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B. Project Finance Models and Exercises\B. Project Finance Model Exercises\A. Building a Standard Model\"/>
    </mc:Choice>
  </mc:AlternateContent>
  <xr:revisionPtr revIDLastSave="0" documentId="13_ncr:1_{D7F29182-AF5D-480B-8C8A-34E7D6902E8B}" xr6:coauthVersionLast="36" xr6:coauthVersionMax="36" xr10:uidLastSave="{00000000-0000-0000-0000-000000000000}"/>
  <bookViews>
    <workbookView xWindow="480" yWindow="250" windowWidth="18720" windowHeight="7370" xr2:uid="{00000000-000D-0000-FFFF-FFFF00000000}"/>
  </bookViews>
  <sheets>
    <sheet name="Model" sheetId="1" r:id="rId1"/>
    <sheet name="Colour Test" sheetId="5" r:id="rId2"/>
    <sheet name="Advertising" sheetId="4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40978.383599537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79021" calcMode="autoNoTable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5" l="1"/>
  <c r="G47" i="1"/>
  <c r="H47" i="1"/>
  <c r="I47" i="1"/>
  <c r="J47" i="1"/>
  <c r="K47" i="1"/>
  <c r="L47" i="1"/>
  <c r="M47" i="1"/>
  <c r="N47" i="1"/>
  <c r="O47" i="1"/>
  <c r="D47" i="1"/>
  <c r="G33" i="1"/>
  <c r="H33" i="1"/>
  <c r="I33" i="1"/>
  <c r="J33" i="1"/>
  <c r="K33" i="1"/>
  <c r="L33" i="1"/>
  <c r="M33" i="1"/>
  <c r="N33" i="1"/>
  <c r="O33" i="1"/>
  <c r="D33" i="1"/>
  <c r="I22" i="1"/>
  <c r="G15" i="1"/>
  <c r="G16" i="1"/>
  <c r="G17" i="1"/>
  <c r="G18" i="1"/>
  <c r="G14" i="1"/>
  <c r="F7" i="1"/>
  <c r="F5" i="1"/>
</calcChain>
</file>

<file path=xl/sharedStrings.xml><?xml version="1.0" encoding="utf-8"?>
<sst xmlns="http://schemas.openxmlformats.org/spreadsheetml/2006/main" count="76" uniqueCount="71">
  <si>
    <t>Assumptions</t>
  </si>
  <si>
    <t>Timing Assumptions</t>
  </si>
  <si>
    <t>Construction Period</t>
  </si>
  <si>
    <t>date</t>
  </si>
  <si>
    <t>months</t>
  </si>
  <si>
    <t>Commercial Operation</t>
  </si>
  <si>
    <t xml:space="preserve">Model Start </t>
  </si>
  <si>
    <t>Plant Life</t>
  </si>
  <si>
    <t>years</t>
  </si>
  <si>
    <t xml:space="preserve">Decomissioning </t>
  </si>
  <si>
    <t>Year</t>
  </si>
  <si>
    <t>Operating Assumptions</t>
  </si>
  <si>
    <t>Capacity</t>
  </si>
  <si>
    <t>Capacity Factor</t>
  </si>
  <si>
    <t>%</t>
  </si>
  <si>
    <t>Capex</t>
  </si>
  <si>
    <t>Capex/kW</t>
  </si>
  <si>
    <t>USD/kW</t>
  </si>
  <si>
    <t>Revenue Assumptions</t>
  </si>
  <si>
    <t>Merchant Revenues</t>
  </si>
  <si>
    <t>USD/kW-mo</t>
  </si>
  <si>
    <t>Operating Expenses</t>
  </si>
  <si>
    <t>Fixed OM</t>
  </si>
  <si>
    <t>USD/kW-year</t>
  </si>
  <si>
    <t>MW</t>
  </si>
  <si>
    <t>P25</t>
  </si>
  <si>
    <t>P50</t>
  </si>
  <si>
    <t>P75</t>
  </si>
  <si>
    <t>P95</t>
  </si>
  <si>
    <t>Code Number</t>
  </si>
  <si>
    <t>Date</t>
  </si>
  <si>
    <t>Month</t>
  </si>
  <si>
    <t>Percent</t>
  </si>
  <si>
    <t>Scenario Number</t>
  </si>
  <si>
    <t>Code</t>
  </si>
  <si>
    <t>Base Case Revenue Growth</t>
  </si>
  <si>
    <t>Low Case Growth</t>
  </si>
  <si>
    <t>High Case Growth</t>
  </si>
  <si>
    <t>Age</t>
  </si>
  <si>
    <t>O&amp;M Escalation (General Inflation)</t>
  </si>
  <si>
    <t>Base Case Inflation Case</t>
  </si>
  <si>
    <t>Low Inflation Case</t>
  </si>
  <si>
    <t>High Inflation Case</t>
  </si>
  <si>
    <t>High Quality Modelling, Finance and Energy Courses</t>
  </si>
  <si>
    <t>This page is my advertising and publicity - You can of course delete the page without affecting the model</t>
  </si>
  <si>
    <t>I have taught classes for many years and I believe I have learned from my mistakes and can offer high quality courses</t>
  </si>
  <si>
    <t>Here is my simple concept</t>
  </si>
  <si>
    <t>1. Deliver the courses at a reasonable price -- I will do quite well if a lot of people attend and I will survive if course numbers are low</t>
  </si>
  <si>
    <t>USD 1,000 -2,000 for courses in Europe</t>
  </si>
  <si>
    <t>USD 750 - 1,500 for courses in Africa and Latin America</t>
  </si>
  <si>
    <t>2. Do not cancel the classes as long as one student has signed up (I take the risk of low numbers and not you)</t>
  </si>
  <si>
    <t>3. Limit the size of the classes to 25 participants</t>
  </si>
  <si>
    <t>4. Lunches are offered by not with a four course elaborate menu -- we assume that you are attending the course to learn and not to have a fancy lunch</t>
  </si>
  <si>
    <t>Download Outlines at</t>
  </si>
  <si>
    <t>www.FinanceEnergyInstitute.com</t>
  </si>
  <si>
    <t>Check for upcomming dates</t>
  </si>
  <si>
    <t>Customised In-Company Courses</t>
  </si>
  <si>
    <t xml:space="preserve">I also offer courses tailored for single institutions (or combinations of institutions) </t>
  </si>
  <si>
    <t>Depending on various considerations my rate is USD 1,500 to USD 2,000 per day plus expenses</t>
  </si>
  <si>
    <t>Contact Details</t>
  </si>
  <si>
    <t>E-mail</t>
  </si>
  <si>
    <t>edwardbodmer@gmail.com</t>
  </si>
  <si>
    <t>Phone</t>
  </si>
  <si>
    <t>001-630-886-2754</t>
  </si>
  <si>
    <t>Skype</t>
  </si>
  <si>
    <t>edward.bodmer</t>
  </si>
  <si>
    <t>Link to Book</t>
  </si>
  <si>
    <t>Construction Year</t>
  </si>
  <si>
    <t>Input 1</t>
  </si>
  <si>
    <t>Input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</si>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</sst>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56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2" borderId="0" xfId="1" applyFont="1" applyFill="1"/>
    <xf numFmtId="0" fontId="1" fillId="2" borderId="0" xfId="1" applyFill="1"/>
    <xf numFmtId="0" fontId="0" fillId="2" borderId="0" xfId="1" applyFont="1" applyFill="1"/>
    <xf numFmtId="0" fontId="5" fillId="2" borderId="0" xfId="2" applyFill="1"/>
    <xf numFmtId="0" fontId="5" fillId="2" borderId="0" xfId="3" applyFill="1"/>
    <xf numFmtId="0" fontId="6" fillId="0" borderId="0" xfId="0" applyFont="1"/>
    <xf numFmtId="0" fontId="3" fillId="0" borderId="0" xfId="0" applyFont="1" applyFill="1"/>
    <xf numFmtId="0" fontId="2" fillId="0" borderId="0" xfId="0" applyFont="1" applyFill="1"/>
    <xf numFmtId="15" fontId="3" fillId="0" borderId="0" xfId="0" applyNumberFormat="1" applyFont="1" applyFill="1"/>
    <xf numFmtId="0" fontId="3" fillId="0" borderId="0" xfId="0" applyNumberFormat="1" applyFont="1" applyFill="1"/>
    <xf numFmtId="4" fontId="3" fillId="0" borderId="0" xfId="0" applyNumberFormat="1" applyFont="1" applyFill="1"/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10" fontId="3" fillId="0" borderId="0" xfId="4" applyNumberFormat="1" applyFont="1" applyFill="1"/>
    <xf numFmtId="15" fontId="7" fillId="3" borderId="0" xfId="0" applyNumberFormat="1" applyFont="1" applyFill="1"/>
    <xf numFmtId="0" fontId="7" fillId="3" borderId="0" xfId="0" applyFont="1" applyFill="1"/>
    <xf numFmtId="4" fontId="7" fillId="3" borderId="0" xfId="0" applyNumberFormat="1" applyFont="1" applyFill="1"/>
    <xf numFmtId="164" fontId="7" fillId="3" borderId="0" xfId="4" applyNumberFormat="1" applyFont="1" applyFill="1" applyAlignment="1">
      <alignment horizontal="center"/>
    </xf>
    <xf numFmtId="9" fontId="7" fillId="3" borderId="0" xfId="0" applyNumberFormat="1" applyFont="1" applyFill="1"/>
    <xf numFmtId="164" fontId="7" fillId="3" borderId="0" xfId="0" applyNumberFormat="1" applyFont="1" applyFill="1"/>
    <xf numFmtId="0" fontId="7" fillId="3" borderId="0" xfId="0" applyNumberFormat="1" applyFont="1" applyFill="1"/>
    <xf numFmtId="0" fontId="8" fillId="4" borderId="1" xfId="0" applyFont="1" applyFill="1" applyBorder="1"/>
    <xf numFmtId="0" fontId="8" fillId="4" borderId="0" xfId="0" applyFont="1" applyFill="1"/>
  </cellXfs>
  <cellStyles count="5">
    <cellStyle name="Hyperlink" xfId="2" builtinId="8"/>
    <cellStyle name="Hyperlink 2" xfId="3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ceenergyinstitute.com/" TargetMode="External"/><Relationship Id="rId2" Type="http://schemas.openxmlformats.org/officeDocument/2006/relationships/hyperlink" Target="http://www.financeenergyinstitute.com/" TargetMode="External"/><Relationship Id="rId1" Type="http://schemas.openxmlformats.org/officeDocument/2006/relationships/hyperlink" Target="mailto:edwardbodm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I47"/>
  <sheetViews>
    <sheetView showGridLines="0" tabSelected="1" topLeftCell="A9" zoomScale="60" zoomScaleNormal="60" workbookViewId="0">
      <selection activeCell="N21" sqref="N21"/>
    </sheetView>
  </sheetViews>
  <sheetFormatPr defaultColWidth="0" defaultRowHeight="14.5" outlineLevelCol="1" x14ac:dyDescent="0.35"/>
  <cols>
    <col min="1" max="1" width="1.36328125" style="9" customWidth="1"/>
    <col min="2" max="3" width="1.36328125" style="8" customWidth="1"/>
    <col min="4" max="4" width="29.08984375" style="8" customWidth="1"/>
    <col min="5" max="5" width="12.08984375" style="8" bestFit="1" customWidth="1"/>
    <col min="6" max="6" width="12.453125" style="8" bestFit="1" customWidth="1"/>
    <col min="7" max="347" width="10.6328125" style="8" customWidth="1"/>
    <col min="348" max="16384" width="0" style="8" hidden="1" outlineLevel="1"/>
  </cols>
  <sheetData>
    <row r="1" spans="1:11" s="27" customFormat="1" ht="15" thickBot="1" x14ac:dyDescent="0.4">
      <c r="A1" s="26" t="s">
        <v>0</v>
      </c>
      <c r="B1" s="26"/>
      <c r="C1" s="26"/>
      <c r="D1" s="26"/>
      <c r="E1" s="26"/>
      <c r="F1" s="26"/>
    </row>
    <row r="2" spans="1:11" x14ac:dyDescent="0.35">
      <c r="B2" s="8" t="s">
        <v>1</v>
      </c>
    </row>
    <row r="3" spans="1:11" x14ac:dyDescent="0.35">
      <c r="C3" s="8" t="s">
        <v>6</v>
      </c>
      <c r="E3" s="8" t="s">
        <v>3</v>
      </c>
      <c r="F3" s="19">
        <v>42064</v>
      </c>
    </row>
    <row r="4" spans="1:11" x14ac:dyDescent="0.35">
      <c r="C4" s="8" t="s">
        <v>5</v>
      </c>
      <c r="E4" s="8" t="s">
        <v>3</v>
      </c>
      <c r="F4" s="19">
        <v>43647</v>
      </c>
    </row>
    <row r="5" spans="1:11" x14ac:dyDescent="0.35">
      <c r="C5" s="8" t="s">
        <v>2</v>
      </c>
      <c r="E5" s="8" t="s">
        <v>4</v>
      </c>
      <c r="F5" s="11">
        <f>DAYS360(F3,F4)/30</f>
        <v>52</v>
      </c>
    </row>
    <row r="6" spans="1:11" x14ac:dyDescent="0.35">
      <c r="C6" s="8" t="s">
        <v>7</v>
      </c>
      <c r="E6" s="8" t="s">
        <v>8</v>
      </c>
      <c r="F6" s="20">
        <v>25</v>
      </c>
    </row>
    <row r="7" spans="1:11" x14ac:dyDescent="0.35">
      <c r="C7" s="8" t="s">
        <v>9</v>
      </c>
      <c r="E7" s="8" t="s">
        <v>3</v>
      </c>
      <c r="F7" s="10">
        <f>EDATE(F4,F6*12)</f>
        <v>52779</v>
      </c>
    </row>
    <row r="8" spans="1:11" x14ac:dyDescent="0.35">
      <c r="F8" s="10"/>
    </row>
    <row r="9" spans="1:11" x14ac:dyDescent="0.35">
      <c r="B9" s="8" t="s">
        <v>11</v>
      </c>
      <c r="F9" s="10"/>
    </row>
    <row r="10" spans="1:11" x14ac:dyDescent="0.35">
      <c r="C10" s="8" t="s">
        <v>12</v>
      </c>
      <c r="E10" s="8" t="s">
        <v>24</v>
      </c>
      <c r="F10" s="21">
        <v>300</v>
      </c>
    </row>
    <row r="11" spans="1:11" x14ac:dyDescent="0.35">
      <c r="F11" s="12"/>
    </row>
    <row r="12" spans="1:11" x14ac:dyDescent="0.35">
      <c r="C12" s="8" t="s">
        <v>13</v>
      </c>
      <c r="E12" s="8" t="s">
        <v>29</v>
      </c>
      <c r="F12" s="20">
        <v>1</v>
      </c>
      <c r="H12" s="20">
        <v>1</v>
      </c>
      <c r="I12" s="20">
        <v>2</v>
      </c>
      <c r="J12" s="20">
        <v>3</v>
      </c>
      <c r="K12" s="20">
        <v>4</v>
      </c>
    </row>
    <row r="13" spans="1:11" x14ac:dyDescent="0.35">
      <c r="E13" s="8" t="s">
        <v>14</v>
      </c>
      <c r="F13" s="8" t="s">
        <v>31</v>
      </c>
      <c r="G13" s="13" t="s">
        <v>30</v>
      </c>
      <c r="H13" s="14" t="s">
        <v>25</v>
      </c>
      <c r="I13" s="14" t="s">
        <v>26</v>
      </c>
      <c r="J13" s="14" t="s">
        <v>27</v>
      </c>
      <c r="K13" s="14" t="s">
        <v>28</v>
      </c>
    </row>
    <row r="14" spans="1:11" x14ac:dyDescent="0.35">
      <c r="F14" s="20">
        <v>0</v>
      </c>
      <c r="G14" s="10">
        <f>EDATE($F$4,F14)</f>
        <v>43647</v>
      </c>
      <c r="H14" s="22">
        <v>0.35</v>
      </c>
      <c r="I14" s="22">
        <v>0.33</v>
      </c>
      <c r="J14" s="22">
        <v>0.3</v>
      </c>
      <c r="K14" s="22">
        <v>0.25</v>
      </c>
    </row>
    <row r="15" spans="1:11" x14ac:dyDescent="0.35">
      <c r="F15" s="20">
        <v>12</v>
      </c>
      <c r="G15" s="10">
        <f t="shared" ref="G15:G18" si="0">EDATE($F$4,F15)</f>
        <v>44013</v>
      </c>
      <c r="H15" s="22">
        <v>0.36</v>
      </c>
      <c r="I15" s="22">
        <v>0.35</v>
      </c>
      <c r="J15" s="22">
        <v>0.3</v>
      </c>
      <c r="K15" s="22">
        <v>0.26</v>
      </c>
    </row>
    <row r="16" spans="1:11" x14ac:dyDescent="0.35">
      <c r="F16" s="20">
        <v>50</v>
      </c>
      <c r="G16" s="10">
        <f t="shared" si="0"/>
        <v>45170</v>
      </c>
      <c r="H16" s="22">
        <v>0.36499999999999999</v>
      </c>
      <c r="I16" s="22">
        <v>0.35499999999999998</v>
      </c>
      <c r="J16" s="22">
        <v>0.3</v>
      </c>
      <c r="K16" s="22">
        <v>0.255</v>
      </c>
    </row>
    <row r="17" spans="2:15" x14ac:dyDescent="0.35">
      <c r="F17" s="20">
        <v>120</v>
      </c>
      <c r="G17" s="10">
        <f t="shared" si="0"/>
        <v>47300</v>
      </c>
      <c r="H17" s="22">
        <v>0.36499999999999999</v>
      </c>
      <c r="I17" s="22">
        <v>0.34</v>
      </c>
      <c r="J17" s="22">
        <v>0.3</v>
      </c>
      <c r="K17" s="22">
        <v>0.253</v>
      </c>
    </row>
    <row r="18" spans="2:15" x14ac:dyDescent="0.35">
      <c r="F18" s="20">
        <v>250</v>
      </c>
      <c r="G18" s="10">
        <f t="shared" si="0"/>
        <v>51257</v>
      </c>
      <c r="H18" s="22">
        <v>0.36499999999999999</v>
      </c>
      <c r="I18" s="22">
        <v>0.33</v>
      </c>
      <c r="J18" s="22">
        <v>0.3</v>
      </c>
      <c r="K18" s="22">
        <v>0.24</v>
      </c>
    </row>
    <row r="19" spans="2:15" x14ac:dyDescent="0.35">
      <c r="B19" s="8" t="s">
        <v>15</v>
      </c>
      <c r="F19" s="10"/>
    </row>
    <row r="20" spans="2:15" x14ac:dyDescent="0.35">
      <c r="C20" s="8" t="s">
        <v>16</v>
      </c>
      <c r="E20" s="8" t="s">
        <v>17</v>
      </c>
      <c r="F20" s="21">
        <v>2000</v>
      </c>
    </row>
    <row r="21" spans="2:15" x14ac:dyDescent="0.35">
      <c r="C21" s="8" t="s">
        <v>67</v>
      </c>
      <c r="F21" s="12"/>
      <c r="G21" s="20">
        <v>1</v>
      </c>
      <c r="H21" s="20">
        <v>2</v>
      </c>
      <c r="I21" s="20">
        <v>3</v>
      </c>
    </row>
    <row r="22" spans="2:15" x14ac:dyDescent="0.35">
      <c r="C22" s="8" t="s">
        <v>32</v>
      </c>
      <c r="F22" s="12"/>
      <c r="G22" s="23">
        <v>0.2</v>
      </c>
      <c r="H22" s="23">
        <v>0.65</v>
      </c>
      <c r="I22" s="15">
        <f>1-SUM(G22:H22)</f>
        <v>0.14999999999999991</v>
      </c>
    </row>
    <row r="23" spans="2:15" x14ac:dyDescent="0.35">
      <c r="F23" s="12"/>
    </row>
    <row r="24" spans="2:15" x14ac:dyDescent="0.35">
      <c r="B24" s="8" t="s">
        <v>18</v>
      </c>
      <c r="F24" s="10"/>
    </row>
    <row r="25" spans="2:15" x14ac:dyDescent="0.35">
      <c r="C25" s="8" t="s">
        <v>19</v>
      </c>
      <c r="E25" s="8" t="s">
        <v>20</v>
      </c>
      <c r="F25" s="21">
        <v>56.63</v>
      </c>
    </row>
    <row r="26" spans="2:15" x14ac:dyDescent="0.35">
      <c r="F26" s="12"/>
    </row>
    <row r="27" spans="2:15" x14ac:dyDescent="0.35">
      <c r="C27" s="8" t="s">
        <v>10</v>
      </c>
      <c r="F27" s="12"/>
      <c r="G27" s="20">
        <v>2015</v>
      </c>
      <c r="H27" s="20">
        <v>2016</v>
      </c>
      <c r="I27" s="20">
        <v>2017</v>
      </c>
      <c r="J27" s="20">
        <v>2018</v>
      </c>
      <c r="K27" s="20">
        <v>2019</v>
      </c>
      <c r="L27" s="20">
        <v>2020</v>
      </c>
      <c r="M27" s="20">
        <v>2021</v>
      </c>
      <c r="N27" s="20">
        <v>2022</v>
      </c>
      <c r="O27" s="20">
        <v>2023</v>
      </c>
    </row>
    <row r="28" spans="2:15" x14ac:dyDescent="0.35">
      <c r="C28" s="8" t="s">
        <v>33</v>
      </c>
      <c r="E28" s="8" t="s">
        <v>34</v>
      </c>
      <c r="F28" s="20">
        <v>1</v>
      </c>
    </row>
    <row r="29" spans="2:15" x14ac:dyDescent="0.35">
      <c r="D29" s="8" t="s">
        <v>35</v>
      </c>
      <c r="F29" s="10"/>
      <c r="G29" s="24">
        <v>-0.03</v>
      </c>
      <c r="H29" s="24">
        <v>0</v>
      </c>
      <c r="I29" s="24">
        <v>0.01</v>
      </c>
      <c r="J29" s="24">
        <v>2.5000000000000001E-2</v>
      </c>
      <c r="K29" s="24">
        <v>0.02</v>
      </c>
      <c r="L29" s="24">
        <v>1.4999999999999999E-2</v>
      </c>
      <c r="M29" s="24">
        <v>1.4999999999999999E-2</v>
      </c>
      <c r="N29" s="24">
        <v>1.4999999999999999E-2</v>
      </c>
      <c r="O29" s="24">
        <v>1.4999999999999999E-2</v>
      </c>
    </row>
    <row r="30" spans="2:15" x14ac:dyDescent="0.35">
      <c r="D30" s="8" t="s">
        <v>36</v>
      </c>
      <c r="F30" s="10"/>
      <c r="G30" s="24">
        <v>-0.04</v>
      </c>
      <c r="H30" s="24">
        <v>-0.01</v>
      </c>
      <c r="I30" s="24">
        <v>0</v>
      </c>
      <c r="J30" s="24">
        <v>0</v>
      </c>
      <c r="K30" s="24">
        <v>0.01</v>
      </c>
      <c r="L30" s="24">
        <v>0.01</v>
      </c>
      <c r="M30" s="24">
        <v>0.01</v>
      </c>
      <c r="N30" s="24">
        <v>1.4999999999999999E-2</v>
      </c>
      <c r="O30" s="24">
        <v>1.4999999999999999E-2</v>
      </c>
    </row>
    <row r="31" spans="2:15" x14ac:dyDescent="0.35">
      <c r="D31" s="8" t="s">
        <v>37</v>
      </c>
      <c r="F31" s="10"/>
      <c r="G31" s="24">
        <v>0</v>
      </c>
      <c r="H31" s="24">
        <v>1.4999999999999999E-2</v>
      </c>
      <c r="I31" s="24">
        <v>0.02</v>
      </c>
      <c r="J31" s="24">
        <v>2.5000000000000001E-2</v>
      </c>
      <c r="K31" s="24">
        <v>2.5000000000000001E-2</v>
      </c>
      <c r="L31" s="24">
        <v>2.5000000000000001E-2</v>
      </c>
      <c r="M31" s="24">
        <v>2.5000000000000001E-2</v>
      </c>
      <c r="N31" s="24">
        <v>1.4999999999999999E-2</v>
      </c>
      <c r="O31" s="24">
        <v>1.4999999999999999E-2</v>
      </c>
    </row>
    <row r="32" spans="2:15" x14ac:dyDescent="0.35">
      <c r="F32" s="10"/>
      <c r="G32" s="16"/>
      <c r="H32" s="16"/>
      <c r="I32" s="16"/>
      <c r="J32" s="16"/>
      <c r="K32" s="16"/>
      <c r="L32" s="16"/>
      <c r="M32" s="16"/>
      <c r="N32" s="16"/>
      <c r="O32" s="16"/>
    </row>
    <row r="33" spans="2:15" x14ac:dyDescent="0.35">
      <c r="D33" s="8" t="str">
        <f>INDEX(D29:D31,$F$28)</f>
        <v>Base Case Revenue Growth</v>
      </c>
      <c r="G33" s="16">
        <f t="shared" ref="G33:O33" si="1">INDEX(G29:G31,$F$28)</f>
        <v>-0.03</v>
      </c>
      <c r="H33" s="16">
        <f t="shared" si="1"/>
        <v>0</v>
      </c>
      <c r="I33" s="16">
        <f t="shared" si="1"/>
        <v>0.01</v>
      </c>
      <c r="J33" s="16">
        <f t="shared" si="1"/>
        <v>2.5000000000000001E-2</v>
      </c>
      <c r="K33" s="16">
        <f t="shared" si="1"/>
        <v>0.02</v>
      </c>
      <c r="L33" s="16">
        <f t="shared" si="1"/>
        <v>1.4999999999999999E-2</v>
      </c>
      <c r="M33" s="16">
        <f t="shared" si="1"/>
        <v>1.4999999999999999E-2</v>
      </c>
      <c r="N33" s="16">
        <f t="shared" si="1"/>
        <v>1.4999999999999999E-2</v>
      </c>
      <c r="O33" s="16">
        <f t="shared" si="1"/>
        <v>1.4999999999999999E-2</v>
      </c>
    </row>
    <row r="34" spans="2:15" x14ac:dyDescent="0.35">
      <c r="F34" s="10"/>
      <c r="G34" s="16"/>
      <c r="H34" s="16"/>
      <c r="I34" s="16"/>
      <c r="J34" s="16"/>
      <c r="K34" s="16"/>
      <c r="L34" s="16"/>
      <c r="M34" s="16"/>
      <c r="N34" s="16"/>
      <c r="O34" s="16"/>
    </row>
    <row r="35" spans="2:15" x14ac:dyDescent="0.35">
      <c r="B35" s="8" t="s">
        <v>21</v>
      </c>
      <c r="F35" s="10"/>
    </row>
    <row r="36" spans="2:15" x14ac:dyDescent="0.35">
      <c r="C36" s="8" t="s">
        <v>22</v>
      </c>
      <c r="F36" s="17" t="s">
        <v>38</v>
      </c>
      <c r="G36" s="8" t="s">
        <v>23</v>
      </c>
    </row>
    <row r="37" spans="2:15" x14ac:dyDescent="0.35">
      <c r="F37" s="20">
        <v>1</v>
      </c>
      <c r="G37" s="21">
        <v>35</v>
      </c>
    </row>
    <row r="38" spans="2:15" x14ac:dyDescent="0.35">
      <c r="F38" s="20">
        <v>10</v>
      </c>
      <c r="G38" s="21">
        <v>42</v>
      </c>
    </row>
    <row r="39" spans="2:15" x14ac:dyDescent="0.35">
      <c r="F39" s="25">
        <v>15</v>
      </c>
      <c r="G39" s="21">
        <v>45</v>
      </c>
    </row>
    <row r="40" spans="2:15" x14ac:dyDescent="0.35">
      <c r="F40" s="11"/>
      <c r="G40" s="12"/>
    </row>
    <row r="41" spans="2:15" x14ac:dyDescent="0.35">
      <c r="C41" s="8" t="s">
        <v>39</v>
      </c>
      <c r="F41" s="11"/>
      <c r="G41" s="20">
        <v>2015</v>
      </c>
      <c r="H41" s="20">
        <v>2016</v>
      </c>
      <c r="I41" s="20">
        <v>2017</v>
      </c>
      <c r="J41" s="20">
        <v>2018</v>
      </c>
      <c r="K41" s="20">
        <v>2019</v>
      </c>
      <c r="L41" s="20">
        <v>2020</v>
      </c>
      <c r="M41" s="20">
        <v>2021</v>
      </c>
      <c r="N41" s="20">
        <v>2022</v>
      </c>
      <c r="O41" s="20">
        <v>2023</v>
      </c>
    </row>
    <row r="42" spans="2:15" x14ac:dyDescent="0.35">
      <c r="C42" s="8" t="s">
        <v>33</v>
      </c>
      <c r="E42" s="8" t="s">
        <v>34</v>
      </c>
      <c r="F42" s="20">
        <v>1</v>
      </c>
    </row>
    <row r="43" spans="2:15" x14ac:dyDescent="0.35">
      <c r="D43" s="8" t="s">
        <v>40</v>
      </c>
      <c r="F43" s="10"/>
      <c r="G43" s="24">
        <v>1.4999999999999999E-2</v>
      </c>
      <c r="H43" s="24">
        <v>1.7500000000000002E-2</v>
      </c>
      <c r="I43" s="24">
        <v>1.9E-2</v>
      </c>
      <c r="J43" s="24">
        <v>0.02</v>
      </c>
      <c r="K43" s="24">
        <v>0.02</v>
      </c>
      <c r="L43" s="24">
        <v>0.02</v>
      </c>
      <c r="M43" s="24">
        <v>0.02</v>
      </c>
      <c r="N43" s="24">
        <v>0.02</v>
      </c>
      <c r="O43" s="24">
        <v>0.02</v>
      </c>
    </row>
    <row r="44" spans="2:15" x14ac:dyDescent="0.35">
      <c r="D44" s="8" t="s">
        <v>41</v>
      </c>
      <c r="F44" s="10"/>
      <c r="G44" s="24">
        <v>0</v>
      </c>
      <c r="H44" s="24">
        <v>2E-3</v>
      </c>
      <c r="I44" s="24">
        <v>5.0000000000000001E-3</v>
      </c>
      <c r="J44" s="24">
        <v>0.01</v>
      </c>
      <c r="K44" s="24">
        <v>0.01</v>
      </c>
      <c r="L44" s="24">
        <v>0.01</v>
      </c>
      <c r="M44" s="24">
        <v>0.01</v>
      </c>
      <c r="N44" s="24">
        <v>0.01</v>
      </c>
      <c r="O44" s="24">
        <v>0.01</v>
      </c>
    </row>
    <row r="45" spans="2:15" x14ac:dyDescent="0.35">
      <c r="D45" s="8" t="s">
        <v>42</v>
      </c>
      <c r="F45" s="10"/>
      <c r="G45" s="24">
        <v>1.4999999999999999E-2</v>
      </c>
      <c r="H45" s="24">
        <v>1.7500000000000002E-2</v>
      </c>
      <c r="I45" s="24">
        <v>1.9E-2</v>
      </c>
      <c r="J45" s="24">
        <v>2.5000000000000001E-2</v>
      </c>
      <c r="K45" s="24">
        <v>0.03</v>
      </c>
      <c r="L45" s="24">
        <v>0.03</v>
      </c>
      <c r="M45" s="24">
        <v>0.03</v>
      </c>
      <c r="N45" s="24">
        <v>0.03</v>
      </c>
      <c r="O45" s="24">
        <v>0.03</v>
      </c>
    </row>
    <row r="46" spans="2:15" x14ac:dyDescent="0.35">
      <c r="F46" s="10"/>
    </row>
    <row r="47" spans="2:15" x14ac:dyDescent="0.35">
      <c r="D47" s="8" t="str">
        <f>INDEX(D43:D45,$F$42)</f>
        <v>Base Case Inflation Case</v>
      </c>
      <c r="G47" s="18">
        <f t="shared" ref="G47:O47" si="2">INDEX(G43:G45,$F$42)</f>
        <v>1.4999999999999999E-2</v>
      </c>
      <c r="H47" s="18">
        <f t="shared" si="2"/>
        <v>1.7500000000000002E-2</v>
      </c>
      <c r="I47" s="18">
        <f t="shared" si="2"/>
        <v>1.9E-2</v>
      </c>
      <c r="J47" s="18">
        <f t="shared" si="2"/>
        <v>0.02</v>
      </c>
      <c r="K47" s="18">
        <f t="shared" si="2"/>
        <v>0.02</v>
      </c>
      <c r="L47" s="18">
        <f t="shared" si="2"/>
        <v>0.02</v>
      </c>
      <c r="M47" s="18">
        <f t="shared" si="2"/>
        <v>0.02</v>
      </c>
      <c r="N47" s="18">
        <f t="shared" si="2"/>
        <v>0.02</v>
      </c>
      <c r="O47" s="18">
        <f t="shared" si="2"/>
        <v>0.02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C5:D7"/>
  <sheetViews>
    <sheetView workbookViewId="0">
      <selection activeCell="B8" sqref="B8"/>
    </sheetView>
  </sheetViews>
  <sheetFormatPr defaultColWidth="8.90625" defaultRowHeight="14.5" x14ac:dyDescent="0.35"/>
  <cols>
    <col min="1" max="16384" width="8.90625" style="1"/>
  </cols>
  <sheetData>
    <row r="5" spans="3:4" x14ac:dyDescent="0.35">
      <c r="C5" s="1" t="s">
        <v>68</v>
      </c>
      <c r="D5" s="7">
        <v>100</v>
      </c>
    </row>
    <row r="6" spans="3:4" x14ac:dyDescent="0.35">
      <c r="C6" s="1" t="s">
        <v>69</v>
      </c>
      <c r="D6" s="7">
        <v>200</v>
      </c>
    </row>
    <row r="7" spans="3:4" x14ac:dyDescent="0.35">
      <c r="C7" s="1" t="s">
        <v>70</v>
      </c>
      <c r="D7" s="1">
        <f>SUM(D5:D6)</f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I29"/>
  <sheetViews>
    <sheetView showGridLines="0" workbookViewId="0">
      <selection activeCell="P11" sqref="P11"/>
    </sheetView>
  </sheetViews>
  <sheetFormatPr defaultColWidth="9.08984375" defaultRowHeight="14.5" x14ac:dyDescent="0.35"/>
  <cols>
    <col min="1" max="2" width="3.90625" style="3" customWidth="1"/>
    <col min="3" max="3" width="3" style="3" customWidth="1"/>
    <col min="4" max="5" width="3.36328125" style="3" customWidth="1"/>
    <col min="6" max="16384" width="9.08984375" style="3"/>
  </cols>
  <sheetData>
    <row r="2" spans="3:9" ht="28.5" x14ac:dyDescent="0.65">
      <c r="C2" s="2" t="s">
        <v>43</v>
      </c>
    </row>
    <row r="4" spans="3:9" x14ac:dyDescent="0.35">
      <c r="C4" s="3" t="s">
        <v>44</v>
      </c>
    </row>
    <row r="6" spans="3:9" x14ac:dyDescent="0.35">
      <c r="C6" s="3" t="s">
        <v>45</v>
      </c>
    </row>
    <row r="8" spans="3:9" x14ac:dyDescent="0.35">
      <c r="C8" s="3" t="s">
        <v>46</v>
      </c>
    </row>
    <row r="9" spans="3:9" x14ac:dyDescent="0.35">
      <c r="D9" s="3" t="s">
        <v>47</v>
      </c>
    </row>
    <row r="10" spans="3:9" x14ac:dyDescent="0.35">
      <c r="E10" s="4" t="s">
        <v>48</v>
      </c>
    </row>
    <row r="11" spans="3:9" x14ac:dyDescent="0.35">
      <c r="E11" s="4" t="s">
        <v>49</v>
      </c>
    </row>
    <row r="12" spans="3:9" x14ac:dyDescent="0.35">
      <c r="D12" s="3" t="s">
        <v>50</v>
      </c>
    </row>
    <row r="13" spans="3:9" x14ac:dyDescent="0.35">
      <c r="D13" s="3" t="s">
        <v>51</v>
      </c>
    </row>
    <row r="14" spans="3:9" x14ac:dyDescent="0.35">
      <c r="D14" s="3" t="s">
        <v>52</v>
      </c>
    </row>
    <row r="16" spans="3:9" x14ac:dyDescent="0.35">
      <c r="C16" s="3" t="s">
        <v>53</v>
      </c>
      <c r="I16" s="5" t="s">
        <v>54</v>
      </c>
    </row>
    <row r="17" spans="3:9" x14ac:dyDescent="0.35">
      <c r="C17" s="3" t="s">
        <v>55</v>
      </c>
      <c r="I17" s="5" t="s">
        <v>54</v>
      </c>
    </row>
    <row r="19" spans="3:9" ht="28.5" x14ac:dyDescent="0.65">
      <c r="C19" s="2" t="s">
        <v>56</v>
      </c>
    </row>
    <row r="21" spans="3:9" x14ac:dyDescent="0.35">
      <c r="C21" s="3" t="s">
        <v>57</v>
      </c>
    </row>
    <row r="22" spans="3:9" x14ac:dyDescent="0.35">
      <c r="C22" s="3" t="s">
        <v>58</v>
      </c>
    </row>
    <row r="24" spans="3:9" x14ac:dyDescent="0.35">
      <c r="C24" s="3" t="s">
        <v>59</v>
      </c>
    </row>
    <row r="25" spans="3:9" x14ac:dyDescent="0.35">
      <c r="D25" s="3" t="s">
        <v>60</v>
      </c>
      <c r="I25" s="6" t="s">
        <v>61</v>
      </c>
    </row>
    <row r="26" spans="3:9" x14ac:dyDescent="0.35">
      <c r="D26" s="3" t="s">
        <v>62</v>
      </c>
      <c r="I26" s="3" t="s">
        <v>63</v>
      </c>
    </row>
    <row r="28" spans="3:9" x14ac:dyDescent="0.35">
      <c r="D28" s="3" t="s">
        <v>64</v>
      </c>
      <c r="I28" s="3" t="s">
        <v>65</v>
      </c>
    </row>
    <row r="29" spans="3:9" x14ac:dyDescent="0.35">
      <c r="D29" s="3" t="s">
        <v>66</v>
      </c>
    </row>
  </sheetData>
  <hyperlinks>
    <hyperlink ref="I25" r:id="rId1" xr:uid="{00000000-0004-0000-0200-000000000000}"/>
    <hyperlink ref="I16" r:id="rId2" xr:uid="{00000000-0004-0000-0200-000001000000}"/>
    <hyperlink ref="I17" r:id="rId3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Colour Test</vt:lpstr>
      <vt:lpstr>Advertising</vt:lpstr>
    </vt:vector>
  </TitlesOfParts>
  <Company>Aboitiz Power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Byron Padilla Yu</dc:creator>
  <cp:lastModifiedBy>Elvis Presley</cp:lastModifiedBy>
  <dcterms:created xsi:type="dcterms:W3CDTF">2014-08-13T06:08:33Z</dcterms:created>
  <dcterms:modified xsi:type="dcterms:W3CDTF">2018-09-24T14:38:27Z</dcterms:modified>
</cp:coreProperties>
</file>