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30" windowWidth="22995" windowHeight="10050" activeTab="3"/>
  </bookViews>
  <sheets>
    <sheet name="Blank Exercise" sheetId="4" r:id="rId1"/>
    <sheet name="Completed Basic Exercise" sheetId="1" r:id="rId2"/>
    <sheet name="Sweep with Taxes Blank" sheetId="6" r:id="rId3"/>
    <sheet name="Sweep with Taxes Completed" sheetId="5" r:id="rId4"/>
    <sheet name="Sheet2" sheetId="2" r:id="rId5"/>
    <sheet name="Sheet3" sheetId="3" r:id="rId6"/>
  </sheets>
  <functionGroups builtInGroupCount="17"/>
  <definedNames>
    <definedName name="computed" localSheetId="2">'Sweep with Taxes Blank'!#REF!</definedName>
    <definedName name="computed" localSheetId="3">'Sweep with Taxes Completed'!#REF!</definedName>
    <definedName name="computed">'Completed Basic Exercise'!$G$33:$P$33</definedName>
    <definedName name="difference" localSheetId="2">'Sweep with Taxes Blank'!#REF!</definedName>
    <definedName name="difference" localSheetId="3">'Sweep with Taxes Completed'!#REF!</definedName>
    <definedName name="difference">'Completed Basic Exercise'!$E$35</definedName>
    <definedName name="fixed" localSheetId="2">'Sweep with Taxes Blank'!#REF!</definedName>
    <definedName name="fixed" localSheetId="3">'Sweep with Taxes Completed'!#REF!</definedName>
    <definedName name="fixed">'Completed Basic Exercise'!$G$34:$P$34</definedName>
  </definedNames>
  <calcPr calcId="145621" calcMode="autoNoTable" iterateCount="10000" calcOnSave="0"/>
</workbook>
</file>

<file path=xl/calcChain.xml><?xml version="1.0" encoding="utf-8"?>
<calcChain xmlns="http://schemas.openxmlformats.org/spreadsheetml/2006/main">
  <c r="G26" i="6" l="1"/>
  <c r="G21" i="6"/>
  <c r="F15" i="6"/>
  <c r="G13" i="6"/>
  <c r="G26" i="5"/>
  <c r="G21" i="5"/>
  <c r="H21" i="5" s="1"/>
  <c r="F15" i="5"/>
  <c r="G13" i="5" s="1"/>
  <c r="G17" i="5"/>
  <c r="H21" i="6" l="1"/>
  <c r="G22" i="5"/>
  <c r="G23" i="5" s="1"/>
  <c r="I21" i="5"/>
  <c r="I21" i="6" l="1"/>
  <c r="G28" i="5"/>
  <c r="G27" i="5"/>
  <c r="J21" i="5"/>
  <c r="J21" i="6" l="1"/>
  <c r="G31" i="5"/>
  <c r="G32" i="5" s="1"/>
  <c r="G33" i="5" s="1"/>
  <c r="G34" i="5" s="1"/>
  <c r="G35" i="5" s="1"/>
  <c r="G29" i="5"/>
  <c r="H26" i="5" s="1"/>
  <c r="K21" i="5"/>
  <c r="K21" i="6" l="1"/>
  <c r="G14" i="5"/>
  <c r="G15" i="5" s="1"/>
  <c r="G18" i="5" s="1"/>
  <c r="L21" i="5"/>
  <c r="L21" i="6" l="1"/>
  <c r="H13" i="5"/>
  <c r="M21" i="5"/>
  <c r="H17" i="5"/>
  <c r="M21" i="6" l="1"/>
  <c r="H22" i="5"/>
  <c r="H23" i="5" s="1"/>
  <c r="H28" i="5" s="1"/>
  <c r="N21" i="5"/>
  <c r="N21" i="6" l="1"/>
  <c r="H27" i="5"/>
  <c r="H31" i="5" s="1"/>
  <c r="H32" i="5" s="1"/>
  <c r="H33" i="5" s="1"/>
  <c r="H34" i="5" s="1"/>
  <c r="H14" i="5" s="1"/>
  <c r="H15" i="5" s="1"/>
  <c r="H18" i="5" s="1"/>
  <c r="O21" i="5"/>
  <c r="O21" i="6" l="1"/>
  <c r="H29" i="5"/>
  <c r="I26" i="5" s="1"/>
  <c r="I13" i="5"/>
  <c r="H35" i="5"/>
  <c r="P21" i="5"/>
  <c r="I17" i="5"/>
  <c r="P21" i="6" l="1"/>
  <c r="I22" i="5"/>
  <c r="I23" i="5" s="1"/>
  <c r="I27" i="5" s="1"/>
  <c r="I28" i="5" l="1"/>
  <c r="I29" i="5" s="1"/>
  <c r="J26" i="5" s="1"/>
  <c r="I31" i="5" l="1"/>
  <c r="I32" i="5" s="1"/>
  <c r="I33" i="5" s="1"/>
  <c r="I34" i="5" s="1"/>
  <c r="I14" i="5" s="1"/>
  <c r="I15" i="5" s="1"/>
  <c r="I18" i="5" s="1"/>
  <c r="J13" i="5" l="1"/>
  <c r="I35" i="5"/>
  <c r="J17" i="5"/>
  <c r="J22" i="5" l="1"/>
  <c r="J23" i="5" s="1"/>
  <c r="J27" i="5" s="1"/>
  <c r="J28" i="5" l="1"/>
  <c r="J31" i="5" s="1"/>
  <c r="J32" i="5" s="1"/>
  <c r="J33" i="5" s="1"/>
  <c r="J34" i="5" s="1"/>
  <c r="J14" i="5" s="1"/>
  <c r="J15" i="5" s="1"/>
  <c r="J18" i="5" s="1"/>
  <c r="J29" i="5" l="1"/>
  <c r="K26" i="5" s="1"/>
  <c r="K13" i="5"/>
  <c r="J35" i="5"/>
  <c r="K17" i="5"/>
  <c r="K22" i="5" l="1"/>
  <c r="K23" i="5" s="1"/>
  <c r="K27" i="5" s="1"/>
  <c r="K28" i="5" l="1"/>
  <c r="K31" i="5" s="1"/>
  <c r="K32" i="5" s="1"/>
  <c r="K33" i="5" s="1"/>
  <c r="K34" i="5" s="1"/>
  <c r="K14" i="5" s="1"/>
  <c r="K15" i="5" s="1"/>
  <c r="K18" i="5" s="1"/>
  <c r="K29" i="5" l="1"/>
  <c r="L26" i="5" s="1"/>
  <c r="L13" i="5"/>
  <c r="K35" i="5"/>
  <c r="L17" i="5"/>
  <c r="L22" i="5" l="1"/>
  <c r="L23" i="5" s="1"/>
  <c r="L28" i="5" s="1"/>
  <c r="L27" i="5" l="1"/>
  <c r="L29" i="5" s="1"/>
  <c r="M26" i="5" s="1"/>
  <c r="L31" i="5" l="1"/>
  <c r="L32" i="5" s="1"/>
  <c r="L33" i="5" s="1"/>
  <c r="L34" i="5" s="1"/>
  <c r="L14" i="5" s="1"/>
  <c r="L15" i="5" s="1"/>
  <c r="M13" i="5" l="1"/>
  <c r="L18" i="5"/>
  <c r="L35" i="5"/>
  <c r="M17" i="5"/>
  <c r="M22" i="5" l="1"/>
  <c r="M23" i="5" s="1"/>
  <c r="M27" i="5" l="1"/>
  <c r="M28" i="5"/>
  <c r="M31" i="5" s="1"/>
  <c r="M32" i="5" s="1"/>
  <c r="M33" i="5" s="1"/>
  <c r="M34" i="5" s="1"/>
  <c r="M14" i="5" s="1"/>
  <c r="M15" i="5" s="1"/>
  <c r="M18" i="5" s="1"/>
  <c r="M29" i="5" l="1"/>
  <c r="N26" i="5" s="1"/>
  <c r="N13" i="5"/>
  <c r="M35" i="5"/>
  <c r="N17" i="5"/>
  <c r="N22" i="5" l="1"/>
  <c r="N23" i="5" s="1"/>
  <c r="N28" i="5" s="1"/>
  <c r="N27" i="5" l="1"/>
  <c r="N31" i="5" s="1"/>
  <c r="N32" i="5" s="1"/>
  <c r="N33" i="5" s="1"/>
  <c r="N34" i="5" s="1"/>
  <c r="N14" i="5" s="1"/>
  <c r="N15" i="5" s="1"/>
  <c r="N18" i="5" s="1"/>
  <c r="N29" i="5" l="1"/>
  <c r="O26" i="5" s="1"/>
  <c r="O13" i="5"/>
  <c r="N35" i="5"/>
  <c r="O17" i="5"/>
  <c r="O22" i="5" l="1"/>
  <c r="O23" i="5" s="1"/>
  <c r="O27" i="5" s="1"/>
  <c r="O28" i="5" l="1"/>
  <c r="O31" i="5" s="1"/>
  <c r="O32" i="5" s="1"/>
  <c r="O33" i="5" s="1"/>
  <c r="O34" i="5" s="1"/>
  <c r="O14" i="5" s="1"/>
  <c r="O15" i="5" s="1"/>
  <c r="O18" i="5" s="1"/>
  <c r="O29" i="5" l="1"/>
  <c r="P26" i="5" s="1"/>
  <c r="P13" i="5"/>
  <c r="O35" i="5"/>
  <c r="G55" i="4"/>
  <c r="H55" i="4" s="1"/>
  <c r="P39" i="4"/>
  <c r="O39" i="4"/>
  <c r="N39" i="4"/>
  <c r="M39" i="4"/>
  <c r="L39" i="4"/>
  <c r="K39" i="4"/>
  <c r="J39" i="4"/>
  <c r="I39" i="4"/>
  <c r="H39" i="4"/>
  <c r="G39" i="4"/>
  <c r="G38" i="4"/>
  <c r="H38" i="4" s="1"/>
  <c r="F31" i="4"/>
  <c r="G29" i="4"/>
  <c r="G19" i="4"/>
  <c r="F14" i="4"/>
  <c r="F49" i="4" s="1"/>
  <c r="G47" i="4" s="1"/>
  <c r="G12" i="4"/>
  <c r="H39" i="1"/>
  <c r="I39" i="1"/>
  <c r="J39" i="1"/>
  <c r="K39" i="1"/>
  <c r="L39" i="1"/>
  <c r="M39" i="1"/>
  <c r="N39" i="1"/>
  <c r="O39" i="1"/>
  <c r="P39" i="1"/>
  <c r="G39" i="1"/>
  <c r="G55" i="1"/>
  <c r="H55" i="1" s="1"/>
  <c r="F31" i="1"/>
  <c r="G29" i="1" s="1"/>
  <c r="G38" i="1"/>
  <c r="H38" i="1" s="1"/>
  <c r="F14" i="1"/>
  <c r="F49" i="1" s="1"/>
  <c r="G47" i="1" s="1"/>
  <c r="G19" i="1"/>
  <c r="H19" i="1" s="1"/>
  <c r="I19" i="1" s="1"/>
  <c r="J19" i="1" s="1"/>
  <c r="K19" i="1" s="1"/>
  <c r="L19" i="1" s="1"/>
  <c r="M19" i="1" s="1"/>
  <c r="N19" i="1" s="1"/>
  <c r="O19" i="1" s="1"/>
  <c r="P19" i="1" s="1"/>
  <c r="P17" i="5"/>
  <c r="G51" i="1"/>
  <c r="P22" i="5" l="1"/>
  <c r="P23" i="5" s="1"/>
  <c r="P27" i="5" s="1"/>
  <c r="G56" i="4"/>
  <c r="G57" i="4" s="1"/>
  <c r="I38" i="4"/>
  <c r="H40" i="4"/>
  <c r="I55" i="4"/>
  <c r="H19" i="4"/>
  <c r="G16" i="4"/>
  <c r="G20" i="4" s="1"/>
  <c r="G21" i="4" s="1"/>
  <c r="G40" i="4"/>
  <c r="G56" i="1"/>
  <c r="G57" i="1" s="1"/>
  <c r="G12" i="1"/>
  <c r="I55" i="1"/>
  <c r="I38" i="1"/>
  <c r="P28" i="5" l="1"/>
  <c r="P29" i="5" s="1"/>
  <c r="G58" i="4"/>
  <c r="G48" i="4" s="1"/>
  <c r="G49" i="4" s="1"/>
  <c r="G13" i="4"/>
  <c r="G14" i="4" s="1"/>
  <c r="H12" i="4" s="1"/>
  <c r="G41" i="4"/>
  <c r="G30" i="4" s="1"/>
  <c r="G31" i="4" s="1"/>
  <c r="J55" i="4"/>
  <c r="I19" i="4"/>
  <c r="I40" i="4"/>
  <c r="J38" i="4"/>
  <c r="G58" i="1"/>
  <c r="G48" i="1" s="1"/>
  <c r="G49" i="1" s="1"/>
  <c r="J55" i="1"/>
  <c r="J38" i="1"/>
  <c r="P31" i="5" l="1"/>
  <c r="P32" i="5" s="1"/>
  <c r="P33" i="5" s="1"/>
  <c r="P34" i="5" s="1"/>
  <c r="P14" i="5" s="1"/>
  <c r="P15" i="5" s="1"/>
  <c r="P18" i="5" s="1"/>
  <c r="G59" i="4"/>
  <c r="H29" i="4"/>
  <c r="G33" i="4"/>
  <c r="H16" i="4"/>
  <c r="H20" i="4" s="1"/>
  <c r="H21" i="4" s="1"/>
  <c r="J19" i="4"/>
  <c r="G23" i="4"/>
  <c r="K55" i="4"/>
  <c r="K38" i="4"/>
  <c r="J40" i="4"/>
  <c r="G42" i="4"/>
  <c r="G52" i="4"/>
  <c r="H47" i="4"/>
  <c r="H47" i="1"/>
  <c r="G52" i="1"/>
  <c r="G59" i="1"/>
  <c r="K55" i="1"/>
  <c r="K38" i="1"/>
  <c r="H51" i="1"/>
  <c r="P35" i="5" l="1"/>
  <c r="H56" i="4"/>
  <c r="H57" i="4" s="1"/>
  <c r="H13" i="4"/>
  <c r="H14" i="4" s="1"/>
  <c r="I12" i="4" s="1"/>
  <c r="H23" i="4"/>
  <c r="L38" i="4"/>
  <c r="K40" i="4"/>
  <c r="L55" i="4"/>
  <c r="K19" i="4"/>
  <c r="H41" i="4"/>
  <c r="H56" i="1"/>
  <c r="H57" i="1" s="1"/>
  <c r="H58" i="1" s="1"/>
  <c r="H48" i="1" s="1"/>
  <c r="H49" i="1" s="1"/>
  <c r="L55" i="1"/>
  <c r="L38" i="1"/>
  <c r="H59" i="4" l="1"/>
  <c r="H58" i="4"/>
  <c r="H48" i="4" s="1"/>
  <c r="H49" i="4" s="1"/>
  <c r="L19" i="4"/>
  <c r="H30" i="4"/>
  <c r="H31" i="4" s="1"/>
  <c r="H42" i="4"/>
  <c r="M55" i="4"/>
  <c r="I16" i="4"/>
  <c r="I20" i="4" s="1"/>
  <c r="I21" i="4" s="1"/>
  <c r="M38" i="4"/>
  <c r="L40" i="4"/>
  <c r="I47" i="1"/>
  <c r="H52" i="1"/>
  <c r="M55" i="1"/>
  <c r="H59" i="1"/>
  <c r="M38" i="1"/>
  <c r="I51" i="1"/>
  <c r="I29" i="4" l="1"/>
  <c r="H33" i="4"/>
  <c r="N55" i="4"/>
  <c r="M40" i="4"/>
  <c r="N38" i="4"/>
  <c r="I13" i="4"/>
  <c r="I14" i="4" s="1"/>
  <c r="J12" i="4" s="1"/>
  <c r="I23" i="4"/>
  <c r="M19" i="4"/>
  <c r="H52" i="4"/>
  <c r="I47" i="4"/>
  <c r="I56" i="1"/>
  <c r="I57" i="1" s="1"/>
  <c r="I58" i="1" s="1"/>
  <c r="I48" i="1" s="1"/>
  <c r="I49" i="1" s="1"/>
  <c r="N55" i="1"/>
  <c r="N38" i="1"/>
  <c r="I56" i="4" l="1"/>
  <c r="I57" i="4" s="1"/>
  <c r="N19" i="4"/>
  <c r="O38" i="4"/>
  <c r="N40" i="4"/>
  <c r="J16" i="4"/>
  <c r="J20" i="4" s="1"/>
  <c r="J21" i="4" s="1"/>
  <c r="O55" i="4"/>
  <c r="I41" i="4"/>
  <c r="J47" i="1"/>
  <c r="I52" i="1"/>
  <c r="O55" i="1"/>
  <c r="I59" i="1"/>
  <c r="O38" i="1"/>
  <c r="J51" i="1"/>
  <c r="I58" i="4" l="1"/>
  <c r="I48" i="4" s="1"/>
  <c r="I49" i="4" s="1"/>
  <c r="I30" i="4"/>
  <c r="I31" i="4" s="1"/>
  <c r="I42" i="4"/>
  <c r="J23" i="4"/>
  <c r="J13" i="4"/>
  <c r="J14" i="4" s="1"/>
  <c r="K12" i="4" s="1"/>
  <c r="P55" i="4"/>
  <c r="P38" i="4"/>
  <c r="P40" i="4" s="1"/>
  <c r="O40" i="4"/>
  <c r="O19" i="4"/>
  <c r="J56" i="1"/>
  <c r="J57" i="1" s="1"/>
  <c r="J58" i="1" s="1"/>
  <c r="J48" i="1" s="1"/>
  <c r="J49" i="1" s="1"/>
  <c r="P55" i="1"/>
  <c r="P38" i="1"/>
  <c r="I33" i="4" l="1"/>
  <c r="J29" i="4"/>
  <c r="K16" i="4"/>
  <c r="K20" i="4" s="1"/>
  <c r="K21" i="4" s="1"/>
  <c r="I59" i="4"/>
  <c r="P19" i="4"/>
  <c r="I52" i="4"/>
  <c r="J47" i="4"/>
  <c r="K47" i="1"/>
  <c r="J52" i="1"/>
  <c r="J59" i="1"/>
  <c r="K51" i="1"/>
  <c r="J56" i="4" l="1"/>
  <c r="J57" i="4" s="1"/>
  <c r="K23" i="4"/>
  <c r="K13" i="4"/>
  <c r="K14" i="4" s="1"/>
  <c r="L12" i="4" s="1"/>
  <c r="J41" i="4"/>
  <c r="K56" i="1"/>
  <c r="K57" i="1" s="1"/>
  <c r="K58" i="1" s="1"/>
  <c r="K48" i="1" s="1"/>
  <c r="K49" i="1" s="1"/>
  <c r="J58" i="4" l="1"/>
  <c r="J48" i="4" s="1"/>
  <c r="J49" i="4" s="1"/>
  <c r="J30" i="4"/>
  <c r="J31" i="4" s="1"/>
  <c r="J42" i="4"/>
  <c r="L16" i="4"/>
  <c r="L20" i="4" s="1"/>
  <c r="L21" i="4" s="1"/>
  <c r="L47" i="1"/>
  <c r="K52" i="1"/>
  <c r="K59" i="1"/>
  <c r="L51" i="1"/>
  <c r="J33" i="4" l="1"/>
  <c r="K29" i="4"/>
  <c r="J59" i="4"/>
  <c r="L13" i="4"/>
  <c r="L14" i="4" s="1"/>
  <c r="M12" i="4" s="1"/>
  <c r="J52" i="4"/>
  <c r="K47" i="4"/>
  <c r="L56" i="1"/>
  <c r="L57" i="1" s="1"/>
  <c r="L58" i="1" s="1"/>
  <c r="L48" i="1" s="1"/>
  <c r="L49" i="1" s="1"/>
  <c r="K56" i="4" l="1"/>
  <c r="K57" i="4" s="1"/>
  <c r="M16" i="4"/>
  <c r="M20" i="4" s="1"/>
  <c r="M21" i="4" s="1"/>
  <c r="K41" i="4"/>
  <c r="L23" i="4"/>
  <c r="M47" i="1"/>
  <c r="L52" i="1"/>
  <c r="L59" i="1"/>
  <c r="M51" i="1"/>
  <c r="K58" i="4" l="1"/>
  <c r="K48" i="4" s="1"/>
  <c r="K49" i="4" s="1"/>
  <c r="K30" i="4"/>
  <c r="K31" i="4" s="1"/>
  <c r="K42" i="4"/>
  <c r="M13" i="4"/>
  <c r="M14" i="4" s="1"/>
  <c r="N12" i="4" s="1"/>
  <c r="M23" i="4"/>
  <c r="M56" i="1"/>
  <c r="M57" i="1" s="1"/>
  <c r="M58" i="1" s="1"/>
  <c r="M48" i="1" s="1"/>
  <c r="M49" i="1" s="1"/>
  <c r="L29" i="4" l="1"/>
  <c r="K33" i="4"/>
  <c r="K52" i="4"/>
  <c r="L47" i="4"/>
  <c r="N16" i="4"/>
  <c r="N20" i="4" s="1"/>
  <c r="N21" i="4" s="1"/>
  <c r="K59" i="4"/>
  <c r="N47" i="1"/>
  <c r="M52" i="1"/>
  <c r="M59" i="1"/>
  <c r="N51" i="1"/>
  <c r="L56" i="4" l="1"/>
  <c r="L57" i="4" s="1"/>
  <c r="N13" i="4"/>
  <c r="N14" i="4" s="1"/>
  <c r="O12" i="4" s="1"/>
  <c r="L41" i="4"/>
  <c r="N56" i="1"/>
  <c r="N57" i="1" s="1"/>
  <c r="N58" i="1" s="1"/>
  <c r="N48" i="1" s="1"/>
  <c r="N49" i="1" s="1"/>
  <c r="O16" i="4" l="1"/>
  <c r="O20" i="4" s="1"/>
  <c r="O21" i="4" s="1"/>
  <c r="L58" i="4"/>
  <c r="L48" i="4" s="1"/>
  <c r="L49" i="4" s="1"/>
  <c r="L30" i="4"/>
  <c r="L31" i="4" s="1"/>
  <c r="L42" i="4"/>
  <c r="N23" i="4"/>
  <c r="O47" i="1"/>
  <c r="N52" i="1"/>
  <c r="N59" i="1"/>
  <c r="O51" i="1"/>
  <c r="L52" i="4" l="1"/>
  <c r="M47" i="4"/>
  <c r="L59" i="4"/>
  <c r="O23" i="4"/>
  <c r="O13" i="4"/>
  <c r="O14" i="4" s="1"/>
  <c r="P12" i="4" s="1"/>
  <c r="M29" i="4"/>
  <c r="L33" i="4"/>
  <c r="O56" i="1"/>
  <c r="O57" i="1" s="1"/>
  <c r="O58" i="1" s="1"/>
  <c r="O48" i="1" s="1"/>
  <c r="O49" i="1" s="1"/>
  <c r="M56" i="4" l="1"/>
  <c r="M57" i="4" s="1"/>
  <c r="M41" i="4"/>
  <c r="P16" i="4"/>
  <c r="P20" i="4" s="1"/>
  <c r="P21" i="4" s="1"/>
  <c r="P47" i="1"/>
  <c r="O52" i="1"/>
  <c r="O59" i="1"/>
  <c r="P51" i="1"/>
  <c r="M30" i="4" l="1"/>
  <c r="M31" i="4" s="1"/>
  <c r="M42" i="4"/>
  <c r="P13" i="4"/>
  <c r="P14" i="4" s="1"/>
  <c r="P23" i="4"/>
  <c r="M58" i="4"/>
  <c r="M48" i="4" s="1"/>
  <c r="M49" i="4" s="1"/>
  <c r="P56" i="1"/>
  <c r="P57" i="1" s="1"/>
  <c r="P58" i="1" s="1"/>
  <c r="P48" i="1" s="1"/>
  <c r="P49" i="1" s="1"/>
  <c r="P52" i="1" s="1"/>
  <c r="M59" i="4" l="1"/>
  <c r="M52" i="4"/>
  <c r="N47" i="4"/>
  <c r="M33" i="4"/>
  <c r="N29" i="4"/>
  <c r="P59" i="1"/>
  <c r="N56" i="4" l="1"/>
  <c r="N57" i="4" s="1"/>
  <c r="N41" i="4"/>
  <c r="N30" i="4" l="1"/>
  <c r="N31" i="4" s="1"/>
  <c r="N42" i="4"/>
  <c r="N58" i="4"/>
  <c r="N48" i="4" s="1"/>
  <c r="N49" i="4" s="1"/>
  <c r="N59" i="4" l="1"/>
  <c r="N52" i="4"/>
  <c r="O47" i="4"/>
  <c r="N33" i="4"/>
  <c r="O29" i="4"/>
  <c r="O56" i="4" l="1"/>
  <c r="O57" i="4" s="1"/>
  <c r="O41" i="4"/>
  <c r="O30" i="4" l="1"/>
  <c r="O31" i="4" s="1"/>
  <c r="O42" i="4"/>
  <c r="O58" i="4"/>
  <c r="O48" i="4" s="1"/>
  <c r="O49" i="4" s="1"/>
  <c r="O52" i="4" l="1"/>
  <c r="P47" i="4"/>
  <c r="O59" i="4"/>
  <c r="P29" i="4"/>
  <c r="O33" i="4"/>
  <c r="P56" i="4" l="1"/>
  <c r="P57" i="4" s="1"/>
  <c r="P41" i="4"/>
  <c r="P30" i="4" l="1"/>
  <c r="P31" i="4" s="1"/>
  <c r="P33" i="4" s="1"/>
  <c r="P42" i="4"/>
  <c r="P58" i="4"/>
  <c r="P48" i="4" s="1"/>
  <c r="P49" i="4" s="1"/>
  <c r="P52" i="4" s="1"/>
  <c r="P59" i="4" l="1"/>
  <c r="G40" i="1" l="1"/>
  <c r="G41" i="1" s="1"/>
  <c r="G30" i="1" s="1"/>
  <c r="G31" i="1" s="1"/>
  <c r="G42" i="1" l="1"/>
  <c r="G33" i="1"/>
  <c r="G35" i="1" s="1"/>
  <c r="H29" i="1"/>
  <c r="K40" i="1"/>
  <c r="M40" i="1"/>
  <c r="O40" i="1"/>
  <c r="P40" i="1"/>
  <c r="L40" i="1"/>
  <c r="N40" i="1"/>
  <c r="J40" i="1"/>
  <c r="I40" i="1"/>
  <c r="H40" i="1"/>
  <c r="H41" i="1" l="1"/>
  <c r="H30" i="1" s="1"/>
  <c r="H31" i="1" s="1"/>
  <c r="I29" i="1" s="1"/>
  <c r="I41" i="1" s="1"/>
  <c r="I30" i="1" s="1"/>
  <c r="H33" i="1" l="1"/>
  <c r="H35" i="1" s="1"/>
  <c r="H42" i="1"/>
  <c r="I31" i="1"/>
  <c r="I42" i="1"/>
  <c r="J29" i="1" l="1"/>
  <c r="I33" i="1"/>
  <c r="I35" i="1" s="1"/>
  <c r="J41" i="1" l="1"/>
  <c r="J30" i="1" l="1"/>
  <c r="J31" i="1" s="1"/>
  <c r="J42" i="1"/>
  <c r="J33" i="1" l="1"/>
  <c r="J35" i="1" s="1"/>
  <c r="K29" i="1"/>
  <c r="K41" i="1" l="1"/>
  <c r="K30" i="1" l="1"/>
  <c r="K31" i="1" s="1"/>
  <c r="K42" i="1"/>
  <c r="K33" i="1" l="1"/>
  <c r="K35" i="1" s="1"/>
  <c r="L29" i="1"/>
  <c r="L41" i="1" l="1"/>
  <c r="L30" i="1" l="1"/>
  <c r="L31" i="1" s="1"/>
  <c r="L42" i="1"/>
  <c r="L33" i="1" l="1"/>
  <c r="L35" i="1" s="1"/>
  <c r="M29" i="1"/>
  <c r="M41" i="1" l="1"/>
  <c r="M30" i="1" l="1"/>
  <c r="M31" i="1" s="1"/>
  <c r="M42" i="1"/>
  <c r="N29" i="1" l="1"/>
  <c r="M33" i="1"/>
  <c r="M35" i="1" s="1"/>
  <c r="N41" i="1" l="1"/>
  <c r="N30" i="1" l="1"/>
  <c r="N31" i="1" s="1"/>
  <c r="N42" i="1"/>
  <c r="N33" i="1" l="1"/>
  <c r="N35" i="1" s="1"/>
  <c r="O29" i="1"/>
  <c r="O41" i="1" l="1"/>
  <c r="O30" i="1" l="1"/>
  <c r="O31" i="1" s="1"/>
  <c r="O42" i="1"/>
  <c r="O33" i="1" l="1"/>
  <c r="O35" i="1" s="1"/>
  <c r="P29" i="1"/>
  <c r="P41" i="1" l="1"/>
  <c r="P30" i="1" l="1"/>
  <c r="P31" i="1" s="1"/>
  <c r="P33" i="1" s="1"/>
  <c r="P35" i="1" s="1"/>
  <c r="E35" i="1" s="1"/>
  <c r="P42" i="1"/>
  <c r="G16" i="1"/>
  <c r="G20" i="1" s="1"/>
  <c r="G21" i="1" s="1"/>
  <c r="G22" i="1" l="1"/>
  <c r="G13" i="1" s="1"/>
  <c r="G14" i="1" s="1"/>
  <c r="H12" i="1" s="1"/>
  <c r="H16" i="1" l="1"/>
  <c r="H20" i="1" s="1"/>
  <c r="H21" i="1" s="1"/>
  <c r="G23" i="1"/>
  <c r="H22" i="1" l="1"/>
  <c r="H13" i="1" s="1"/>
  <c r="H14" i="1" s="1"/>
  <c r="I12" i="1" s="1"/>
  <c r="H23" i="1"/>
  <c r="I16" i="1" l="1"/>
  <c r="I20" i="1" s="1"/>
  <c r="I21" i="1" s="1"/>
  <c r="I22" i="1" l="1"/>
  <c r="I13" i="1" s="1"/>
  <c r="I14" i="1" s="1"/>
  <c r="J12" i="1" s="1"/>
  <c r="I23" i="1"/>
  <c r="J16" i="1" l="1"/>
  <c r="J20" i="1" s="1"/>
  <c r="J21" i="1" s="1"/>
  <c r="J22" i="1" l="1"/>
  <c r="J13" i="1" s="1"/>
  <c r="J14" i="1" s="1"/>
  <c r="K12" i="1" s="1"/>
  <c r="K16" i="1" l="1"/>
  <c r="K20" i="1" s="1"/>
  <c r="K21" i="1" s="1"/>
  <c r="J23" i="1"/>
  <c r="K22" i="1" l="1"/>
  <c r="K13" i="1" s="1"/>
  <c r="K14" i="1" s="1"/>
  <c r="L12" i="1" s="1"/>
  <c r="L16" i="1" l="1"/>
  <c r="L20" i="1" s="1"/>
  <c r="L21" i="1" s="1"/>
  <c r="K23" i="1"/>
  <c r="L22" i="1" l="1"/>
  <c r="L13" i="1" s="1"/>
  <c r="L14" i="1" s="1"/>
  <c r="M12" i="1" s="1"/>
  <c r="L23" i="1"/>
  <c r="M16" i="1" l="1"/>
  <c r="M20" i="1" s="1"/>
  <c r="M21" i="1" s="1"/>
  <c r="M22" i="1" l="1"/>
  <c r="M13" i="1" s="1"/>
  <c r="M14" i="1" s="1"/>
  <c r="N12" i="1" s="1"/>
  <c r="N16" i="1" l="1"/>
  <c r="N20" i="1" s="1"/>
  <c r="N21" i="1" s="1"/>
  <c r="M23" i="1"/>
  <c r="N22" i="1" l="1"/>
  <c r="N13" i="1" s="1"/>
  <c r="N14" i="1" s="1"/>
  <c r="O12" i="1" s="1"/>
  <c r="O16" i="1" l="1"/>
  <c r="O20" i="1" s="1"/>
  <c r="O21" i="1" s="1"/>
  <c r="N23" i="1"/>
  <c r="O22" i="1" l="1"/>
  <c r="O13" i="1" s="1"/>
  <c r="O14" i="1" s="1"/>
  <c r="P12" i="1" s="1"/>
  <c r="O23" i="1"/>
  <c r="P16" i="1" l="1"/>
  <c r="P20" i="1" s="1"/>
  <c r="P21" i="1" s="1"/>
  <c r="P22" i="1" l="1"/>
  <c r="P13" i="1" s="1"/>
  <c r="P14" i="1" s="1"/>
  <c r="P23" i="1" l="1"/>
  <c r="O22" i="6"/>
  <c r="O23" i="6" s="1"/>
  <c r="H22" i="6"/>
  <c r="J22" i="6"/>
  <c r="K22" i="6"/>
  <c r="K23" i="6" s="1"/>
  <c r="N22" i="6"/>
  <c r="N23" i="6"/>
  <c r="N27" i="6" s="1"/>
  <c r="P22" i="6"/>
  <c r="L22" i="6"/>
  <c r="L23" i="6" s="1"/>
  <c r="M22" i="6"/>
  <c r="I22" i="6"/>
  <c r="G22" i="6"/>
  <c r="G23" i="6"/>
  <c r="G28" i="6" s="1"/>
  <c r="L27" i="6" l="1"/>
  <c r="K27" i="6"/>
  <c r="O27" i="6"/>
  <c r="G27" i="6"/>
  <c r="G29" i="6" s="1"/>
  <c r="H26" i="6" s="1"/>
  <c r="I23" i="6"/>
  <c r="M23" i="6"/>
  <c r="J23" i="6"/>
  <c r="H23" i="6"/>
  <c r="P23" i="6"/>
  <c r="G31" i="6"/>
  <c r="G32" i="6" s="1"/>
  <c r="G33" i="6" s="1"/>
  <c r="G34" i="6" l="1"/>
  <c r="G14" i="6" s="1"/>
  <c r="G15" i="6" s="1"/>
  <c r="H13" i="6" s="1"/>
  <c r="H28" i="6"/>
  <c r="H27" i="6"/>
  <c r="H31" i="6"/>
  <c r="H32" i="6" s="1"/>
  <c r="H33" i="6" s="1"/>
  <c r="P27" i="6"/>
  <c r="J27" i="6"/>
  <c r="M27" i="6"/>
  <c r="I27" i="6"/>
  <c r="H29" i="6"/>
  <c r="I26" i="6" s="1"/>
  <c r="I28" i="6" s="1"/>
  <c r="I31" i="6" s="1"/>
  <c r="I32" i="6" s="1"/>
  <c r="I33" i="6" s="1"/>
  <c r="H34" i="6" l="1"/>
  <c r="H14" i="6" s="1"/>
  <c r="H15" i="6" s="1"/>
  <c r="I13" i="6" s="1"/>
  <c r="G35" i="6"/>
  <c r="I29" i="6"/>
  <c r="J26" i="6" s="1"/>
  <c r="I34" i="6" l="1"/>
  <c r="J29" i="6"/>
  <c r="K26" i="6" s="1"/>
  <c r="J28" i="6"/>
  <c r="J31" i="6" s="1"/>
  <c r="J32" i="6" s="1"/>
  <c r="J33" i="6" s="1"/>
  <c r="H35" i="6"/>
  <c r="K29" i="6" l="1"/>
  <c r="L26" i="6" s="1"/>
  <c r="K28" i="6"/>
  <c r="K31" i="6" s="1"/>
  <c r="K32" i="6" s="1"/>
  <c r="K33" i="6" s="1"/>
  <c r="I14" i="6"/>
  <c r="I15" i="6" s="1"/>
  <c r="J13" i="6" s="1"/>
  <c r="I35" i="6"/>
  <c r="L29" i="6" l="1"/>
  <c r="M26" i="6" s="1"/>
  <c r="L28" i="6"/>
  <c r="L31" i="6" s="1"/>
  <c r="L32" i="6" s="1"/>
  <c r="L33" i="6" s="1"/>
  <c r="J34" i="6"/>
  <c r="M29" i="6" l="1"/>
  <c r="N26" i="6" s="1"/>
  <c r="M28" i="6"/>
  <c r="M31" i="6" s="1"/>
  <c r="M32" i="6" s="1"/>
  <c r="M33" i="6" s="1"/>
  <c r="J14" i="6"/>
  <c r="J15" i="6" s="1"/>
  <c r="K13" i="6" s="1"/>
  <c r="J35" i="6"/>
  <c r="N28" i="6" l="1"/>
  <c r="N31" i="6" s="1"/>
  <c r="N32" i="6" s="1"/>
  <c r="N33" i="6" s="1"/>
  <c r="K34" i="6"/>
  <c r="N29" i="6" l="1"/>
  <c r="O26" i="6" s="1"/>
  <c r="K14" i="6"/>
  <c r="K15" i="6" s="1"/>
  <c r="L13" i="6" s="1"/>
  <c r="K35" i="6"/>
  <c r="L34" i="6" l="1"/>
  <c r="O28" i="6"/>
  <c r="O31" i="6" s="1"/>
  <c r="O32" i="6" s="1"/>
  <c r="O33" i="6" s="1"/>
  <c r="L14" i="6" l="1"/>
  <c r="L15" i="6" s="1"/>
  <c r="M13" i="6" s="1"/>
  <c r="L35" i="6"/>
  <c r="O29" i="6"/>
  <c r="P26" i="6" s="1"/>
  <c r="M34" i="6" l="1"/>
  <c r="P28" i="6"/>
  <c r="P31" i="6" s="1"/>
  <c r="P32" i="6" s="1"/>
  <c r="P33" i="6" s="1"/>
  <c r="M14" i="6" l="1"/>
  <c r="M15" i="6" s="1"/>
  <c r="N13" i="6" s="1"/>
  <c r="M35" i="6"/>
  <c r="P29" i="6"/>
  <c r="N34" i="6" l="1"/>
  <c r="N14" i="6" l="1"/>
  <c r="N15" i="6" s="1"/>
  <c r="O13" i="6" s="1"/>
  <c r="N35" i="6"/>
  <c r="O34" i="6" l="1"/>
  <c r="O14" i="6" l="1"/>
  <c r="O15" i="6" s="1"/>
  <c r="P13" i="6" s="1"/>
  <c r="O35" i="6"/>
  <c r="P34" i="6" l="1"/>
  <c r="P14" i="6" l="1"/>
  <c r="P15" i="6" s="1"/>
  <c r="P35" i="6"/>
</calcChain>
</file>

<file path=xl/sharedStrings.xml><?xml version="1.0" encoding="utf-8"?>
<sst xmlns="http://schemas.openxmlformats.org/spreadsheetml/2006/main" count="149" uniqueCount="33">
  <si>
    <t>Method 1: Iteration Button</t>
  </si>
  <si>
    <t>Assumptions</t>
  </si>
  <si>
    <t>Cash Flow</t>
  </si>
  <si>
    <t>Growth</t>
  </si>
  <si>
    <t>Interest Rate</t>
  </si>
  <si>
    <t>Initial Debt</t>
  </si>
  <si>
    <t>Less: Interest Expense</t>
  </si>
  <si>
    <t>Cash Flow After Interest</t>
  </si>
  <si>
    <t>Less: Repayments</t>
  </si>
  <si>
    <t>Equity Cash Flow</t>
  </si>
  <si>
    <t>Debt Schedule</t>
  </si>
  <si>
    <t>Less: Repayment from Sweep</t>
  </si>
  <si>
    <t>Closing Balance</t>
  </si>
  <si>
    <t>Interest Expense on Average Balance</t>
  </si>
  <si>
    <t>Cash Flow Statement</t>
  </si>
  <si>
    <t>Opening Balance</t>
  </si>
  <si>
    <t>Computed Interest Expense</t>
  </si>
  <si>
    <t>Fixed Interest Expense</t>
  </si>
  <si>
    <t>computed</t>
  </si>
  <si>
    <t>Difference</t>
  </si>
  <si>
    <t>Method 2: Horrible Copy and Paste</t>
  </si>
  <si>
    <t>Method 3: Function Method</t>
  </si>
  <si>
    <t>fixed</t>
  </si>
  <si>
    <t>Check</t>
  </si>
  <si>
    <t>Income Tax Rate</t>
  </si>
  <si>
    <t>Less: Taxes</t>
  </si>
  <si>
    <t>EBT before NOL</t>
  </si>
  <si>
    <t>NOL Balance</t>
  </si>
  <si>
    <t>Add: NOL Created from Losses</t>
  </si>
  <si>
    <t>Less: NOL Used from Postivie Income</t>
  </si>
  <si>
    <t>Closing NOL Balance</t>
  </si>
  <si>
    <t>Adjusted EBT</t>
  </si>
  <si>
    <t>Resolution of Circular Refereces with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</si>
</sst>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0" xfId="0" applyFill="1" applyBorder="1"/>
    <xf numFmtId="4" fontId="0" fillId="0" borderId="1" xfId="0" applyNumberFormat="1" applyBorder="1"/>
    <xf numFmtId="0" fontId="0" fillId="0" borderId="0" xfId="0" applyBorder="1"/>
    <xf numFmtId="0" fontId="2" fillId="0" borderId="0" xfId="0" applyFont="1"/>
    <xf numFmtId="9" fontId="2" fillId="0" borderId="0" xfId="0" applyNumberFormat="1" applyFont="1"/>
    <xf numFmtId="4" fontId="2" fillId="0" borderId="0" xfId="0" applyNumberFormat="1" applyFont="1"/>
    <xf numFmtId="4" fontId="0" fillId="2" borderId="0" xfId="0" applyNumberFormat="1" applyFill="1"/>
    <xf numFmtId="4" fontId="2" fillId="2" borderId="0" xfId="0" applyNumberFormat="1" applyFont="1" applyFill="1"/>
    <xf numFmtId="0" fontId="1" fillId="0" borderId="0" xfId="0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2228850</xdr:colOff>
          <xdr:row>25</xdr:row>
          <xdr:rowOff>161924</xdr:rowOff>
        </xdr:from>
        <xdr:to>
          <xdr:col>5</xdr:col>
          <xdr:colOff>581025</xdr:colOff>
          <xdr:row>27</xdr:row>
          <xdr:rowOff>95249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Optimise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2228850</xdr:colOff>
          <xdr:row>25</xdr:row>
          <xdr:rowOff>161924</xdr:rowOff>
        </xdr:from>
        <xdr:to>
          <xdr:col>5</xdr:col>
          <xdr:colOff>581025</xdr:colOff>
          <xdr:row>27</xdr:row>
          <xdr:rowOff>95249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Optimise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12</xdr:col>
      <xdr:colOff>84818</xdr:colOff>
      <xdr:row>54</xdr:row>
      <xdr:rowOff>85357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7439025"/>
          <a:ext cx="7257143" cy="29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14</xdr:col>
      <xdr:colOff>275122</xdr:colOff>
      <xdr:row>59</xdr:row>
      <xdr:rowOff>151881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7248525"/>
          <a:ext cx="8828572" cy="4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XFD59"/>
  <sheetViews>
    <sheetView workbookViewId="0">
      <selection activeCell="A14" sqref="A14"/>
    </sheetView>
  </sheetViews>
  <sheetFormatPr defaultColWidth="9.140625" defaultRowHeight="15" outlineLevelCol="1" x14ac:dyDescent="0.25"/>
  <cols>
    <col min="1" max="1" width="3.28515625" style="11" customWidth="1"/>
    <col min="2" max="3" width="3.28515625" customWidth="1"/>
    <col min="4" max="4" width="34.42578125" customWidth="1"/>
    <col min="5" max="16" width="9.140625" customWidth="1"/>
    <col min="17" max="16384" width="9.140625" outlineLevel="1"/>
  </cols>
  <sheetData>
    <row r="2" spans="1:16" x14ac:dyDescent="0.25">
      <c r="A2" s="11" t="s">
        <v>1</v>
      </c>
    </row>
    <row r="3" spans="1:16" x14ac:dyDescent="0.25">
      <c r="B3" t="s">
        <v>2</v>
      </c>
      <c r="F3" s="6">
        <v>100</v>
      </c>
    </row>
    <row r="4" spans="1:16" x14ac:dyDescent="0.25">
      <c r="B4" t="s">
        <v>3</v>
      </c>
      <c r="F4" s="7">
        <v>0.2</v>
      </c>
    </row>
    <row r="5" spans="1:16" x14ac:dyDescent="0.25">
      <c r="B5" t="s">
        <v>4</v>
      </c>
      <c r="F5" s="7">
        <v>0.2</v>
      </c>
    </row>
    <row r="6" spans="1:16" x14ac:dyDescent="0.25">
      <c r="B6" t="s">
        <v>5</v>
      </c>
      <c r="F6" s="6">
        <v>600</v>
      </c>
    </row>
    <row r="7" spans="1:16" x14ac:dyDescent="0.25">
      <c r="B7" t="s">
        <v>15</v>
      </c>
      <c r="F7" s="6" t="b">
        <v>1</v>
      </c>
    </row>
    <row r="9" spans="1:16" x14ac:dyDescent="0.25">
      <c r="A9" s="11" t="s">
        <v>0</v>
      </c>
    </row>
    <row r="11" spans="1:16" x14ac:dyDescent="0.25">
      <c r="B11" t="s">
        <v>10</v>
      </c>
    </row>
    <row r="12" spans="1:16" x14ac:dyDescent="0.25">
      <c r="C12" t="s">
        <v>15</v>
      </c>
      <c r="G12" s="1">
        <f>F14</f>
        <v>600</v>
      </c>
      <c r="H12" s="1">
        <f t="shared" ref="H12:P12" si="0">G14</f>
        <v>600</v>
      </c>
      <c r="I12" s="1">
        <f t="shared" si="0"/>
        <v>600</v>
      </c>
      <c r="J12" s="1">
        <f t="shared" si="0"/>
        <v>600</v>
      </c>
      <c r="K12" s="1">
        <f t="shared" si="0"/>
        <v>600</v>
      </c>
      <c r="L12" s="1">
        <f t="shared" si="0"/>
        <v>600</v>
      </c>
      <c r="M12" s="1">
        <f t="shared" si="0"/>
        <v>600</v>
      </c>
      <c r="N12" s="1">
        <f t="shared" si="0"/>
        <v>600</v>
      </c>
      <c r="O12" s="1">
        <f t="shared" si="0"/>
        <v>600</v>
      </c>
      <c r="P12" s="1">
        <f t="shared" si="0"/>
        <v>600</v>
      </c>
    </row>
    <row r="13" spans="1:16" x14ac:dyDescent="0.25">
      <c r="C13" t="s">
        <v>11</v>
      </c>
      <c r="G13" s="1">
        <f>G22</f>
        <v>0</v>
      </c>
      <c r="H13" s="1">
        <f t="shared" ref="H13:P13" si="1">H22</f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">
        <f t="shared" si="1"/>
        <v>0</v>
      </c>
      <c r="P13" s="1">
        <f t="shared" si="1"/>
        <v>0</v>
      </c>
    </row>
    <row r="14" spans="1:16" x14ac:dyDescent="0.25">
      <c r="C14" t="s">
        <v>12</v>
      </c>
      <c r="F14">
        <f>F6</f>
        <v>600</v>
      </c>
      <c r="G14" s="1">
        <f>G12-G13</f>
        <v>600</v>
      </c>
      <c r="H14" s="1">
        <f t="shared" ref="H14:P14" si="2">H12-H13</f>
        <v>600</v>
      </c>
      <c r="I14" s="1">
        <f t="shared" si="2"/>
        <v>600</v>
      </c>
      <c r="J14" s="1">
        <f t="shared" si="2"/>
        <v>600</v>
      </c>
      <c r="K14" s="1">
        <f t="shared" si="2"/>
        <v>600</v>
      </c>
      <c r="L14" s="1">
        <f t="shared" si="2"/>
        <v>600</v>
      </c>
      <c r="M14" s="1">
        <f t="shared" si="2"/>
        <v>600</v>
      </c>
      <c r="N14" s="1">
        <f t="shared" si="2"/>
        <v>600</v>
      </c>
      <c r="O14" s="1">
        <f t="shared" si="2"/>
        <v>600</v>
      </c>
      <c r="P14" s="1">
        <f t="shared" si="2"/>
        <v>600</v>
      </c>
    </row>
    <row r="15" spans="1:16" x14ac:dyDescent="0.25"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C16" t="s">
        <v>13</v>
      </c>
      <c r="G16" s="1">
        <f>IF($F$7,G12*$F$5,AVERAGE(G14,G12)*$F$5)</f>
        <v>120</v>
      </c>
      <c r="H16" s="1">
        <f t="shared" ref="H16:P16" si="3">IF($F$7,H12*$F$5,AVERAGE(H14,H12)*$F$5)</f>
        <v>120</v>
      </c>
      <c r="I16" s="1">
        <f t="shared" si="3"/>
        <v>120</v>
      </c>
      <c r="J16" s="1">
        <f t="shared" si="3"/>
        <v>120</v>
      </c>
      <c r="K16" s="1">
        <f t="shared" si="3"/>
        <v>120</v>
      </c>
      <c r="L16" s="1">
        <f t="shared" si="3"/>
        <v>120</v>
      </c>
      <c r="M16" s="1">
        <f t="shared" si="3"/>
        <v>120</v>
      </c>
      <c r="N16" s="1">
        <f t="shared" si="3"/>
        <v>120</v>
      </c>
      <c r="O16" s="1">
        <f t="shared" si="3"/>
        <v>120</v>
      </c>
      <c r="P16" s="1">
        <f t="shared" si="3"/>
        <v>120</v>
      </c>
    </row>
    <row r="18" spans="1:16" x14ac:dyDescent="0.25">
      <c r="B18" t="s">
        <v>14</v>
      </c>
    </row>
    <row r="19" spans="1:16" x14ac:dyDescent="0.25">
      <c r="C19" t="s">
        <v>2</v>
      </c>
      <c r="G19" s="1">
        <f>$F$3</f>
        <v>100</v>
      </c>
      <c r="H19" s="1">
        <f>G19*(1+$F$4)</f>
        <v>120</v>
      </c>
      <c r="I19" s="1">
        <f>H19*(1+$F$4)</f>
        <v>144</v>
      </c>
      <c r="J19" s="1">
        <f>I19*(1+$F$4)</f>
        <v>172.79999999999998</v>
      </c>
      <c r="K19" s="1">
        <f>J19*(1+$F$4)</f>
        <v>207.35999999999999</v>
      </c>
      <c r="L19" s="1">
        <f>K19*(1+$F$4)</f>
        <v>248.83199999999997</v>
      </c>
      <c r="M19" s="1">
        <f>L19*(1+$F$4)</f>
        <v>298.59839999999997</v>
      </c>
      <c r="N19" s="1">
        <f>M19*(1+$F$4)</f>
        <v>358.31807999999995</v>
      </c>
      <c r="O19" s="1">
        <f>N19*(1+$F$4)</f>
        <v>429.98169599999994</v>
      </c>
      <c r="P19" s="1">
        <f>O19*(1+$F$4)</f>
        <v>515.97803519999991</v>
      </c>
    </row>
    <row r="20" spans="1:16" x14ac:dyDescent="0.25">
      <c r="C20" t="s">
        <v>6</v>
      </c>
      <c r="G20" s="1">
        <f>G16</f>
        <v>120</v>
      </c>
      <c r="H20" s="1">
        <f t="shared" ref="H20:P20" si="4">H16</f>
        <v>120</v>
      </c>
      <c r="I20" s="1">
        <f t="shared" si="4"/>
        <v>120</v>
      </c>
      <c r="J20" s="1">
        <f t="shared" si="4"/>
        <v>120</v>
      </c>
      <c r="K20" s="1">
        <f t="shared" si="4"/>
        <v>120</v>
      </c>
      <c r="L20" s="1">
        <f t="shared" si="4"/>
        <v>120</v>
      </c>
      <c r="M20" s="1">
        <f t="shared" si="4"/>
        <v>120</v>
      </c>
      <c r="N20" s="1">
        <f t="shared" si="4"/>
        <v>120</v>
      </c>
      <c r="O20" s="1">
        <f t="shared" si="4"/>
        <v>120</v>
      </c>
      <c r="P20" s="1">
        <f t="shared" si="4"/>
        <v>120</v>
      </c>
    </row>
    <row r="21" spans="1:16" ht="15.75" thickBot="1" x14ac:dyDescent="0.3">
      <c r="C21" s="2" t="s">
        <v>7</v>
      </c>
      <c r="D21" s="2"/>
      <c r="E21" s="2"/>
      <c r="F21" s="2"/>
      <c r="G21" s="4">
        <f>G19-G20</f>
        <v>-20</v>
      </c>
      <c r="H21" s="4">
        <f t="shared" ref="H21:P21" si="5">H19-H20</f>
        <v>0</v>
      </c>
      <c r="I21" s="4">
        <f t="shared" si="5"/>
        <v>24</v>
      </c>
      <c r="J21" s="4">
        <f t="shared" si="5"/>
        <v>52.799999999999983</v>
      </c>
      <c r="K21" s="4">
        <f t="shared" si="5"/>
        <v>87.359999999999985</v>
      </c>
      <c r="L21" s="4">
        <f t="shared" si="5"/>
        <v>128.83199999999997</v>
      </c>
      <c r="M21" s="4">
        <f t="shared" si="5"/>
        <v>178.59839999999997</v>
      </c>
      <c r="N21" s="4">
        <f t="shared" si="5"/>
        <v>238.31807999999995</v>
      </c>
      <c r="O21" s="4">
        <f t="shared" si="5"/>
        <v>309.98169599999994</v>
      </c>
      <c r="P21" s="4">
        <f t="shared" si="5"/>
        <v>395.97803519999991</v>
      </c>
    </row>
    <row r="22" spans="1:16" x14ac:dyDescent="0.25">
      <c r="C22" s="3" t="s">
        <v>8</v>
      </c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C23" s="3" t="s">
        <v>9</v>
      </c>
      <c r="G23" s="1">
        <f>G21-G22</f>
        <v>-20</v>
      </c>
      <c r="H23" s="1">
        <f t="shared" ref="H23:P23" si="6">H21-H22</f>
        <v>0</v>
      </c>
      <c r="I23" s="1">
        <f t="shared" si="6"/>
        <v>24</v>
      </c>
      <c r="J23" s="1">
        <f t="shared" si="6"/>
        <v>52.799999999999983</v>
      </c>
      <c r="K23" s="1">
        <f t="shared" si="6"/>
        <v>87.359999999999985</v>
      </c>
      <c r="L23" s="1">
        <f t="shared" si="6"/>
        <v>128.83199999999997</v>
      </c>
      <c r="M23" s="1">
        <f t="shared" si="6"/>
        <v>178.59839999999997</v>
      </c>
      <c r="N23" s="1">
        <f t="shared" si="6"/>
        <v>238.31807999999995</v>
      </c>
      <c r="O23" s="1">
        <f t="shared" si="6"/>
        <v>309.98169599999994</v>
      </c>
      <c r="P23" s="1">
        <f t="shared" si="6"/>
        <v>395.97803519999991</v>
      </c>
    </row>
    <row r="26" spans="1:16" x14ac:dyDescent="0.25">
      <c r="A26" s="11" t="s">
        <v>20</v>
      </c>
    </row>
    <row r="28" spans="1:16" x14ac:dyDescent="0.25">
      <c r="B28" t="s">
        <v>10</v>
      </c>
    </row>
    <row r="29" spans="1:16" x14ac:dyDescent="0.25">
      <c r="C29" t="s">
        <v>15</v>
      </c>
      <c r="G29" s="1">
        <f>F31</f>
        <v>600</v>
      </c>
      <c r="H29" s="1">
        <f t="shared" ref="H29:P29" si="7">G31</f>
        <v>500</v>
      </c>
      <c r="I29" s="1">
        <f t="shared" si="7"/>
        <v>380</v>
      </c>
      <c r="J29" s="1">
        <f t="shared" si="7"/>
        <v>236</v>
      </c>
      <c r="K29" s="1">
        <f t="shared" si="7"/>
        <v>63.200000000000017</v>
      </c>
      <c r="L29" s="1">
        <f t="shared" si="7"/>
        <v>0</v>
      </c>
      <c r="M29" s="1">
        <f t="shared" si="7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</row>
    <row r="30" spans="1:16" x14ac:dyDescent="0.25">
      <c r="C30" t="s">
        <v>11</v>
      </c>
      <c r="G30" s="1">
        <f>G41</f>
        <v>100</v>
      </c>
      <c r="H30" s="1">
        <f t="shared" ref="H30:P30" si="8">H41</f>
        <v>120</v>
      </c>
      <c r="I30" s="1">
        <f t="shared" si="8"/>
        <v>144</v>
      </c>
      <c r="J30" s="1">
        <f t="shared" si="8"/>
        <v>172.79999999999998</v>
      </c>
      <c r="K30" s="1">
        <f t="shared" si="8"/>
        <v>63.200000000000017</v>
      </c>
      <c r="L30" s="1">
        <f t="shared" si="8"/>
        <v>0</v>
      </c>
      <c r="M30" s="1">
        <f t="shared" si="8"/>
        <v>0</v>
      </c>
      <c r="N30" s="1">
        <f t="shared" si="8"/>
        <v>0</v>
      </c>
      <c r="O30" s="1">
        <f t="shared" si="8"/>
        <v>0</v>
      </c>
      <c r="P30" s="1">
        <f t="shared" si="8"/>
        <v>0</v>
      </c>
    </row>
    <row r="31" spans="1:16" x14ac:dyDescent="0.25">
      <c r="C31" t="s">
        <v>12</v>
      </c>
      <c r="F31">
        <f>F6</f>
        <v>600</v>
      </c>
      <c r="G31" s="1">
        <f>G29-G30</f>
        <v>500</v>
      </c>
      <c r="H31" s="1">
        <f t="shared" ref="H31:P31" si="9">H29-H30</f>
        <v>380</v>
      </c>
      <c r="I31" s="1">
        <f t="shared" si="9"/>
        <v>236</v>
      </c>
      <c r="J31" s="1">
        <f t="shared" si="9"/>
        <v>63.200000000000017</v>
      </c>
      <c r="K31" s="1">
        <f t="shared" si="9"/>
        <v>0</v>
      </c>
      <c r="L31" s="1">
        <f t="shared" si="9"/>
        <v>0</v>
      </c>
      <c r="M31" s="1">
        <f t="shared" si="9"/>
        <v>0</v>
      </c>
      <c r="N31" s="1">
        <f t="shared" si="9"/>
        <v>0</v>
      </c>
      <c r="O31" s="1">
        <f t="shared" si="9"/>
        <v>0</v>
      </c>
      <c r="P31" s="1">
        <f t="shared" si="9"/>
        <v>0</v>
      </c>
    </row>
    <row r="32" spans="1:16" x14ac:dyDescent="0.25"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7" x14ac:dyDescent="0.25">
      <c r="C33" t="s">
        <v>16</v>
      </c>
      <c r="G33" s="1">
        <f>AVERAGE(G31,G29)*$F$5</f>
        <v>110</v>
      </c>
      <c r="H33" s="1">
        <f t="shared" ref="H33:P33" si="10">AVERAGE(H31,H29)*$F$5</f>
        <v>88</v>
      </c>
      <c r="I33" s="1">
        <f t="shared" si="10"/>
        <v>61.6</v>
      </c>
      <c r="J33" s="1">
        <f t="shared" si="10"/>
        <v>29.920000000000005</v>
      </c>
      <c r="K33" s="1">
        <f t="shared" si="10"/>
        <v>6.3200000000000021</v>
      </c>
      <c r="L33" s="1">
        <f t="shared" si="10"/>
        <v>0</v>
      </c>
      <c r="M33" s="1">
        <f t="shared" si="10"/>
        <v>0</v>
      </c>
      <c r="N33" s="1">
        <f t="shared" si="10"/>
        <v>0</v>
      </c>
      <c r="O33" s="1">
        <f t="shared" si="10"/>
        <v>0</v>
      </c>
      <c r="P33" s="1">
        <f t="shared" si="10"/>
        <v>0</v>
      </c>
      <c r="Q33" t="s">
        <v>18</v>
      </c>
    </row>
    <row r="34" spans="1:17" x14ac:dyDescent="0.25">
      <c r="C34" t="s">
        <v>17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t="s">
        <v>22</v>
      </c>
    </row>
    <row r="35" spans="1:17" x14ac:dyDescent="0.25">
      <c r="C35" t="s">
        <v>19</v>
      </c>
      <c r="E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7" s="5" customFormat="1" x14ac:dyDescent="0.25">
      <c r="A36" s="12"/>
    </row>
    <row r="37" spans="1:17" x14ac:dyDescent="0.25">
      <c r="B37" t="s">
        <v>14</v>
      </c>
    </row>
    <row r="38" spans="1:17" x14ac:dyDescent="0.25">
      <c r="C38" t="s">
        <v>2</v>
      </c>
      <c r="G38" s="1">
        <f>$F$3</f>
        <v>100</v>
      </c>
      <c r="H38" s="1">
        <f>G38*(1+$F$4)</f>
        <v>120</v>
      </c>
      <c r="I38" s="1">
        <f>H38*(1+$F$4)</f>
        <v>144</v>
      </c>
      <c r="J38" s="1">
        <f>I38*(1+$F$4)</f>
        <v>172.79999999999998</v>
      </c>
      <c r="K38" s="1">
        <f>J38*(1+$F$4)</f>
        <v>207.35999999999999</v>
      </c>
      <c r="L38" s="1">
        <f>K38*(1+$F$4)</f>
        <v>248.83199999999997</v>
      </c>
      <c r="M38" s="1">
        <f>L38*(1+$F$4)</f>
        <v>298.59839999999997</v>
      </c>
      <c r="N38" s="1">
        <f>M38*(1+$F$4)</f>
        <v>358.31807999999995</v>
      </c>
      <c r="O38" s="1">
        <f>N38*(1+$F$4)</f>
        <v>429.98169599999994</v>
      </c>
      <c r="P38" s="1">
        <f>O38*(1+$F$4)</f>
        <v>515.97803519999991</v>
      </c>
    </row>
    <row r="39" spans="1:17" x14ac:dyDescent="0.25">
      <c r="C39" t="s">
        <v>6</v>
      </c>
      <c r="G39" s="1">
        <f>G34</f>
        <v>0</v>
      </c>
      <c r="H39" s="1">
        <f t="shared" ref="H39:P39" si="11">H34</f>
        <v>0</v>
      </c>
      <c r="I39" s="1">
        <f t="shared" si="11"/>
        <v>0</v>
      </c>
      <c r="J39" s="1">
        <f t="shared" si="11"/>
        <v>0</v>
      </c>
      <c r="K39" s="1">
        <f t="shared" si="11"/>
        <v>0</v>
      </c>
      <c r="L39" s="1">
        <f t="shared" si="11"/>
        <v>0</v>
      </c>
      <c r="M39" s="1">
        <f t="shared" si="11"/>
        <v>0</v>
      </c>
      <c r="N39" s="1">
        <f t="shared" si="11"/>
        <v>0</v>
      </c>
      <c r="O39" s="1">
        <f t="shared" si="11"/>
        <v>0</v>
      </c>
      <c r="P39" s="1">
        <f t="shared" si="11"/>
        <v>0</v>
      </c>
    </row>
    <row r="40" spans="1:17" ht="15.75" thickBot="1" x14ac:dyDescent="0.3">
      <c r="C40" s="2" t="s">
        <v>7</v>
      </c>
      <c r="D40" s="2"/>
      <c r="E40" s="2"/>
      <c r="F40" s="2"/>
      <c r="G40" s="4">
        <f>G38-G39</f>
        <v>100</v>
      </c>
      <c r="H40" s="4">
        <f t="shared" ref="H40:P40" si="12">H38-H39</f>
        <v>120</v>
      </c>
      <c r="I40" s="4">
        <f t="shared" si="12"/>
        <v>144</v>
      </c>
      <c r="J40" s="4">
        <f t="shared" si="12"/>
        <v>172.79999999999998</v>
      </c>
      <c r="K40" s="4">
        <f t="shared" si="12"/>
        <v>207.35999999999999</v>
      </c>
      <c r="L40" s="4">
        <f t="shared" si="12"/>
        <v>248.83199999999997</v>
      </c>
      <c r="M40" s="4">
        <f t="shared" si="12"/>
        <v>298.59839999999997</v>
      </c>
      <c r="N40" s="4">
        <f t="shared" si="12"/>
        <v>358.31807999999995</v>
      </c>
      <c r="O40" s="4">
        <f t="shared" si="12"/>
        <v>429.98169599999994</v>
      </c>
      <c r="P40" s="4">
        <f t="shared" si="12"/>
        <v>515.97803519999991</v>
      </c>
    </row>
    <row r="41" spans="1:17" x14ac:dyDescent="0.25">
      <c r="C41" s="3" t="s">
        <v>8</v>
      </c>
      <c r="G41" s="1">
        <f>MIN(G40,G29)</f>
        <v>100</v>
      </c>
      <c r="H41" s="1">
        <f>MIN(H40,H29)</f>
        <v>120</v>
      </c>
      <c r="I41" s="1">
        <f>MIN(I40,I29)</f>
        <v>144</v>
      </c>
      <c r="J41" s="1">
        <f>MIN(J40,J29)</f>
        <v>172.79999999999998</v>
      </c>
      <c r="K41" s="1">
        <f>MIN(K40,K29)</f>
        <v>63.200000000000017</v>
      </c>
      <c r="L41" s="1">
        <f>MIN(L40,L29)</f>
        <v>0</v>
      </c>
      <c r="M41" s="1">
        <f>MIN(M40,M29)</f>
        <v>0</v>
      </c>
      <c r="N41" s="1">
        <f>MIN(N40,N29)</f>
        <v>0</v>
      </c>
      <c r="O41" s="1">
        <f>MIN(O40,O29)</f>
        <v>0</v>
      </c>
      <c r="P41" s="1">
        <f>MIN(P40,P29)</f>
        <v>0</v>
      </c>
    </row>
    <row r="42" spans="1:17" x14ac:dyDescent="0.25">
      <c r="C42" s="3" t="s">
        <v>9</v>
      </c>
      <c r="G42" s="1">
        <f>G40-G41</f>
        <v>0</v>
      </c>
      <c r="H42" s="1">
        <f t="shared" ref="H42:P42" si="13">H40-H41</f>
        <v>0</v>
      </c>
      <c r="I42" s="1">
        <f t="shared" si="13"/>
        <v>0</v>
      </c>
      <c r="J42" s="1">
        <f t="shared" si="13"/>
        <v>0</v>
      </c>
      <c r="K42" s="1">
        <f t="shared" si="13"/>
        <v>144.15999999999997</v>
      </c>
      <c r="L42" s="1">
        <f t="shared" si="13"/>
        <v>248.83199999999997</v>
      </c>
      <c r="M42" s="1">
        <f t="shared" si="13"/>
        <v>298.59839999999997</v>
      </c>
      <c r="N42" s="1">
        <f t="shared" si="13"/>
        <v>358.31807999999995</v>
      </c>
      <c r="O42" s="1">
        <f t="shared" si="13"/>
        <v>429.98169599999994</v>
      </c>
      <c r="P42" s="1">
        <f t="shared" si="13"/>
        <v>515.97803519999991</v>
      </c>
    </row>
    <row r="44" spans="1:17" x14ac:dyDescent="0.25">
      <c r="A44" s="11" t="s">
        <v>21</v>
      </c>
    </row>
    <row r="46" spans="1:17" x14ac:dyDescent="0.25">
      <c r="B46" t="s">
        <v>10</v>
      </c>
    </row>
    <row r="47" spans="1:17" x14ac:dyDescent="0.25">
      <c r="C47" t="s">
        <v>15</v>
      </c>
      <c r="G47" s="1">
        <f>F49</f>
        <v>600</v>
      </c>
      <c r="H47" s="1">
        <f t="shared" ref="H47:P47" si="14">G49</f>
        <v>500</v>
      </c>
      <c r="I47" s="1">
        <f t="shared" si="14"/>
        <v>380</v>
      </c>
      <c r="J47" s="1">
        <f t="shared" si="14"/>
        <v>236</v>
      </c>
      <c r="K47" s="1">
        <f t="shared" si="14"/>
        <v>63.200000000000017</v>
      </c>
      <c r="L47" s="1">
        <f t="shared" si="14"/>
        <v>0</v>
      </c>
      <c r="M47" s="1">
        <f t="shared" si="14"/>
        <v>0</v>
      </c>
      <c r="N47" s="1">
        <f t="shared" si="14"/>
        <v>0</v>
      </c>
      <c r="O47" s="1">
        <f t="shared" si="14"/>
        <v>0</v>
      </c>
      <c r="P47" s="1">
        <f t="shared" si="14"/>
        <v>0</v>
      </c>
    </row>
    <row r="48" spans="1:17" x14ac:dyDescent="0.25">
      <c r="C48" t="s">
        <v>11</v>
      </c>
      <c r="G48" s="1">
        <f>G58</f>
        <v>100</v>
      </c>
      <c r="H48" s="1">
        <f t="shared" ref="H48:P48" si="15">H58</f>
        <v>120</v>
      </c>
      <c r="I48" s="1">
        <f t="shared" si="15"/>
        <v>144</v>
      </c>
      <c r="J48" s="1">
        <f t="shared" si="15"/>
        <v>172.79999999999998</v>
      </c>
      <c r="K48" s="1">
        <f t="shared" si="15"/>
        <v>63.200000000000017</v>
      </c>
      <c r="L48" s="1">
        <f t="shared" si="15"/>
        <v>0</v>
      </c>
      <c r="M48" s="1">
        <f t="shared" si="15"/>
        <v>0</v>
      </c>
      <c r="N48" s="1">
        <f t="shared" si="15"/>
        <v>0</v>
      </c>
      <c r="O48" s="1">
        <f t="shared" si="15"/>
        <v>0</v>
      </c>
      <c r="P48" s="1">
        <f t="shared" si="15"/>
        <v>0</v>
      </c>
    </row>
    <row r="49" spans="2:16" x14ac:dyDescent="0.25">
      <c r="C49" t="s">
        <v>12</v>
      </c>
      <c r="F49">
        <f>F14</f>
        <v>600</v>
      </c>
      <c r="G49" s="1">
        <f>G47-G48</f>
        <v>500</v>
      </c>
      <c r="H49" s="1">
        <f t="shared" ref="H49:P49" si="16">H47-H48</f>
        <v>380</v>
      </c>
      <c r="I49" s="1">
        <f t="shared" si="16"/>
        <v>236</v>
      </c>
      <c r="J49" s="1">
        <f t="shared" si="16"/>
        <v>63.200000000000017</v>
      </c>
      <c r="K49" s="1">
        <f t="shared" si="16"/>
        <v>0</v>
      </c>
      <c r="L49" s="1">
        <f t="shared" si="16"/>
        <v>0</v>
      </c>
      <c r="M49" s="1">
        <f t="shared" si="16"/>
        <v>0</v>
      </c>
      <c r="N49" s="1">
        <f t="shared" si="16"/>
        <v>0</v>
      </c>
      <c r="O49" s="1">
        <f t="shared" si="16"/>
        <v>0</v>
      </c>
      <c r="P49" s="1">
        <f t="shared" si="16"/>
        <v>0</v>
      </c>
    </row>
    <row r="50" spans="2:16" x14ac:dyDescent="0.25"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5">
      <c r="C51" t="s">
        <v>13</v>
      </c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x14ac:dyDescent="0.25">
      <c r="C52" t="s">
        <v>23</v>
      </c>
      <c r="G52" s="1">
        <f>AVERAGE(G49,G47)*$F$5</f>
        <v>110</v>
      </c>
      <c r="H52" s="1">
        <f>AVERAGE(H49,H47)*$F$5</f>
        <v>88</v>
      </c>
      <c r="I52" s="1">
        <f>AVERAGE(I49,I47)*$F$5</f>
        <v>61.6</v>
      </c>
      <c r="J52" s="1">
        <f t="shared" ref="J52:P52" si="17">AVERAGE(J49,J47)*$F$5</f>
        <v>29.920000000000005</v>
      </c>
      <c r="K52" s="1">
        <f t="shared" si="17"/>
        <v>6.3200000000000021</v>
      </c>
      <c r="L52" s="1">
        <f t="shared" si="17"/>
        <v>0</v>
      </c>
      <c r="M52" s="1">
        <f t="shared" si="17"/>
        <v>0</v>
      </c>
      <c r="N52" s="1">
        <f t="shared" si="17"/>
        <v>0</v>
      </c>
      <c r="O52" s="1">
        <f t="shared" si="17"/>
        <v>0</v>
      </c>
      <c r="P52" s="1">
        <f t="shared" si="17"/>
        <v>0</v>
      </c>
    </row>
    <row r="53" spans="2:16" x14ac:dyDescent="0.25"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5">
      <c r="B54" t="s">
        <v>14</v>
      </c>
    </row>
    <row r="55" spans="2:16" x14ac:dyDescent="0.25">
      <c r="C55" t="s">
        <v>2</v>
      </c>
      <c r="G55" s="1">
        <f>$F$3</f>
        <v>100</v>
      </c>
      <c r="H55" s="1">
        <f>G55*(1+$F$4)</f>
        <v>120</v>
      </c>
      <c r="I55" s="1">
        <f>H55*(1+$F$4)</f>
        <v>144</v>
      </c>
      <c r="J55" s="1">
        <f>I55*(1+$F$4)</f>
        <v>172.79999999999998</v>
      </c>
      <c r="K55" s="1">
        <f>J55*(1+$F$4)</f>
        <v>207.35999999999999</v>
      </c>
      <c r="L55" s="1">
        <f>K55*(1+$F$4)</f>
        <v>248.83199999999997</v>
      </c>
      <c r="M55" s="1">
        <f>L55*(1+$F$4)</f>
        <v>298.59839999999997</v>
      </c>
      <c r="N55" s="1">
        <f>M55*(1+$F$4)</f>
        <v>358.31807999999995</v>
      </c>
      <c r="O55" s="1">
        <f>N55*(1+$F$4)</f>
        <v>429.98169599999994</v>
      </c>
      <c r="P55" s="1">
        <f>O55*(1+$F$4)</f>
        <v>515.97803519999991</v>
      </c>
    </row>
    <row r="56" spans="2:16" x14ac:dyDescent="0.25">
      <c r="C56" t="s">
        <v>6</v>
      </c>
      <c r="G56" s="1">
        <f>G51</f>
        <v>0</v>
      </c>
      <c r="H56" s="1">
        <f>H51</f>
        <v>0</v>
      </c>
      <c r="I56" s="1">
        <f>I51</f>
        <v>0</v>
      </c>
      <c r="J56" s="1">
        <f>J51</f>
        <v>0</v>
      </c>
      <c r="K56" s="1">
        <f>K51</f>
        <v>0</v>
      </c>
      <c r="L56" s="1">
        <f>L51</f>
        <v>0</v>
      </c>
      <c r="M56" s="1">
        <f>M51</f>
        <v>0</v>
      </c>
      <c r="N56" s="1">
        <f>N51</f>
        <v>0</v>
      </c>
      <c r="O56" s="1">
        <f>O51</f>
        <v>0</v>
      </c>
      <c r="P56" s="1">
        <f>P51</f>
        <v>0</v>
      </c>
    </row>
    <row r="57" spans="2:16" ht="15.75" thickBot="1" x14ac:dyDescent="0.3">
      <c r="C57" s="2" t="s">
        <v>7</v>
      </c>
      <c r="D57" s="2"/>
      <c r="E57" s="2"/>
      <c r="F57" s="2"/>
      <c r="G57" s="4">
        <f>G55-G56</f>
        <v>100</v>
      </c>
      <c r="H57" s="4">
        <f t="shared" ref="H57:P57" si="18">H55-H56</f>
        <v>120</v>
      </c>
      <c r="I57" s="4">
        <f t="shared" si="18"/>
        <v>144</v>
      </c>
      <c r="J57" s="4">
        <f t="shared" si="18"/>
        <v>172.79999999999998</v>
      </c>
      <c r="K57" s="4">
        <f t="shared" si="18"/>
        <v>207.35999999999999</v>
      </c>
      <c r="L57" s="4">
        <f t="shared" si="18"/>
        <v>248.83199999999997</v>
      </c>
      <c r="M57" s="4">
        <f t="shared" si="18"/>
        <v>298.59839999999997</v>
      </c>
      <c r="N57" s="4">
        <f t="shared" si="18"/>
        <v>358.31807999999995</v>
      </c>
      <c r="O57" s="4">
        <f t="shared" si="18"/>
        <v>429.98169599999994</v>
      </c>
      <c r="P57" s="4">
        <f t="shared" si="18"/>
        <v>515.97803519999991</v>
      </c>
    </row>
    <row r="58" spans="2:16" x14ac:dyDescent="0.25">
      <c r="C58" s="3" t="s">
        <v>8</v>
      </c>
      <c r="G58" s="1">
        <f>MIN(G57,G47)</f>
        <v>100</v>
      </c>
      <c r="H58" s="1">
        <f t="shared" ref="H58:L58" si="19">MIN(H57,H47)</f>
        <v>120</v>
      </c>
      <c r="I58" s="1">
        <f t="shared" si="19"/>
        <v>144</v>
      </c>
      <c r="J58" s="1">
        <f t="shared" si="19"/>
        <v>172.79999999999998</v>
      </c>
      <c r="K58" s="1">
        <f t="shared" si="19"/>
        <v>63.200000000000017</v>
      </c>
      <c r="L58" s="1">
        <f t="shared" si="19"/>
        <v>0</v>
      </c>
      <c r="M58" s="1">
        <f>MIN(M57,M47)</f>
        <v>0</v>
      </c>
      <c r="N58" s="1">
        <f t="shared" ref="N58:P58" si="20">MIN(N57,N47)</f>
        <v>0</v>
      </c>
      <c r="O58" s="1">
        <f t="shared" si="20"/>
        <v>0</v>
      </c>
      <c r="P58" s="1">
        <f t="shared" si="20"/>
        <v>0</v>
      </c>
    </row>
    <row r="59" spans="2:16" x14ac:dyDescent="0.25">
      <c r="C59" s="3" t="s">
        <v>9</v>
      </c>
      <c r="G59" s="1">
        <f>G57-G58</f>
        <v>0</v>
      </c>
      <c r="H59" s="1">
        <f t="shared" ref="H59:P59" si="21">H57-H58</f>
        <v>0</v>
      </c>
      <c r="I59" s="1">
        <f t="shared" si="21"/>
        <v>0</v>
      </c>
      <c r="J59" s="1">
        <f t="shared" si="21"/>
        <v>0</v>
      </c>
      <c r="K59" s="1">
        <f t="shared" si="21"/>
        <v>144.15999999999997</v>
      </c>
      <c r="L59" s="1">
        <f t="shared" si="21"/>
        <v>248.83199999999997</v>
      </c>
      <c r="M59" s="1">
        <f t="shared" si="21"/>
        <v>298.59839999999997</v>
      </c>
      <c r="N59" s="1">
        <f t="shared" si="21"/>
        <v>358.31807999999995</v>
      </c>
      <c r="O59" s="1">
        <f t="shared" si="21"/>
        <v>429.98169599999994</v>
      </c>
      <c r="P59" s="1">
        <f t="shared" si="21"/>
        <v>515.97803519999991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>
                <anchor moveWithCells="1" sizeWithCells="1">
                  <from>
                    <xdr:col>3</xdr:col>
                    <xdr:colOff>2228850</xdr:colOff>
                    <xdr:row>25</xdr:row>
                    <xdr:rowOff>161925</xdr:rowOff>
                  </from>
                  <to>
                    <xdr:col>5</xdr:col>
                    <xdr:colOff>581025</xdr:colOff>
                    <xdr:row>27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XFD59"/>
  <sheetViews>
    <sheetView showGridLines="0" workbookViewId="0">
      <selection activeCell="F10" sqref="F10"/>
    </sheetView>
  </sheetViews>
  <sheetFormatPr defaultColWidth="9.140625" defaultRowHeight="15" outlineLevelCol="1" x14ac:dyDescent="0.25"/>
  <cols>
    <col min="1" max="1" width="2.42578125" style="11" customWidth="1"/>
    <col min="2" max="3" width="2.42578125" customWidth="1"/>
    <col min="4" max="4" width="34.42578125" customWidth="1"/>
    <col min="5" max="16" width="9.140625" customWidth="1"/>
    <col min="17" max="16384" width="9.140625" outlineLevel="1"/>
  </cols>
  <sheetData>
    <row r="2" spans="1:16" x14ac:dyDescent="0.25">
      <c r="A2" s="11" t="s">
        <v>1</v>
      </c>
    </row>
    <row r="3" spans="1:16" x14ac:dyDescent="0.25">
      <c r="B3" t="s">
        <v>2</v>
      </c>
      <c r="F3" s="6">
        <v>100</v>
      </c>
    </row>
    <row r="4" spans="1:16" x14ac:dyDescent="0.25">
      <c r="B4" t="s">
        <v>3</v>
      </c>
      <c r="F4" s="7">
        <v>0.2</v>
      </c>
    </row>
    <row r="5" spans="1:16" x14ac:dyDescent="0.25">
      <c r="B5" t="s">
        <v>4</v>
      </c>
      <c r="F5" s="7">
        <v>0.2</v>
      </c>
    </row>
    <row r="6" spans="1:16" x14ac:dyDescent="0.25">
      <c r="B6" t="s">
        <v>5</v>
      </c>
      <c r="F6" s="6">
        <v>600</v>
      </c>
    </row>
    <row r="7" spans="1:16" x14ac:dyDescent="0.25">
      <c r="B7" t="s">
        <v>15</v>
      </c>
      <c r="F7" s="6" t="b">
        <v>1</v>
      </c>
    </row>
    <row r="9" spans="1:16" x14ac:dyDescent="0.25">
      <c r="A9" s="11" t="s">
        <v>0</v>
      </c>
    </row>
    <row r="11" spans="1:16" x14ac:dyDescent="0.25">
      <c r="B11" t="s">
        <v>10</v>
      </c>
    </row>
    <row r="12" spans="1:16" x14ac:dyDescent="0.25">
      <c r="C12" t="s">
        <v>15</v>
      </c>
      <c r="G12" s="1">
        <f>F14</f>
        <v>600</v>
      </c>
      <c r="H12" s="1">
        <f t="shared" ref="H12:P12" si="0">G14</f>
        <v>620</v>
      </c>
      <c r="I12" s="1">
        <f t="shared" si="0"/>
        <v>624</v>
      </c>
      <c r="J12" s="1">
        <f t="shared" si="0"/>
        <v>604.79999999999995</v>
      </c>
      <c r="K12" s="1">
        <f t="shared" si="0"/>
        <v>552.95999999999992</v>
      </c>
      <c r="L12" s="1">
        <f t="shared" si="0"/>
        <v>456.19199999999989</v>
      </c>
      <c r="M12" s="1">
        <f t="shared" si="0"/>
        <v>298.59839999999991</v>
      </c>
      <c r="N12" s="1">
        <f t="shared" si="0"/>
        <v>59.719679999999926</v>
      </c>
      <c r="O12" s="1">
        <f t="shared" si="0"/>
        <v>0</v>
      </c>
      <c r="P12" s="1">
        <f t="shared" si="0"/>
        <v>0</v>
      </c>
    </row>
    <row r="13" spans="1:16" x14ac:dyDescent="0.25">
      <c r="C13" t="s">
        <v>11</v>
      </c>
      <c r="G13" s="1">
        <f>G22</f>
        <v>-20</v>
      </c>
      <c r="H13" s="1">
        <f t="shared" ref="H13:P13" si="1">H22</f>
        <v>-4</v>
      </c>
      <c r="I13" s="1">
        <f t="shared" si="1"/>
        <v>19.199999999999989</v>
      </c>
      <c r="J13" s="1">
        <f t="shared" si="1"/>
        <v>51.839999999999989</v>
      </c>
      <c r="K13" s="1">
        <f t="shared" si="1"/>
        <v>96.768000000000001</v>
      </c>
      <c r="L13" s="1">
        <f t="shared" si="1"/>
        <v>157.59359999999998</v>
      </c>
      <c r="M13" s="1">
        <f t="shared" si="1"/>
        <v>238.87871999999999</v>
      </c>
      <c r="N13" s="1">
        <f t="shared" si="1"/>
        <v>59.719679999999926</v>
      </c>
      <c r="O13" s="1">
        <f t="shared" si="1"/>
        <v>0</v>
      </c>
      <c r="P13" s="1">
        <f t="shared" si="1"/>
        <v>0</v>
      </c>
    </row>
    <row r="14" spans="1:16" x14ac:dyDescent="0.25">
      <c r="C14" t="s">
        <v>12</v>
      </c>
      <c r="F14">
        <f>F6</f>
        <v>600</v>
      </c>
      <c r="G14" s="1">
        <f>G12-G13</f>
        <v>620</v>
      </c>
      <c r="H14" s="1">
        <f t="shared" ref="H14:P14" si="2">H12-H13</f>
        <v>624</v>
      </c>
      <c r="I14" s="1">
        <f t="shared" si="2"/>
        <v>604.79999999999995</v>
      </c>
      <c r="J14" s="1">
        <f t="shared" si="2"/>
        <v>552.95999999999992</v>
      </c>
      <c r="K14" s="1">
        <f t="shared" si="2"/>
        <v>456.19199999999989</v>
      </c>
      <c r="L14" s="1">
        <f t="shared" si="2"/>
        <v>298.59839999999991</v>
      </c>
      <c r="M14" s="1">
        <f t="shared" si="2"/>
        <v>59.719679999999926</v>
      </c>
      <c r="N14" s="1">
        <f t="shared" si="2"/>
        <v>0</v>
      </c>
      <c r="O14" s="1">
        <f t="shared" si="2"/>
        <v>0</v>
      </c>
      <c r="P14" s="1">
        <f t="shared" si="2"/>
        <v>0</v>
      </c>
    </row>
    <row r="15" spans="1:16" x14ac:dyDescent="0.25"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C16" t="s">
        <v>13</v>
      </c>
      <c r="G16" s="1">
        <f>IF($F$7,G12*$F$5,AVERAGE(G14,G12)*$F$5)</f>
        <v>120</v>
      </c>
      <c r="H16" s="1">
        <f t="shared" ref="H16:P16" si="3">IF($F$7,H12*$F$5,AVERAGE(H14,H12)*$F$5)</f>
        <v>124</v>
      </c>
      <c r="I16" s="1">
        <f t="shared" si="3"/>
        <v>124.80000000000001</v>
      </c>
      <c r="J16" s="1">
        <f t="shared" si="3"/>
        <v>120.96</v>
      </c>
      <c r="K16" s="1">
        <f t="shared" si="3"/>
        <v>110.59199999999998</v>
      </c>
      <c r="L16" s="1">
        <f t="shared" si="3"/>
        <v>91.238399999999984</v>
      </c>
      <c r="M16" s="1">
        <f t="shared" si="3"/>
        <v>59.719679999999983</v>
      </c>
      <c r="N16" s="1">
        <f t="shared" si="3"/>
        <v>11.943935999999987</v>
      </c>
      <c r="O16" s="1">
        <f t="shared" si="3"/>
        <v>0</v>
      </c>
      <c r="P16" s="1">
        <f t="shared" si="3"/>
        <v>0</v>
      </c>
    </row>
    <row r="18" spans="1:16" x14ac:dyDescent="0.25">
      <c r="B18" t="s">
        <v>14</v>
      </c>
    </row>
    <row r="19" spans="1:16" x14ac:dyDescent="0.25">
      <c r="C19" t="s">
        <v>2</v>
      </c>
      <c r="G19" s="1">
        <f>$F$3</f>
        <v>100</v>
      </c>
      <c r="H19" s="1">
        <f>G19*(1+$F$4)</f>
        <v>120</v>
      </c>
      <c r="I19" s="1">
        <f>H19*(1+$F$4)</f>
        <v>144</v>
      </c>
      <c r="J19" s="1">
        <f>I19*(1+$F$4)</f>
        <v>172.79999999999998</v>
      </c>
      <c r="K19" s="1">
        <f>J19*(1+$F$4)</f>
        <v>207.35999999999999</v>
      </c>
      <c r="L19" s="1">
        <f>K19*(1+$F$4)</f>
        <v>248.83199999999997</v>
      </c>
      <c r="M19" s="1">
        <f>L19*(1+$F$4)</f>
        <v>298.59839999999997</v>
      </c>
      <c r="N19" s="1">
        <f>M19*(1+$F$4)</f>
        <v>358.31807999999995</v>
      </c>
      <c r="O19" s="1">
        <f>N19*(1+$F$4)</f>
        <v>429.98169599999994</v>
      </c>
      <c r="P19" s="1">
        <f>O19*(1+$F$4)</f>
        <v>515.97803519999991</v>
      </c>
    </row>
    <row r="20" spans="1:16" x14ac:dyDescent="0.25">
      <c r="C20" t="s">
        <v>6</v>
      </c>
      <c r="G20" s="1">
        <f>G16</f>
        <v>120</v>
      </c>
      <c r="H20" s="1">
        <f t="shared" ref="H20:P20" si="4">H16</f>
        <v>124</v>
      </c>
      <c r="I20" s="1">
        <f t="shared" si="4"/>
        <v>124.80000000000001</v>
      </c>
      <c r="J20" s="1">
        <f t="shared" si="4"/>
        <v>120.96</v>
      </c>
      <c r="K20" s="1">
        <f t="shared" si="4"/>
        <v>110.59199999999998</v>
      </c>
      <c r="L20" s="1">
        <f t="shared" si="4"/>
        <v>91.238399999999984</v>
      </c>
      <c r="M20" s="1">
        <f t="shared" si="4"/>
        <v>59.719679999999983</v>
      </c>
      <c r="N20" s="1">
        <f t="shared" si="4"/>
        <v>11.943935999999987</v>
      </c>
      <c r="O20" s="1">
        <f t="shared" si="4"/>
        <v>0</v>
      </c>
      <c r="P20" s="1">
        <f t="shared" si="4"/>
        <v>0</v>
      </c>
    </row>
    <row r="21" spans="1:16" ht="15.75" thickBot="1" x14ac:dyDescent="0.3">
      <c r="C21" s="2" t="s">
        <v>7</v>
      </c>
      <c r="D21" s="2"/>
      <c r="E21" s="2"/>
      <c r="F21" s="2"/>
      <c r="G21" s="4">
        <f>G19-G20</f>
        <v>-20</v>
      </c>
      <c r="H21" s="4">
        <f t="shared" ref="H21:P21" si="5">H19-H20</f>
        <v>-4</v>
      </c>
      <c r="I21" s="4">
        <f t="shared" si="5"/>
        <v>19.199999999999989</v>
      </c>
      <c r="J21" s="4">
        <f t="shared" si="5"/>
        <v>51.839999999999989</v>
      </c>
      <c r="K21" s="4">
        <f t="shared" si="5"/>
        <v>96.768000000000001</v>
      </c>
      <c r="L21" s="4">
        <f t="shared" si="5"/>
        <v>157.59359999999998</v>
      </c>
      <c r="M21" s="4">
        <f t="shared" si="5"/>
        <v>238.87871999999999</v>
      </c>
      <c r="N21" s="4">
        <f t="shared" si="5"/>
        <v>346.37414399999994</v>
      </c>
      <c r="O21" s="4">
        <f t="shared" si="5"/>
        <v>429.98169599999994</v>
      </c>
      <c r="P21" s="4">
        <f t="shared" si="5"/>
        <v>515.97803519999991</v>
      </c>
    </row>
    <row r="22" spans="1:16" x14ac:dyDescent="0.25">
      <c r="C22" s="3" t="s">
        <v>8</v>
      </c>
      <c r="G22" s="1">
        <f>MIN(G21,G12)</f>
        <v>-20</v>
      </c>
      <c r="H22" s="1">
        <f t="shared" ref="H22:P22" si="6">MIN(H21,H12)</f>
        <v>-4</v>
      </c>
      <c r="I22" s="1">
        <f t="shared" si="6"/>
        <v>19.199999999999989</v>
      </c>
      <c r="J22" s="1">
        <f t="shared" si="6"/>
        <v>51.839999999999989</v>
      </c>
      <c r="K22" s="1">
        <f t="shared" si="6"/>
        <v>96.768000000000001</v>
      </c>
      <c r="L22" s="1">
        <f t="shared" si="6"/>
        <v>157.59359999999998</v>
      </c>
      <c r="M22" s="1">
        <f t="shared" si="6"/>
        <v>238.87871999999999</v>
      </c>
      <c r="N22" s="1">
        <f t="shared" si="6"/>
        <v>59.719679999999926</v>
      </c>
      <c r="O22" s="1">
        <f t="shared" si="6"/>
        <v>0</v>
      </c>
      <c r="P22" s="1">
        <f t="shared" si="6"/>
        <v>0</v>
      </c>
    </row>
    <row r="23" spans="1:16" x14ac:dyDescent="0.25">
      <c r="C23" s="3" t="s">
        <v>9</v>
      </c>
      <c r="G23" s="1">
        <f>G21-G22</f>
        <v>0</v>
      </c>
      <c r="H23" s="1">
        <f t="shared" ref="H23:P23" si="7">H21-H22</f>
        <v>0</v>
      </c>
      <c r="I23" s="1">
        <f t="shared" si="7"/>
        <v>0</v>
      </c>
      <c r="J23" s="1">
        <f t="shared" si="7"/>
        <v>0</v>
      </c>
      <c r="K23" s="1">
        <f t="shared" si="7"/>
        <v>0</v>
      </c>
      <c r="L23" s="1">
        <f t="shared" si="7"/>
        <v>0</v>
      </c>
      <c r="M23" s="1">
        <f t="shared" si="7"/>
        <v>0</v>
      </c>
      <c r="N23" s="1">
        <f t="shared" si="7"/>
        <v>286.65446400000002</v>
      </c>
      <c r="O23" s="1">
        <f t="shared" si="7"/>
        <v>429.98169599999994</v>
      </c>
      <c r="P23" s="1">
        <f t="shared" si="7"/>
        <v>515.97803519999991</v>
      </c>
    </row>
    <row r="26" spans="1:16" x14ac:dyDescent="0.25">
      <c r="A26" s="11" t="s">
        <v>20</v>
      </c>
    </row>
    <row r="28" spans="1:16" x14ac:dyDescent="0.25">
      <c r="B28" t="s">
        <v>10</v>
      </c>
    </row>
    <row r="29" spans="1:16" x14ac:dyDescent="0.25">
      <c r="C29" t="s">
        <v>15</v>
      </c>
      <c r="G29" s="1">
        <f>F31</f>
        <v>600</v>
      </c>
      <c r="H29" s="1">
        <f t="shared" ref="H29:P29" si="8">G31</f>
        <v>622.22222222222217</v>
      </c>
      <c r="I29" s="1">
        <f t="shared" si="8"/>
        <v>627.16049382716039</v>
      </c>
      <c r="J29" s="1">
        <f t="shared" si="8"/>
        <v>606.52949245541822</v>
      </c>
      <c r="K29" s="1">
        <f t="shared" si="8"/>
        <v>549.31382411217783</v>
      </c>
      <c r="L29" s="1">
        <f t="shared" si="8"/>
        <v>440.98356280377288</v>
      </c>
      <c r="M29" s="1">
        <f t="shared" si="8"/>
        <v>262.4999100935002</v>
      </c>
      <c r="N29" s="1">
        <f t="shared" si="8"/>
        <v>0</v>
      </c>
      <c r="O29" s="1">
        <f t="shared" si="8"/>
        <v>0</v>
      </c>
      <c r="P29" s="1">
        <f t="shared" si="8"/>
        <v>0</v>
      </c>
    </row>
    <row r="30" spans="1:16" x14ac:dyDescent="0.25">
      <c r="C30" t="s">
        <v>11</v>
      </c>
      <c r="G30" s="1">
        <f>G41</f>
        <v>-22.222222222222229</v>
      </c>
      <c r="H30" s="1">
        <f t="shared" ref="H30:P30" si="9">H41</f>
        <v>-4.9382716049382509</v>
      </c>
      <c r="I30" s="1">
        <f t="shared" si="9"/>
        <v>20.631001371742144</v>
      </c>
      <c r="J30" s="1">
        <f t="shared" si="9"/>
        <v>57.215668343240367</v>
      </c>
      <c r="K30" s="1">
        <f t="shared" si="9"/>
        <v>108.33026130840491</v>
      </c>
      <c r="L30" s="1">
        <f t="shared" si="9"/>
        <v>178.48365271027268</v>
      </c>
      <c r="M30" s="1">
        <f t="shared" si="9"/>
        <v>262.4999100935002</v>
      </c>
      <c r="N30" s="1">
        <f t="shared" si="9"/>
        <v>0</v>
      </c>
      <c r="O30" s="1">
        <f t="shared" si="9"/>
        <v>0</v>
      </c>
      <c r="P30" s="1">
        <f t="shared" si="9"/>
        <v>0</v>
      </c>
    </row>
    <row r="31" spans="1:16" x14ac:dyDescent="0.25">
      <c r="C31" t="s">
        <v>12</v>
      </c>
      <c r="F31">
        <f>F6</f>
        <v>600</v>
      </c>
      <c r="G31" s="1">
        <f>G29-G30</f>
        <v>622.22222222222217</v>
      </c>
      <c r="H31" s="1">
        <f t="shared" ref="H31" si="10">H29-H30</f>
        <v>627.16049382716039</v>
      </c>
      <c r="I31" s="1">
        <f t="shared" ref="I31" si="11">I29-I30</f>
        <v>606.52949245541822</v>
      </c>
      <c r="J31" s="1">
        <f t="shared" ref="J31" si="12">J29-J30</f>
        <v>549.31382411217783</v>
      </c>
      <c r="K31" s="1">
        <f t="shared" ref="K31" si="13">K29-K30</f>
        <v>440.98356280377288</v>
      </c>
      <c r="L31" s="1">
        <f t="shared" ref="L31" si="14">L29-L30</f>
        <v>262.4999100935002</v>
      </c>
      <c r="M31" s="1">
        <f t="shared" ref="M31" si="15">M29-M30</f>
        <v>0</v>
      </c>
      <c r="N31" s="1">
        <f t="shared" ref="N31" si="16">N29-N30</f>
        <v>0</v>
      </c>
      <c r="O31" s="1">
        <f t="shared" ref="O31" si="17">O29-O30</f>
        <v>0</v>
      </c>
      <c r="P31" s="1">
        <f t="shared" ref="P31" si="18">P29-P30</f>
        <v>0</v>
      </c>
    </row>
    <row r="32" spans="1:16" x14ac:dyDescent="0.25"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7" x14ac:dyDescent="0.25">
      <c r="C33" t="s">
        <v>16</v>
      </c>
      <c r="G33" s="1">
        <f>AVERAGE(G31,G29)*$F$5</f>
        <v>122.22222222222223</v>
      </c>
      <c r="H33" s="1">
        <f t="shared" ref="H33:P33" si="19">AVERAGE(H31,H29)*$F$5</f>
        <v>124.93827160493825</v>
      </c>
      <c r="I33" s="1">
        <f t="shared" si="19"/>
        <v>123.36899862825786</v>
      </c>
      <c r="J33" s="1">
        <f t="shared" si="19"/>
        <v>115.58433165675962</v>
      </c>
      <c r="K33" s="1">
        <f t="shared" si="19"/>
        <v>99.029738691595071</v>
      </c>
      <c r="L33" s="1">
        <f t="shared" si="19"/>
        <v>70.3483472897273</v>
      </c>
      <c r="M33" s="1">
        <f t="shared" si="19"/>
        <v>26.249991009350023</v>
      </c>
      <c r="N33" s="1">
        <f t="shared" si="19"/>
        <v>0</v>
      </c>
      <c r="O33" s="1">
        <f t="shared" si="19"/>
        <v>0</v>
      </c>
      <c r="P33" s="1">
        <f t="shared" si="19"/>
        <v>0</v>
      </c>
      <c r="Q33" t="s">
        <v>18</v>
      </c>
    </row>
    <row r="34" spans="1:17" x14ac:dyDescent="0.25">
      <c r="C34" t="s">
        <v>17</v>
      </c>
      <c r="G34" s="8">
        <v>122.22222222222223</v>
      </c>
      <c r="H34" s="8">
        <v>124.93827160493825</v>
      </c>
      <c r="I34" s="8">
        <v>123.36899862825786</v>
      </c>
      <c r="J34" s="8">
        <v>115.58433165675962</v>
      </c>
      <c r="K34" s="8">
        <v>99.029738691595071</v>
      </c>
      <c r="L34" s="8">
        <v>70.3483472897273</v>
      </c>
      <c r="M34" s="8">
        <v>26.249991009350012</v>
      </c>
      <c r="N34" s="8">
        <v>0</v>
      </c>
      <c r="O34" s="8">
        <v>0</v>
      </c>
      <c r="P34" s="8">
        <v>0</v>
      </c>
      <c r="Q34" t="s">
        <v>22</v>
      </c>
    </row>
    <row r="35" spans="1:17" x14ac:dyDescent="0.25">
      <c r="C35" t="s">
        <v>19</v>
      </c>
      <c r="E35" s="1">
        <f>SUM(G35:P35)</f>
        <v>0</v>
      </c>
      <c r="G35" s="1">
        <f>G33-G34</f>
        <v>0</v>
      </c>
      <c r="H35" s="1">
        <f t="shared" ref="H35:P35" si="20">H33-H34</f>
        <v>0</v>
      </c>
      <c r="I35" s="1">
        <f t="shared" si="20"/>
        <v>0</v>
      </c>
      <c r="J35" s="1">
        <f t="shared" si="20"/>
        <v>0</v>
      </c>
      <c r="K35" s="1">
        <f t="shared" si="20"/>
        <v>0</v>
      </c>
      <c r="L35" s="1">
        <f t="shared" si="20"/>
        <v>0</v>
      </c>
      <c r="M35" s="1">
        <f t="shared" si="20"/>
        <v>0</v>
      </c>
      <c r="N35" s="1">
        <f t="shared" si="20"/>
        <v>0</v>
      </c>
      <c r="O35" s="1">
        <f t="shared" si="20"/>
        <v>0</v>
      </c>
      <c r="P35" s="1">
        <f t="shared" si="20"/>
        <v>0</v>
      </c>
    </row>
    <row r="36" spans="1:17" s="5" customFormat="1" x14ac:dyDescent="0.25">
      <c r="A36" s="12"/>
    </row>
    <row r="37" spans="1:17" x14ac:dyDescent="0.25">
      <c r="B37" t="s">
        <v>14</v>
      </c>
    </row>
    <row r="38" spans="1:17" x14ac:dyDescent="0.25">
      <c r="C38" t="s">
        <v>2</v>
      </c>
      <c r="G38" s="1">
        <f>$F$3</f>
        <v>100</v>
      </c>
      <c r="H38" s="1">
        <f>G38*(1+$F$4)</f>
        <v>120</v>
      </c>
      <c r="I38" s="1">
        <f>H38*(1+$F$4)</f>
        <v>144</v>
      </c>
      <c r="J38" s="1">
        <f>I38*(1+$F$4)</f>
        <v>172.79999999999998</v>
      </c>
      <c r="K38" s="1">
        <f>J38*(1+$F$4)</f>
        <v>207.35999999999999</v>
      </c>
      <c r="L38" s="1">
        <f>K38*(1+$F$4)</f>
        <v>248.83199999999997</v>
      </c>
      <c r="M38" s="1">
        <f>L38*(1+$F$4)</f>
        <v>298.59839999999997</v>
      </c>
      <c r="N38" s="1">
        <f>M38*(1+$F$4)</f>
        <v>358.31807999999995</v>
      </c>
      <c r="O38" s="1">
        <f>N38*(1+$F$4)</f>
        <v>429.98169599999994</v>
      </c>
      <c r="P38" s="1">
        <f>O38*(1+$F$4)</f>
        <v>515.97803519999991</v>
      </c>
    </row>
    <row r="39" spans="1:17" x14ac:dyDescent="0.25">
      <c r="C39" t="s">
        <v>6</v>
      </c>
      <c r="G39" s="1">
        <f>G34</f>
        <v>122.22222222222223</v>
      </c>
      <c r="H39" s="1">
        <f t="shared" ref="H39:P39" si="21">H34</f>
        <v>124.93827160493825</v>
      </c>
      <c r="I39" s="1">
        <f t="shared" si="21"/>
        <v>123.36899862825786</v>
      </c>
      <c r="J39" s="1">
        <f t="shared" si="21"/>
        <v>115.58433165675962</v>
      </c>
      <c r="K39" s="1">
        <f t="shared" si="21"/>
        <v>99.029738691595071</v>
      </c>
      <c r="L39" s="1">
        <f t="shared" si="21"/>
        <v>70.3483472897273</v>
      </c>
      <c r="M39" s="1">
        <f t="shared" si="21"/>
        <v>26.249991009350012</v>
      </c>
      <c r="N39" s="1">
        <f t="shared" si="21"/>
        <v>0</v>
      </c>
      <c r="O39" s="1">
        <f t="shared" si="21"/>
        <v>0</v>
      </c>
      <c r="P39" s="1">
        <f t="shared" si="21"/>
        <v>0</v>
      </c>
    </row>
    <row r="40" spans="1:17" ht="15.75" thickBot="1" x14ac:dyDescent="0.3">
      <c r="C40" s="2" t="s">
        <v>7</v>
      </c>
      <c r="D40" s="2"/>
      <c r="E40" s="2"/>
      <c r="F40" s="2"/>
      <c r="G40" s="4">
        <f>G38-G39</f>
        <v>-22.222222222222229</v>
      </c>
      <c r="H40" s="4">
        <f t="shared" ref="H40" si="22">H38-H39</f>
        <v>-4.9382716049382509</v>
      </c>
      <c r="I40" s="4">
        <f t="shared" ref="I40" si="23">I38-I39</f>
        <v>20.631001371742144</v>
      </c>
      <c r="J40" s="4">
        <f t="shared" ref="J40" si="24">J38-J39</f>
        <v>57.215668343240367</v>
      </c>
      <c r="K40" s="4">
        <f t="shared" ref="K40" si="25">K38-K39</f>
        <v>108.33026130840491</v>
      </c>
      <c r="L40" s="4">
        <f t="shared" ref="L40" si="26">L38-L39</f>
        <v>178.48365271027268</v>
      </c>
      <c r="M40" s="4">
        <f t="shared" ref="M40" si="27">M38-M39</f>
        <v>272.34840899064994</v>
      </c>
      <c r="N40" s="4">
        <f t="shared" ref="N40" si="28">N38-N39</f>
        <v>358.31807999999995</v>
      </c>
      <c r="O40" s="4">
        <f t="shared" ref="O40" si="29">O38-O39</f>
        <v>429.98169599999994</v>
      </c>
      <c r="P40" s="4">
        <f t="shared" ref="P40" si="30">P38-P39</f>
        <v>515.97803519999991</v>
      </c>
    </row>
    <row r="41" spans="1:17" x14ac:dyDescent="0.25">
      <c r="C41" s="3" t="s">
        <v>8</v>
      </c>
      <c r="G41" s="1">
        <f>MIN(G40,G29)</f>
        <v>-22.222222222222229</v>
      </c>
      <c r="H41" s="1">
        <f>MIN(H40,H29)</f>
        <v>-4.9382716049382509</v>
      </c>
      <c r="I41" s="1">
        <f>MIN(I40,I29)</f>
        <v>20.631001371742144</v>
      </c>
      <c r="J41" s="1">
        <f>MIN(J40,J29)</f>
        <v>57.215668343240367</v>
      </c>
      <c r="K41" s="1">
        <f>MIN(K40,K29)</f>
        <v>108.33026130840491</v>
      </c>
      <c r="L41" s="1">
        <f>MIN(L40,L29)</f>
        <v>178.48365271027268</v>
      </c>
      <c r="M41" s="1">
        <f>MIN(M40,M29)</f>
        <v>262.4999100935002</v>
      </c>
      <c r="N41" s="1">
        <f>MIN(N40,N29)</f>
        <v>0</v>
      </c>
      <c r="O41" s="1">
        <f>MIN(O40,O29)</f>
        <v>0</v>
      </c>
      <c r="P41" s="1">
        <f>MIN(P40,P29)</f>
        <v>0</v>
      </c>
    </row>
    <row r="42" spans="1:17" x14ac:dyDescent="0.25">
      <c r="C42" s="3" t="s">
        <v>9</v>
      </c>
      <c r="G42" s="1">
        <f>G40-G41</f>
        <v>0</v>
      </c>
      <c r="H42" s="1">
        <f t="shared" ref="H42" si="31">H40-H41</f>
        <v>0</v>
      </c>
      <c r="I42" s="1">
        <f t="shared" ref="I42" si="32">I40-I41</f>
        <v>0</v>
      </c>
      <c r="J42" s="1">
        <f t="shared" ref="J42" si="33">J40-J41</f>
        <v>0</v>
      </c>
      <c r="K42" s="1">
        <f t="shared" ref="K42" si="34">K40-K41</f>
        <v>0</v>
      </c>
      <c r="L42" s="1">
        <f t="shared" ref="L42" si="35">L40-L41</f>
        <v>0</v>
      </c>
      <c r="M42" s="1">
        <f t="shared" ref="M42" si="36">M40-M41</f>
        <v>9.8484988971497387</v>
      </c>
      <c r="N42" s="1">
        <f t="shared" ref="N42" si="37">N40-N41</f>
        <v>358.31807999999995</v>
      </c>
      <c r="O42" s="1">
        <f t="shared" ref="O42" si="38">O40-O41</f>
        <v>429.98169599999994</v>
      </c>
      <c r="P42" s="1">
        <f t="shared" ref="P42" si="39">P40-P41</f>
        <v>515.97803519999991</v>
      </c>
    </row>
    <row r="44" spans="1:17" x14ac:dyDescent="0.25">
      <c r="A44" s="11" t="s">
        <v>21</v>
      </c>
    </row>
    <row r="46" spans="1:17" x14ac:dyDescent="0.25">
      <c r="B46" t="s">
        <v>10</v>
      </c>
    </row>
    <row r="47" spans="1:17" x14ac:dyDescent="0.25">
      <c r="C47" t="s">
        <v>15</v>
      </c>
      <c r="G47" s="1">
        <f>F49</f>
        <v>600</v>
      </c>
      <c r="H47" s="1">
        <f t="shared" ref="H47:P47" si="40">G49</f>
        <v>622.22222222222217</v>
      </c>
      <c r="I47" s="1">
        <f t="shared" si="40"/>
        <v>627.16049382716039</v>
      </c>
      <c r="J47" s="1">
        <f t="shared" si="40"/>
        <v>606.52949245541822</v>
      </c>
      <c r="K47" s="1">
        <f t="shared" si="40"/>
        <v>549.31382411217783</v>
      </c>
      <c r="L47" s="1">
        <f t="shared" si="40"/>
        <v>440.98356280377288</v>
      </c>
      <c r="M47" s="1">
        <f t="shared" si="40"/>
        <v>262.4999100935002</v>
      </c>
      <c r="N47" s="1">
        <f t="shared" si="40"/>
        <v>0</v>
      </c>
      <c r="O47" s="1">
        <f t="shared" si="40"/>
        <v>0</v>
      </c>
      <c r="P47" s="1">
        <f t="shared" si="40"/>
        <v>0</v>
      </c>
    </row>
    <row r="48" spans="1:17" x14ac:dyDescent="0.25">
      <c r="C48" t="s">
        <v>11</v>
      </c>
      <c r="G48" s="1">
        <f>G58</f>
        <v>-22.222222222222229</v>
      </c>
      <c r="H48" s="1">
        <f t="shared" ref="H48:P48" si="41">H58</f>
        <v>-4.9382716049382509</v>
      </c>
      <c r="I48" s="1">
        <f t="shared" si="41"/>
        <v>20.631001371742144</v>
      </c>
      <c r="J48" s="1">
        <f t="shared" si="41"/>
        <v>57.215668343240367</v>
      </c>
      <c r="K48" s="1">
        <f t="shared" si="41"/>
        <v>108.33026130840491</v>
      </c>
      <c r="L48" s="1">
        <f t="shared" si="41"/>
        <v>178.48365271027268</v>
      </c>
      <c r="M48" s="1">
        <f t="shared" si="41"/>
        <v>262.4999100935002</v>
      </c>
      <c r="N48" s="1">
        <f t="shared" si="41"/>
        <v>0</v>
      </c>
      <c r="O48" s="1">
        <f t="shared" si="41"/>
        <v>0</v>
      </c>
      <c r="P48" s="1">
        <f t="shared" si="41"/>
        <v>0</v>
      </c>
    </row>
    <row r="49" spans="2:16" x14ac:dyDescent="0.25">
      <c r="C49" t="s">
        <v>12</v>
      </c>
      <c r="F49">
        <f>F14</f>
        <v>600</v>
      </c>
      <c r="G49" s="1">
        <f>G47-G48</f>
        <v>622.22222222222217</v>
      </c>
      <c r="H49" s="1">
        <f t="shared" ref="H49" si="42">H47-H48</f>
        <v>627.16049382716039</v>
      </c>
      <c r="I49" s="1">
        <f t="shared" ref="I49" si="43">I47-I48</f>
        <v>606.52949245541822</v>
      </c>
      <c r="J49" s="1">
        <f t="shared" ref="J49" si="44">J47-J48</f>
        <v>549.31382411217783</v>
      </c>
      <c r="K49" s="1">
        <f t="shared" ref="K49" si="45">K47-K48</f>
        <v>440.98356280377288</v>
      </c>
      <c r="L49" s="1">
        <f t="shared" ref="L49" si="46">L47-L48</f>
        <v>262.4999100935002</v>
      </c>
      <c r="M49" s="1">
        <f t="shared" ref="M49" si="47">M47-M48</f>
        <v>0</v>
      </c>
      <c r="N49" s="1">
        <f t="shared" ref="N49" si="48">N47-N48</f>
        <v>0</v>
      </c>
      <c r="O49" s="1">
        <f t="shared" ref="O49" si="49">O47-O48</f>
        <v>0</v>
      </c>
      <c r="P49" s="1">
        <f t="shared" ref="P49" si="50">P47-P48</f>
        <v>0</v>
      </c>
    </row>
    <row r="50" spans="2:16" x14ac:dyDescent="0.25"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5">
      <c r="C51" t="s">
        <v>13</v>
      </c>
      <c r="G51" s="1">
        <f>average_interest($F$5,G55,G47)</f>
        <v>122.22222222222223</v>
      </c>
      <c r="H51" s="1">
        <f t="shared" ref="H51:P51" si="51">average_interest($F$5,H55,H47)</f>
        <v>124.93827160493825</v>
      </c>
      <c r="I51" s="1">
        <f t="shared" si="51"/>
        <v>123.36899862825786</v>
      </c>
      <c r="J51" s="1">
        <f t="shared" si="51"/>
        <v>115.58433165675962</v>
      </c>
      <c r="K51" s="1">
        <f t="shared" si="51"/>
        <v>99.029738691595071</v>
      </c>
      <c r="L51" s="1">
        <f t="shared" si="51"/>
        <v>70.3483472897273</v>
      </c>
      <c r="M51" s="1">
        <f t="shared" si="51"/>
        <v>26.249991009350023</v>
      </c>
      <c r="N51" s="1">
        <f t="shared" si="51"/>
        <v>0</v>
      </c>
      <c r="O51" s="1">
        <f t="shared" si="51"/>
        <v>0</v>
      </c>
      <c r="P51" s="1">
        <f t="shared" si="51"/>
        <v>0</v>
      </c>
    </row>
    <row r="52" spans="2:16" x14ac:dyDescent="0.25">
      <c r="C52" t="s">
        <v>23</v>
      </c>
      <c r="G52" s="1">
        <f>AVERAGE(G49,G47)*$F$5</f>
        <v>122.22222222222223</v>
      </c>
      <c r="H52" s="1">
        <f>AVERAGE(H49,H47)*$F$5</f>
        <v>124.93827160493825</v>
      </c>
      <c r="I52" s="1">
        <f>AVERAGE(I49,I47)*$F$5</f>
        <v>123.36899862825786</v>
      </c>
      <c r="J52" s="1">
        <f t="shared" ref="J52:P52" si="52">AVERAGE(J49,J47)*$F$5</f>
        <v>115.58433165675962</v>
      </c>
      <c r="K52" s="1">
        <f t="shared" si="52"/>
        <v>99.029738691595071</v>
      </c>
      <c r="L52" s="1">
        <f t="shared" si="52"/>
        <v>70.3483472897273</v>
      </c>
      <c r="M52" s="1">
        <f t="shared" si="52"/>
        <v>26.249991009350023</v>
      </c>
      <c r="N52" s="1">
        <f t="shared" si="52"/>
        <v>0</v>
      </c>
      <c r="O52" s="1">
        <f t="shared" si="52"/>
        <v>0</v>
      </c>
      <c r="P52" s="1">
        <f t="shared" si="52"/>
        <v>0</v>
      </c>
    </row>
    <row r="53" spans="2:16" x14ac:dyDescent="0.25"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5">
      <c r="B54" t="s">
        <v>14</v>
      </c>
    </row>
    <row r="55" spans="2:16" x14ac:dyDescent="0.25">
      <c r="C55" t="s">
        <v>2</v>
      </c>
      <c r="G55" s="1">
        <f>$F$3</f>
        <v>100</v>
      </c>
      <c r="H55" s="1">
        <f>G55*(1+$F$4)</f>
        <v>120</v>
      </c>
      <c r="I55" s="1">
        <f>H55*(1+$F$4)</f>
        <v>144</v>
      </c>
      <c r="J55" s="1">
        <f>I55*(1+$F$4)</f>
        <v>172.79999999999998</v>
      </c>
      <c r="K55" s="1">
        <f>J55*(1+$F$4)</f>
        <v>207.35999999999999</v>
      </c>
      <c r="L55" s="1">
        <f>K55*(1+$F$4)</f>
        <v>248.83199999999997</v>
      </c>
      <c r="M55" s="1">
        <f>L55*(1+$F$4)</f>
        <v>298.59839999999997</v>
      </c>
      <c r="N55" s="1">
        <f>M55*(1+$F$4)</f>
        <v>358.31807999999995</v>
      </c>
      <c r="O55" s="1">
        <f>N55*(1+$F$4)</f>
        <v>429.98169599999994</v>
      </c>
      <c r="P55" s="1">
        <f>O55*(1+$F$4)</f>
        <v>515.97803519999991</v>
      </c>
    </row>
    <row r="56" spans="2:16" x14ac:dyDescent="0.25">
      <c r="C56" t="s">
        <v>6</v>
      </c>
      <c r="G56" s="1">
        <f>G51</f>
        <v>122.22222222222223</v>
      </c>
      <c r="H56" s="1">
        <f>H51</f>
        <v>124.93827160493825</v>
      </c>
      <c r="I56" s="1">
        <f>I51</f>
        <v>123.36899862825786</v>
      </c>
      <c r="J56" s="1">
        <f>J51</f>
        <v>115.58433165675962</v>
      </c>
      <c r="K56" s="1">
        <f>K51</f>
        <v>99.029738691595071</v>
      </c>
      <c r="L56" s="1">
        <f>L51</f>
        <v>70.3483472897273</v>
      </c>
      <c r="M56" s="1">
        <f>M51</f>
        <v>26.249991009350023</v>
      </c>
      <c r="N56" s="1">
        <f>N51</f>
        <v>0</v>
      </c>
      <c r="O56" s="1">
        <f>O51</f>
        <v>0</v>
      </c>
      <c r="P56" s="1">
        <f>P51</f>
        <v>0</v>
      </c>
    </row>
    <row r="57" spans="2:16" ht="15.75" thickBot="1" x14ac:dyDescent="0.3">
      <c r="C57" s="2" t="s">
        <v>7</v>
      </c>
      <c r="D57" s="2"/>
      <c r="E57" s="2"/>
      <c r="F57" s="2"/>
      <c r="G57" s="4">
        <f>G55-G56</f>
        <v>-22.222222222222229</v>
      </c>
      <c r="H57" s="4">
        <f t="shared" ref="H57" si="53">H55-H56</f>
        <v>-4.9382716049382509</v>
      </c>
      <c r="I57" s="4">
        <f t="shared" ref="I57" si="54">I55-I56</f>
        <v>20.631001371742144</v>
      </c>
      <c r="J57" s="4">
        <f t="shared" ref="J57" si="55">J55-J56</f>
        <v>57.215668343240367</v>
      </c>
      <c r="K57" s="4">
        <f t="shared" ref="K57" si="56">K55-K56</f>
        <v>108.33026130840491</v>
      </c>
      <c r="L57" s="4">
        <f t="shared" ref="L57" si="57">L55-L56</f>
        <v>178.48365271027268</v>
      </c>
      <c r="M57" s="4">
        <f t="shared" ref="M57" si="58">M55-M56</f>
        <v>272.34840899064994</v>
      </c>
      <c r="N57" s="4">
        <f t="shared" ref="N57" si="59">N55-N56</f>
        <v>358.31807999999995</v>
      </c>
      <c r="O57" s="4">
        <f t="shared" ref="O57" si="60">O55-O56</f>
        <v>429.98169599999994</v>
      </c>
      <c r="P57" s="4">
        <f t="shared" ref="P57" si="61">P55-P56</f>
        <v>515.97803519999991</v>
      </c>
    </row>
    <row r="58" spans="2:16" x14ac:dyDescent="0.25">
      <c r="C58" s="3" t="s">
        <v>8</v>
      </c>
      <c r="G58" s="1">
        <f>MIN(G57,G47)</f>
        <v>-22.222222222222229</v>
      </c>
      <c r="H58" s="1">
        <f t="shared" ref="H58" si="62">MIN(H57,H47)</f>
        <v>-4.9382716049382509</v>
      </c>
      <c r="I58" s="1">
        <f t="shared" ref="I58" si="63">MIN(I57,I47)</f>
        <v>20.631001371742144</v>
      </c>
      <c r="J58" s="1">
        <f t="shared" ref="J58" si="64">MIN(J57,J47)</f>
        <v>57.215668343240367</v>
      </c>
      <c r="K58" s="1">
        <f t="shared" ref="K58" si="65">MIN(K57,K47)</f>
        <v>108.33026130840491</v>
      </c>
      <c r="L58" s="1">
        <f t="shared" ref="L58" si="66">MIN(L57,L47)</f>
        <v>178.48365271027268</v>
      </c>
      <c r="M58" s="1">
        <f>MIN(M57,M47)</f>
        <v>262.4999100935002</v>
      </c>
      <c r="N58" s="1">
        <f t="shared" ref="N58" si="67">MIN(N57,N47)</f>
        <v>0</v>
      </c>
      <c r="O58" s="1">
        <f t="shared" ref="O58" si="68">MIN(O57,O47)</f>
        <v>0</v>
      </c>
      <c r="P58" s="1">
        <f t="shared" ref="P58" si="69">MIN(P57,P47)</f>
        <v>0</v>
      </c>
    </row>
    <row r="59" spans="2:16" x14ac:dyDescent="0.25">
      <c r="C59" s="3" t="s">
        <v>9</v>
      </c>
      <c r="G59" s="1">
        <f>G57-G58</f>
        <v>0</v>
      </c>
      <c r="H59" s="1">
        <f t="shared" ref="H59" si="70">H57-H58</f>
        <v>0</v>
      </c>
      <c r="I59" s="1">
        <f t="shared" ref="I59" si="71">I57-I58</f>
        <v>0</v>
      </c>
      <c r="J59" s="1">
        <f t="shared" ref="J59" si="72">J57-J58</f>
        <v>0</v>
      </c>
      <c r="K59" s="1">
        <f t="shared" ref="K59" si="73">K57-K58</f>
        <v>0</v>
      </c>
      <c r="L59" s="1">
        <f t="shared" ref="L59" si="74">L57-L58</f>
        <v>0</v>
      </c>
      <c r="M59" s="1">
        <f t="shared" ref="M59" si="75">M57-M58</f>
        <v>9.8484988971497387</v>
      </c>
      <c r="N59" s="1">
        <f t="shared" ref="N59" si="76">N57-N58</f>
        <v>358.31807999999995</v>
      </c>
      <c r="O59" s="1">
        <f t="shared" ref="O59" si="77">O57-O58</f>
        <v>429.98169599999994</v>
      </c>
      <c r="P59" s="1">
        <f t="shared" ref="P59" si="78">P57-P58</f>
        <v>515.97803519999991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3" name="Button 31">
              <controlPr defaultSize="0" print="0" autoFill="0" autoPict="0" macro="[0]!CopyPaste">
                <anchor moveWithCells="1" sizeWithCells="1">
                  <from>
                    <xdr:col>3</xdr:col>
                    <xdr:colOff>2228850</xdr:colOff>
                    <xdr:row>25</xdr:row>
                    <xdr:rowOff>161925</xdr:rowOff>
                  </from>
                  <to>
                    <xdr:col>5</xdr:col>
                    <xdr:colOff>581025</xdr:colOff>
                    <xdr:row>27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XFD35"/>
  <sheetViews>
    <sheetView showGridLines="0" topLeftCell="A22" workbookViewId="0">
      <selection activeCell="M46" sqref="M46"/>
    </sheetView>
  </sheetViews>
  <sheetFormatPr defaultColWidth="0" defaultRowHeight="15" outlineLevelCol="1" x14ac:dyDescent="0.25"/>
  <cols>
    <col min="1" max="1" width="2.42578125" style="11" customWidth="1"/>
    <col min="2" max="3" width="2.42578125" customWidth="1"/>
    <col min="4" max="4" width="34.42578125" customWidth="1"/>
    <col min="5" max="16" width="9.140625" customWidth="1"/>
    <col min="17" max="16384" width="0" hidden="1" outlineLevel="1"/>
  </cols>
  <sheetData>
    <row r="2" spans="1:16" x14ac:dyDescent="0.25">
      <c r="A2" s="11" t="s">
        <v>1</v>
      </c>
    </row>
    <row r="3" spans="1:16" x14ac:dyDescent="0.25">
      <c r="B3" t="s">
        <v>2</v>
      </c>
      <c r="F3" s="6">
        <v>100</v>
      </c>
    </row>
    <row r="4" spans="1:16" x14ac:dyDescent="0.25">
      <c r="B4" t="s">
        <v>3</v>
      </c>
      <c r="F4" s="7">
        <v>0.2</v>
      </c>
    </row>
    <row r="5" spans="1:16" x14ac:dyDescent="0.25">
      <c r="B5" t="s">
        <v>4</v>
      </c>
      <c r="F5" s="7">
        <v>0.2</v>
      </c>
    </row>
    <row r="6" spans="1:16" x14ac:dyDescent="0.25">
      <c r="B6" t="s">
        <v>5</v>
      </c>
      <c r="F6" s="6">
        <v>600</v>
      </c>
    </row>
    <row r="7" spans="1:16" x14ac:dyDescent="0.25">
      <c r="B7" t="s">
        <v>15</v>
      </c>
      <c r="F7" s="6" t="b">
        <v>1</v>
      </c>
    </row>
    <row r="8" spans="1:16" x14ac:dyDescent="0.25">
      <c r="B8" t="s">
        <v>24</v>
      </c>
      <c r="F8" s="7">
        <v>0.3</v>
      </c>
    </row>
    <row r="10" spans="1:16" x14ac:dyDescent="0.25">
      <c r="A10" s="11" t="s">
        <v>32</v>
      </c>
    </row>
    <row r="12" spans="1:16" x14ac:dyDescent="0.25">
      <c r="B12" t="s">
        <v>10</v>
      </c>
    </row>
    <row r="13" spans="1:16" x14ac:dyDescent="0.25">
      <c r="C13" t="s">
        <v>15</v>
      </c>
      <c r="G13" s="1">
        <f>F15</f>
        <v>600</v>
      </c>
      <c r="H13" s="1">
        <f t="shared" ref="H13:P13" si="0">G15</f>
        <v>530</v>
      </c>
      <c r="I13" s="1">
        <f t="shared" si="0"/>
        <v>446</v>
      </c>
      <c r="J13" s="1">
        <f t="shared" si="0"/>
        <v>345.2</v>
      </c>
      <c r="K13" s="1">
        <f t="shared" si="0"/>
        <v>224.24</v>
      </c>
      <c r="L13" s="1">
        <f t="shared" si="0"/>
        <v>79.088000000000022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</row>
    <row r="14" spans="1:16" x14ac:dyDescent="0.25">
      <c r="C14" t="s">
        <v>11</v>
      </c>
      <c r="G14" s="1">
        <f>G34</f>
        <v>70</v>
      </c>
      <c r="H14" s="1">
        <f t="shared" ref="H14:P14" si="1">H34</f>
        <v>84</v>
      </c>
      <c r="I14" s="1">
        <f t="shared" si="1"/>
        <v>100.80000000000001</v>
      </c>
      <c r="J14" s="1">
        <f t="shared" si="1"/>
        <v>120.95999999999998</v>
      </c>
      <c r="K14" s="1">
        <f t="shared" si="1"/>
        <v>145.15199999999999</v>
      </c>
      <c r="L14" s="1">
        <f t="shared" si="1"/>
        <v>79.088000000000022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</row>
    <row r="15" spans="1:16" x14ac:dyDescent="0.25">
      <c r="C15" t="s">
        <v>12</v>
      </c>
      <c r="F15" s="1">
        <f>F6</f>
        <v>600</v>
      </c>
      <c r="G15" s="1">
        <f>G13-G14</f>
        <v>530</v>
      </c>
      <c r="H15" s="1">
        <f t="shared" ref="H15:P15" si="2">H13-H14</f>
        <v>446</v>
      </c>
      <c r="I15" s="1">
        <f t="shared" si="2"/>
        <v>345.2</v>
      </c>
      <c r="J15" s="1">
        <f t="shared" si="2"/>
        <v>224.24</v>
      </c>
      <c r="K15" s="1">
        <f t="shared" si="2"/>
        <v>79.088000000000022</v>
      </c>
      <c r="L15" s="1">
        <f t="shared" si="2"/>
        <v>0</v>
      </c>
      <c r="M15" s="1">
        <f t="shared" si="2"/>
        <v>0</v>
      </c>
      <c r="N15" s="1">
        <f t="shared" si="2"/>
        <v>0</v>
      </c>
      <c r="O15" s="1">
        <f t="shared" si="2"/>
        <v>0</v>
      </c>
      <c r="P15" s="1">
        <f t="shared" si="2"/>
        <v>0</v>
      </c>
    </row>
    <row r="16" spans="1:16" x14ac:dyDescent="0.25"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5">
      <c r="C17" t="s">
        <v>13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25"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x14ac:dyDescent="0.25"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25">
      <c r="B20" t="s">
        <v>14</v>
      </c>
    </row>
    <row r="21" spans="2:16" x14ac:dyDescent="0.25">
      <c r="C21" t="s">
        <v>2</v>
      </c>
      <c r="G21" s="1">
        <f>$F$3</f>
        <v>100</v>
      </c>
      <c r="H21" s="1">
        <f>G21*(1+$F$4)</f>
        <v>120</v>
      </c>
      <c r="I21" s="1">
        <f>H21*(1+$F$4)</f>
        <v>144</v>
      </c>
      <c r="J21" s="1">
        <f>I21*(1+$F$4)</f>
        <v>172.79999999999998</v>
      </c>
      <c r="K21" s="1">
        <f>J21*(1+$F$4)</f>
        <v>207.35999999999999</v>
      </c>
      <c r="L21" s="1">
        <f>K21*(1+$F$4)</f>
        <v>248.83199999999997</v>
      </c>
      <c r="M21" s="1">
        <f>L21*(1+$F$4)</f>
        <v>298.59839999999997</v>
      </c>
      <c r="N21" s="1">
        <f>M21*(1+$F$4)</f>
        <v>358.31807999999995</v>
      </c>
      <c r="O21" s="1">
        <f>N21*(1+$F$4)</f>
        <v>429.98169599999994</v>
      </c>
      <c r="P21" s="1">
        <f>O21*(1+$F$4)</f>
        <v>515.97803519999991</v>
      </c>
    </row>
    <row r="22" spans="2:16" x14ac:dyDescent="0.25">
      <c r="C22" t="s">
        <v>6</v>
      </c>
      <c r="G22" s="1">
        <f>G17</f>
        <v>0</v>
      </c>
      <c r="H22" s="1">
        <f>H17</f>
        <v>0</v>
      </c>
      <c r="I22" s="1">
        <f>I17</f>
        <v>0</v>
      </c>
      <c r="J22" s="1">
        <f>J17</f>
        <v>0</v>
      </c>
      <c r="K22" s="1">
        <f>K17</f>
        <v>0</v>
      </c>
      <c r="L22" s="1">
        <f>L17</f>
        <v>0</v>
      </c>
      <c r="M22" s="1">
        <f>M17</f>
        <v>0</v>
      </c>
      <c r="N22" s="1">
        <f>N17</f>
        <v>0</v>
      </c>
      <c r="O22" s="1">
        <f>O17</f>
        <v>0</v>
      </c>
      <c r="P22" s="1">
        <f>P17</f>
        <v>0</v>
      </c>
    </row>
    <row r="23" spans="2:16" x14ac:dyDescent="0.25">
      <c r="C23" t="s">
        <v>26</v>
      </c>
      <c r="G23" s="1">
        <f>G21-G22</f>
        <v>100</v>
      </c>
      <c r="H23" s="1">
        <f t="shared" ref="H23:P23" si="3">H21-H22</f>
        <v>120</v>
      </c>
      <c r="I23" s="1">
        <f t="shared" si="3"/>
        <v>144</v>
      </c>
      <c r="J23" s="1">
        <f t="shared" si="3"/>
        <v>172.79999999999998</v>
      </c>
      <c r="K23" s="1">
        <f t="shared" si="3"/>
        <v>207.35999999999999</v>
      </c>
      <c r="L23" s="1">
        <f t="shared" si="3"/>
        <v>248.83199999999997</v>
      </c>
      <c r="M23" s="1">
        <f t="shared" si="3"/>
        <v>298.59839999999997</v>
      </c>
      <c r="N23" s="1">
        <f t="shared" si="3"/>
        <v>358.31807999999995</v>
      </c>
      <c r="O23" s="1">
        <f t="shared" si="3"/>
        <v>429.98169599999994</v>
      </c>
      <c r="P23" s="1">
        <f t="shared" si="3"/>
        <v>515.97803519999991</v>
      </c>
    </row>
    <row r="24" spans="2:16" x14ac:dyDescent="0.25"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C25" t="s">
        <v>27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C26" t="s">
        <v>15</v>
      </c>
      <c r="G26" s="1">
        <f>F29</f>
        <v>0</v>
      </c>
      <c r="H26" s="1">
        <f t="shared" ref="H26:P26" si="4">G29</f>
        <v>0</v>
      </c>
      <c r="I26" s="1">
        <f t="shared" si="4"/>
        <v>0</v>
      </c>
      <c r="J26" s="1">
        <f t="shared" si="4"/>
        <v>0</v>
      </c>
      <c r="K26" s="1">
        <f t="shared" si="4"/>
        <v>0</v>
      </c>
      <c r="L26" s="1">
        <f t="shared" si="4"/>
        <v>0</v>
      </c>
      <c r="M26" s="1">
        <f t="shared" si="4"/>
        <v>0</v>
      </c>
      <c r="N26" s="1">
        <f t="shared" si="4"/>
        <v>0</v>
      </c>
      <c r="O26" s="1">
        <f t="shared" si="4"/>
        <v>0</v>
      </c>
      <c r="P26" s="1">
        <f t="shared" si="4"/>
        <v>0</v>
      </c>
    </row>
    <row r="27" spans="2:16" x14ac:dyDescent="0.25">
      <c r="C27" t="s">
        <v>28</v>
      </c>
      <c r="G27" s="1">
        <f>MAX(-G23,0)</f>
        <v>0</v>
      </c>
      <c r="H27" s="1">
        <f t="shared" ref="H27:P27" si="5">MAX(-H23,0)</f>
        <v>0</v>
      </c>
      <c r="I27" s="1">
        <f t="shared" si="5"/>
        <v>0</v>
      </c>
      <c r="J27" s="1">
        <f t="shared" si="5"/>
        <v>0</v>
      </c>
      <c r="K27" s="1">
        <f t="shared" si="5"/>
        <v>0</v>
      </c>
      <c r="L27" s="1">
        <f t="shared" si="5"/>
        <v>0</v>
      </c>
      <c r="M27" s="1">
        <f t="shared" si="5"/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</row>
    <row r="28" spans="2:16" x14ac:dyDescent="0.25">
      <c r="C28" t="s">
        <v>29</v>
      </c>
      <c r="G28" s="1">
        <f>MIN(G26,MAX(G23,0))</f>
        <v>0</v>
      </c>
      <c r="H28" s="1">
        <f t="shared" ref="H28:P28" si="6">MIN(H26,MAX(H23,0))</f>
        <v>0</v>
      </c>
      <c r="I28" s="1">
        <f t="shared" si="6"/>
        <v>0</v>
      </c>
      <c r="J28" s="1">
        <f t="shared" si="6"/>
        <v>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1">
        <f t="shared" si="6"/>
        <v>0</v>
      </c>
      <c r="O28" s="1">
        <f t="shared" si="6"/>
        <v>0</v>
      </c>
      <c r="P28" s="1">
        <f t="shared" si="6"/>
        <v>0</v>
      </c>
    </row>
    <row r="29" spans="2:16" x14ac:dyDescent="0.25">
      <c r="C29" t="s">
        <v>30</v>
      </c>
      <c r="G29" s="1">
        <f>G26+G27-G28</f>
        <v>0</v>
      </c>
      <c r="H29" s="1">
        <f t="shared" ref="H29:P29" si="7">H26+H27-H28</f>
        <v>0</v>
      </c>
      <c r="I29" s="1">
        <f t="shared" si="7"/>
        <v>0</v>
      </c>
      <c r="J29" s="1">
        <f t="shared" si="7"/>
        <v>0</v>
      </c>
      <c r="K29" s="1">
        <f t="shared" si="7"/>
        <v>0</v>
      </c>
      <c r="L29" s="1">
        <f t="shared" si="7"/>
        <v>0</v>
      </c>
      <c r="M29" s="1">
        <f t="shared" si="7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</row>
    <row r="30" spans="2:16" x14ac:dyDescent="0.25"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5">
      <c r="C31" t="s">
        <v>31</v>
      </c>
      <c r="G31" s="1">
        <f>G23+G27-G28</f>
        <v>100</v>
      </c>
      <c r="H31" s="1">
        <f>H23+H27-H28</f>
        <v>120</v>
      </c>
      <c r="I31" s="1">
        <f t="shared" ref="I31:P31" si="8">I23+I27-I28</f>
        <v>144</v>
      </c>
      <c r="J31" s="1">
        <f t="shared" si="8"/>
        <v>172.79999999999998</v>
      </c>
      <c r="K31" s="1">
        <f t="shared" si="8"/>
        <v>207.35999999999999</v>
      </c>
      <c r="L31" s="1">
        <f t="shared" si="8"/>
        <v>248.83199999999997</v>
      </c>
      <c r="M31" s="1">
        <f t="shared" si="8"/>
        <v>298.59839999999997</v>
      </c>
      <c r="N31" s="1">
        <f t="shared" si="8"/>
        <v>358.31807999999995</v>
      </c>
      <c r="O31" s="1">
        <f t="shared" si="8"/>
        <v>429.98169599999994</v>
      </c>
      <c r="P31" s="1">
        <f t="shared" si="8"/>
        <v>515.97803519999991</v>
      </c>
    </row>
    <row r="32" spans="2:16" x14ac:dyDescent="0.25">
      <c r="C32" t="s">
        <v>25</v>
      </c>
      <c r="G32" s="1">
        <f>G31*$F$8</f>
        <v>30</v>
      </c>
      <c r="H32" s="1">
        <f>H31*$F$8</f>
        <v>36</v>
      </c>
      <c r="I32" s="1">
        <f t="shared" ref="I32:P32" si="9">I31*$F$8</f>
        <v>43.199999999999996</v>
      </c>
      <c r="J32" s="1">
        <f t="shared" si="9"/>
        <v>51.839999999999996</v>
      </c>
      <c r="K32" s="1">
        <f t="shared" si="9"/>
        <v>62.207999999999991</v>
      </c>
      <c r="L32" s="1">
        <f t="shared" si="9"/>
        <v>74.649599999999992</v>
      </c>
      <c r="M32" s="1">
        <f t="shared" si="9"/>
        <v>89.579519999999988</v>
      </c>
      <c r="N32" s="1">
        <f t="shared" si="9"/>
        <v>107.49542399999999</v>
      </c>
      <c r="O32" s="1">
        <f t="shared" si="9"/>
        <v>128.99450879999998</v>
      </c>
      <c r="P32" s="1">
        <f t="shared" si="9"/>
        <v>154.79341055999996</v>
      </c>
    </row>
    <row r="33" spans="3:16" ht="15.75" thickBot="1" x14ac:dyDescent="0.3">
      <c r="C33" s="2" t="s">
        <v>7</v>
      </c>
      <c r="D33" s="2"/>
      <c r="E33" s="2"/>
      <c r="F33" s="2"/>
      <c r="G33" s="4">
        <f>G21-G22-G32</f>
        <v>70</v>
      </c>
      <c r="H33" s="4">
        <f t="shared" ref="H33:P33" si="10">H21-H22-H32</f>
        <v>84</v>
      </c>
      <c r="I33" s="4">
        <f t="shared" si="10"/>
        <v>100.80000000000001</v>
      </c>
      <c r="J33" s="4">
        <f t="shared" si="10"/>
        <v>120.95999999999998</v>
      </c>
      <c r="K33" s="4">
        <f t="shared" si="10"/>
        <v>145.15199999999999</v>
      </c>
      <c r="L33" s="4">
        <f t="shared" si="10"/>
        <v>174.18239999999997</v>
      </c>
      <c r="M33" s="4">
        <f t="shared" si="10"/>
        <v>209.01887999999997</v>
      </c>
      <c r="N33" s="4">
        <f t="shared" si="10"/>
        <v>250.82265599999997</v>
      </c>
      <c r="O33" s="4">
        <f t="shared" si="10"/>
        <v>300.98718719999999</v>
      </c>
      <c r="P33" s="4">
        <f t="shared" si="10"/>
        <v>361.18462463999992</v>
      </c>
    </row>
    <row r="34" spans="3:16" x14ac:dyDescent="0.25">
      <c r="C34" s="3" t="s">
        <v>8</v>
      </c>
      <c r="G34" s="1">
        <f>MIN(G33,G13)</f>
        <v>70</v>
      </c>
      <c r="H34" s="1">
        <f t="shared" ref="H34:P34" si="11">MIN(H33,H13)</f>
        <v>84</v>
      </c>
      <c r="I34" s="1">
        <f t="shared" si="11"/>
        <v>100.80000000000001</v>
      </c>
      <c r="J34" s="1">
        <f t="shared" si="11"/>
        <v>120.95999999999998</v>
      </c>
      <c r="K34" s="1">
        <f t="shared" si="11"/>
        <v>145.15199999999999</v>
      </c>
      <c r="L34" s="1">
        <f t="shared" si="11"/>
        <v>79.088000000000022</v>
      </c>
      <c r="M34" s="1">
        <f t="shared" si="11"/>
        <v>0</v>
      </c>
      <c r="N34" s="1">
        <f t="shared" si="11"/>
        <v>0</v>
      </c>
      <c r="O34" s="1">
        <f t="shared" si="11"/>
        <v>0</v>
      </c>
      <c r="P34" s="1">
        <f t="shared" si="11"/>
        <v>0</v>
      </c>
    </row>
    <row r="35" spans="3:16" x14ac:dyDescent="0.25">
      <c r="C35" s="3" t="s">
        <v>9</v>
      </c>
      <c r="G35" s="1">
        <f>G33-G34</f>
        <v>0</v>
      </c>
      <c r="H35" s="1">
        <f t="shared" ref="H35:P35" si="12">H33-H34</f>
        <v>0</v>
      </c>
      <c r="I35" s="1">
        <f t="shared" si="12"/>
        <v>0</v>
      </c>
      <c r="J35" s="1">
        <f t="shared" si="12"/>
        <v>0</v>
      </c>
      <c r="K35" s="1">
        <f t="shared" si="12"/>
        <v>0</v>
      </c>
      <c r="L35" s="1">
        <f t="shared" si="12"/>
        <v>95.094399999999951</v>
      </c>
      <c r="M35" s="1">
        <f t="shared" si="12"/>
        <v>209.01887999999997</v>
      </c>
      <c r="N35" s="1">
        <f t="shared" si="12"/>
        <v>250.82265599999997</v>
      </c>
      <c r="O35" s="1">
        <f t="shared" si="12"/>
        <v>300.98718719999999</v>
      </c>
      <c r="P35" s="1">
        <f t="shared" si="12"/>
        <v>361.18462463999992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XFD35"/>
  <sheetViews>
    <sheetView showGridLines="0" tabSelected="1" workbookViewId="0">
      <selection activeCell="G17" sqref="G17"/>
    </sheetView>
  </sheetViews>
  <sheetFormatPr defaultColWidth="0" defaultRowHeight="15" outlineLevelCol="1" x14ac:dyDescent="0.25"/>
  <cols>
    <col min="1" max="1" width="2.42578125" style="11" customWidth="1"/>
    <col min="2" max="3" width="2.42578125" customWidth="1"/>
    <col min="4" max="4" width="34.42578125" customWidth="1"/>
    <col min="5" max="16" width="9.140625" customWidth="1"/>
    <col min="17" max="16384" width="0" hidden="1" outlineLevel="1"/>
  </cols>
  <sheetData>
    <row r="2" spans="1:16" x14ac:dyDescent="0.25">
      <c r="A2" s="11" t="s">
        <v>1</v>
      </c>
    </row>
    <row r="3" spans="1:16" x14ac:dyDescent="0.25">
      <c r="B3" t="s">
        <v>2</v>
      </c>
      <c r="F3" s="6">
        <v>100</v>
      </c>
    </row>
    <row r="4" spans="1:16" x14ac:dyDescent="0.25">
      <c r="B4" t="s">
        <v>3</v>
      </c>
      <c r="F4" s="7">
        <v>0.2</v>
      </c>
    </row>
    <row r="5" spans="1:16" x14ac:dyDescent="0.25">
      <c r="B5" t="s">
        <v>4</v>
      </c>
      <c r="F5" s="7">
        <v>0.2</v>
      </c>
    </row>
    <row r="6" spans="1:16" x14ac:dyDescent="0.25">
      <c r="B6" t="s">
        <v>5</v>
      </c>
      <c r="F6" s="6">
        <v>600</v>
      </c>
    </row>
    <row r="7" spans="1:16" x14ac:dyDescent="0.25">
      <c r="B7" t="s">
        <v>15</v>
      </c>
      <c r="F7" s="6" t="b">
        <v>1</v>
      </c>
    </row>
    <row r="8" spans="1:16" x14ac:dyDescent="0.25">
      <c r="B8" t="s">
        <v>24</v>
      </c>
      <c r="F8" s="7">
        <v>0.3</v>
      </c>
    </row>
    <row r="10" spans="1:16" x14ac:dyDescent="0.25">
      <c r="A10" s="11" t="s">
        <v>32</v>
      </c>
    </row>
    <row r="12" spans="1:16" x14ac:dyDescent="0.25">
      <c r="B12" t="s">
        <v>10</v>
      </c>
    </row>
    <row r="13" spans="1:16" x14ac:dyDescent="0.25">
      <c r="C13" t="s">
        <v>15</v>
      </c>
      <c r="G13" s="1">
        <f>F15</f>
        <v>600</v>
      </c>
      <c r="H13" s="1">
        <f t="shared" ref="H13:P13" si="0">G15</f>
        <v>622.22222222222217</v>
      </c>
      <c r="I13" s="1">
        <f t="shared" si="0"/>
        <v>627.16049382716039</v>
      </c>
      <c r="J13" s="1">
        <f t="shared" si="0"/>
        <v>606.52949245541822</v>
      </c>
      <c r="K13" s="1">
        <f t="shared" si="0"/>
        <v>565.66420343083007</v>
      </c>
      <c r="L13" s="1">
        <f t="shared" si="0"/>
        <v>494.74053513009483</v>
      </c>
      <c r="M13" s="1">
        <f t="shared" si="0"/>
        <v>381.92470170881882</v>
      </c>
      <c r="N13" s="1">
        <f t="shared" si="0"/>
        <v>214.66725895530769</v>
      </c>
      <c r="O13" s="1">
        <f t="shared" si="0"/>
        <v>0</v>
      </c>
      <c r="P13" s="1">
        <f t="shared" si="0"/>
        <v>0</v>
      </c>
    </row>
    <row r="14" spans="1:16" x14ac:dyDescent="0.25">
      <c r="C14" t="s">
        <v>11</v>
      </c>
      <c r="G14" s="1">
        <f>G34</f>
        <v>-22.222222222222229</v>
      </c>
      <c r="H14" s="1">
        <f t="shared" ref="H14:P14" si="1">H34</f>
        <v>-4.9382716049382509</v>
      </c>
      <c r="I14" s="1">
        <f t="shared" si="1"/>
        <v>20.631001371742144</v>
      </c>
      <c r="J14" s="1">
        <f t="shared" si="1"/>
        <v>40.865289024588101</v>
      </c>
      <c r="K14" s="1">
        <f t="shared" si="1"/>
        <v>70.923668300735244</v>
      </c>
      <c r="L14" s="1">
        <f t="shared" si="1"/>
        <v>112.81583342127601</v>
      </c>
      <c r="M14" s="1">
        <f t="shared" si="1"/>
        <v>167.25744275351113</v>
      </c>
      <c r="N14" s="1">
        <f t="shared" si="1"/>
        <v>214.66725895530769</v>
      </c>
      <c r="O14" s="1">
        <f t="shared" si="1"/>
        <v>0</v>
      </c>
      <c r="P14" s="1">
        <f t="shared" si="1"/>
        <v>0</v>
      </c>
    </row>
    <row r="15" spans="1:16" x14ac:dyDescent="0.25">
      <c r="C15" t="s">
        <v>12</v>
      </c>
      <c r="F15" s="1">
        <f>F6</f>
        <v>600</v>
      </c>
      <c r="G15" s="1">
        <f>G13-G14</f>
        <v>622.22222222222217</v>
      </c>
      <c r="H15" s="1">
        <f t="shared" ref="H15:P15" si="2">H13-H14</f>
        <v>627.16049382716039</v>
      </c>
      <c r="I15" s="1">
        <f t="shared" si="2"/>
        <v>606.52949245541822</v>
      </c>
      <c r="J15" s="1">
        <f t="shared" si="2"/>
        <v>565.66420343083007</v>
      </c>
      <c r="K15" s="1">
        <f t="shared" si="2"/>
        <v>494.74053513009483</v>
      </c>
      <c r="L15" s="1">
        <f t="shared" si="2"/>
        <v>381.92470170881882</v>
      </c>
      <c r="M15" s="1">
        <f t="shared" si="2"/>
        <v>214.66725895530769</v>
      </c>
      <c r="N15" s="1">
        <f t="shared" si="2"/>
        <v>0</v>
      </c>
      <c r="O15" s="1">
        <f t="shared" si="2"/>
        <v>0</v>
      </c>
      <c r="P15" s="1">
        <f t="shared" si="2"/>
        <v>0</v>
      </c>
    </row>
    <row r="16" spans="1:16" x14ac:dyDescent="0.25"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5">
      <c r="C17" t="s">
        <v>13</v>
      </c>
      <c r="G17" s="1">
        <f>average_interest_taxes($F$5,G21,G13,$F$8,G26)</f>
        <v>122.22222222222223</v>
      </c>
      <c r="H17" s="1">
        <f t="shared" ref="H17:P17" si="3">average_interest_taxes($F$5,H21,H13,$F$8,H26)</f>
        <v>124.93827160493825</v>
      </c>
      <c r="I17" s="1">
        <f t="shared" si="3"/>
        <v>123.36899862825786</v>
      </c>
      <c r="J17" s="1">
        <f t="shared" si="3"/>
        <v>117.21936958862484</v>
      </c>
      <c r="K17" s="1">
        <f t="shared" si="3"/>
        <v>106.04047385609249</v>
      </c>
      <c r="L17" s="1">
        <f t="shared" si="3"/>
        <v>87.66652368389137</v>
      </c>
      <c r="M17" s="1">
        <f t="shared" si="3"/>
        <v>59.659196066412655</v>
      </c>
      <c r="N17" s="1">
        <f t="shared" si="3"/>
        <v>21.466725895530772</v>
      </c>
      <c r="O17" s="1">
        <f t="shared" si="3"/>
        <v>0</v>
      </c>
      <c r="P17" s="1">
        <f t="shared" si="3"/>
        <v>0</v>
      </c>
    </row>
    <row r="18" spans="2:16" x14ac:dyDescent="0.25">
      <c r="C18" t="s">
        <v>23</v>
      </c>
      <c r="G18" s="1">
        <f>AVERAGE(G15,G13)*$F$5</f>
        <v>122.22222222222223</v>
      </c>
      <c r="H18" s="1">
        <f t="shared" ref="H18:P18" si="4">AVERAGE(H15,H13)*$F$5</f>
        <v>124.93827160493825</v>
      </c>
      <c r="I18" s="1">
        <f t="shared" si="4"/>
        <v>123.36899862825786</v>
      </c>
      <c r="J18" s="1">
        <f t="shared" si="4"/>
        <v>117.21936958862484</v>
      </c>
      <c r="K18" s="1">
        <f t="shared" si="4"/>
        <v>106.04047385609249</v>
      </c>
      <c r="L18" s="1">
        <f t="shared" si="4"/>
        <v>87.66652368389137</v>
      </c>
      <c r="M18" s="1">
        <f t="shared" si="4"/>
        <v>59.659196066412655</v>
      </c>
      <c r="N18" s="1">
        <f t="shared" si="4"/>
        <v>21.466725895530772</v>
      </c>
      <c r="O18" s="1">
        <f t="shared" si="4"/>
        <v>0</v>
      </c>
      <c r="P18" s="1">
        <f t="shared" si="4"/>
        <v>0</v>
      </c>
    </row>
    <row r="19" spans="2:16" x14ac:dyDescent="0.25"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25">
      <c r="B20" t="s">
        <v>14</v>
      </c>
    </row>
    <row r="21" spans="2:16" x14ac:dyDescent="0.25">
      <c r="C21" t="s">
        <v>2</v>
      </c>
      <c r="G21" s="1">
        <f>$F$3</f>
        <v>100</v>
      </c>
      <c r="H21" s="1">
        <f>G21*(1+$F$4)</f>
        <v>120</v>
      </c>
      <c r="I21" s="1">
        <f>H21*(1+$F$4)</f>
        <v>144</v>
      </c>
      <c r="J21" s="1">
        <f>I21*(1+$F$4)</f>
        <v>172.79999999999998</v>
      </c>
      <c r="K21" s="1">
        <f>J21*(1+$F$4)</f>
        <v>207.35999999999999</v>
      </c>
      <c r="L21" s="1">
        <f>K21*(1+$F$4)</f>
        <v>248.83199999999997</v>
      </c>
      <c r="M21" s="1">
        <f>L21*(1+$F$4)</f>
        <v>298.59839999999997</v>
      </c>
      <c r="N21" s="1">
        <f>M21*(1+$F$4)</f>
        <v>358.31807999999995</v>
      </c>
      <c r="O21" s="1">
        <f>N21*(1+$F$4)</f>
        <v>429.98169599999994</v>
      </c>
      <c r="P21" s="1">
        <f>O21*(1+$F$4)</f>
        <v>515.97803519999991</v>
      </c>
    </row>
    <row r="22" spans="2:16" x14ac:dyDescent="0.25">
      <c r="C22" t="s">
        <v>6</v>
      </c>
      <c r="G22" s="1">
        <f>G17</f>
        <v>122.22222222222223</v>
      </c>
      <c r="H22" s="1">
        <f>H17</f>
        <v>124.93827160493825</v>
      </c>
      <c r="I22" s="1">
        <f>I17</f>
        <v>123.36899862825786</v>
      </c>
      <c r="J22" s="1">
        <f>J17</f>
        <v>117.21936958862484</v>
      </c>
      <c r="K22" s="1">
        <f>K17</f>
        <v>106.04047385609249</v>
      </c>
      <c r="L22" s="1">
        <f>L17</f>
        <v>87.66652368389137</v>
      </c>
      <c r="M22" s="1">
        <f>M17</f>
        <v>59.659196066412655</v>
      </c>
      <c r="N22" s="1">
        <f>N17</f>
        <v>21.466725895530772</v>
      </c>
      <c r="O22" s="1">
        <f>O17</f>
        <v>0</v>
      </c>
      <c r="P22" s="1">
        <f>P17</f>
        <v>0</v>
      </c>
    </row>
    <row r="23" spans="2:16" x14ac:dyDescent="0.25">
      <c r="C23" t="s">
        <v>26</v>
      </c>
      <c r="G23" s="1">
        <f>G21-G22</f>
        <v>-22.222222222222229</v>
      </c>
      <c r="H23" s="1">
        <f t="shared" ref="H23:P23" si="5">H21-H22</f>
        <v>-4.9382716049382509</v>
      </c>
      <c r="I23" s="1">
        <f t="shared" si="5"/>
        <v>20.631001371742144</v>
      </c>
      <c r="J23" s="1">
        <f t="shared" si="5"/>
        <v>55.580630411375139</v>
      </c>
      <c r="K23" s="1">
        <f t="shared" si="5"/>
        <v>101.3195261439075</v>
      </c>
      <c r="L23" s="1">
        <f t="shared" si="5"/>
        <v>161.1654763161086</v>
      </c>
      <c r="M23" s="1">
        <f t="shared" si="5"/>
        <v>238.93920393358732</v>
      </c>
      <c r="N23" s="1">
        <f t="shared" si="5"/>
        <v>336.85135410446918</v>
      </c>
      <c r="O23" s="1">
        <f t="shared" si="5"/>
        <v>429.98169599999994</v>
      </c>
      <c r="P23" s="1">
        <f t="shared" si="5"/>
        <v>515.97803519999991</v>
      </c>
    </row>
    <row r="24" spans="2:16" x14ac:dyDescent="0.25"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C25" t="s">
        <v>27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C26" t="s">
        <v>15</v>
      </c>
      <c r="G26" s="1">
        <f>F29</f>
        <v>0</v>
      </c>
      <c r="H26" s="1">
        <f t="shared" ref="H26:P26" si="6">G29</f>
        <v>22.222222222222229</v>
      </c>
      <c r="I26" s="1">
        <f t="shared" si="6"/>
        <v>27.160493827160479</v>
      </c>
      <c r="J26" s="1">
        <f t="shared" si="6"/>
        <v>6.5294924554183353</v>
      </c>
      <c r="K26" s="1">
        <f t="shared" si="6"/>
        <v>0</v>
      </c>
      <c r="L26" s="1">
        <f t="shared" si="6"/>
        <v>0</v>
      </c>
      <c r="M26" s="1">
        <f t="shared" si="6"/>
        <v>0</v>
      </c>
      <c r="N26" s="1">
        <f t="shared" si="6"/>
        <v>0</v>
      </c>
      <c r="O26" s="1">
        <f t="shared" si="6"/>
        <v>0</v>
      </c>
      <c r="P26" s="1">
        <f t="shared" si="6"/>
        <v>0</v>
      </c>
    </row>
    <row r="27" spans="2:16" x14ac:dyDescent="0.25">
      <c r="C27" t="s">
        <v>28</v>
      </c>
      <c r="G27" s="1">
        <f>MAX(-G23,0)</f>
        <v>22.222222222222229</v>
      </c>
      <c r="H27" s="1">
        <f t="shared" ref="H27:P27" si="7">MAX(-H23,0)</f>
        <v>4.9382716049382509</v>
      </c>
      <c r="I27" s="1">
        <f t="shared" si="7"/>
        <v>0</v>
      </c>
      <c r="J27" s="1">
        <f t="shared" si="7"/>
        <v>0</v>
      </c>
      <c r="K27" s="1">
        <f t="shared" si="7"/>
        <v>0</v>
      </c>
      <c r="L27" s="1">
        <f t="shared" si="7"/>
        <v>0</v>
      </c>
      <c r="M27" s="1">
        <f t="shared" si="7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</row>
    <row r="28" spans="2:16" x14ac:dyDescent="0.25">
      <c r="C28" t="s">
        <v>29</v>
      </c>
      <c r="G28" s="1">
        <f>MIN(G26,MAX(G23,0))</f>
        <v>0</v>
      </c>
      <c r="H28" s="1">
        <f t="shared" ref="H28:P28" si="8">MIN(H26,MAX(H23,0))</f>
        <v>0</v>
      </c>
      <c r="I28" s="1">
        <f t="shared" si="8"/>
        <v>20.631001371742144</v>
      </c>
      <c r="J28" s="1">
        <f t="shared" si="8"/>
        <v>6.5294924554183353</v>
      </c>
      <c r="K28" s="1">
        <f t="shared" si="8"/>
        <v>0</v>
      </c>
      <c r="L28" s="1">
        <f t="shared" si="8"/>
        <v>0</v>
      </c>
      <c r="M28" s="1">
        <f t="shared" si="8"/>
        <v>0</v>
      </c>
      <c r="N28" s="1">
        <f t="shared" si="8"/>
        <v>0</v>
      </c>
      <c r="O28" s="1">
        <f t="shared" si="8"/>
        <v>0</v>
      </c>
      <c r="P28" s="1">
        <f t="shared" si="8"/>
        <v>0</v>
      </c>
    </row>
    <row r="29" spans="2:16" x14ac:dyDescent="0.25">
      <c r="C29" t="s">
        <v>30</v>
      </c>
      <c r="G29" s="1">
        <f>G26+G27-G28</f>
        <v>22.222222222222229</v>
      </c>
      <c r="H29" s="1">
        <f t="shared" ref="H29:P29" si="9">H26+H27-H28</f>
        <v>27.160493827160479</v>
      </c>
      <c r="I29" s="1">
        <f t="shared" si="9"/>
        <v>6.5294924554183353</v>
      </c>
      <c r="J29" s="1">
        <f t="shared" si="9"/>
        <v>0</v>
      </c>
      <c r="K29" s="1">
        <f t="shared" si="9"/>
        <v>0</v>
      </c>
      <c r="L29" s="1">
        <f t="shared" si="9"/>
        <v>0</v>
      </c>
      <c r="M29" s="1">
        <f t="shared" si="9"/>
        <v>0</v>
      </c>
      <c r="N29" s="1">
        <f t="shared" si="9"/>
        <v>0</v>
      </c>
      <c r="O29" s="1">
        <f t="shared" si="9"/>
        <v>0</v>
      </c>
      <c r="P29" s="1">
        <f t="shared" si="9"/>
        <v>0</v>
      </c>
    </row>
    <row r="30" spans="2:16" x14ac:dyDescent="0.25"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5">
      <c r="C31" t="s">
        <v>31</v>
      </c>
      <c r="G31" s="1">
        <f>G23+G27-G28</f>
        <v>0</v>
      </c>
      <c r="H31" s="1">
        <f>H23+H27-H28</f>
        <v>0</v>
      </c>
      <c r="I31" s="1">
        <f t="shared" ref="I31:P31" si="10">I23+I27-I28</f>
        <v>0</v>
      </c>
      <c r="J31" s="1">
        <f t="shared" si="10"/>
        <v>49.051137955956804</v>
      </c>
      <c r="K31" s="1">
        <f t="shared" si="10"/>
        <v>101.3195261439075</v>
      </c>
      <c r="L31" s="1">
        <f t="shared" si="10"/>
        <v>161.1654763161086</v>
      </c>
      <c r="M31" s="1">
        <f t="shared" si="10"/>
        <v>238.93920393358732</v>
      </c>
      <c r="N31" s="1">
        <f t="shared" si="10"/>
        <v>336.85135410446918</v>
      </c>
      <c r="O31" s="1">
        <f t="shared" si="10"/>
        <v>429.98169599999994</v>
      </c>
      <c r="P31" s="1">
        <f t="shared" si="10"/>
        <v>515.97803519999991</v>
      </c>
    </row>
    <row r="32" spans="2:16" x14ac:dyDescent="0.25">
      <c r="C32" t="s">
        <v>25</v>
      </c>
      <c r="G32" s="1">
        <f>G31*$F$8</f>
        <v>0</v>
      </c>
      <c r="H32" s="1">
        <f>H31*$F$8</f>
        <v>0</v>
      </c>
      <c r="I32" s="1">
        <f t="shared" ref="I32:P32" si="11">I31*$F$8</f>
        <v>0</v>
      </c>
      <c r="J32" s="1">
        <f t="shared" si="11"/>
        <v>14.71534138678704</v>
      </c>
      <c r="K32" s="1">
        <f t="shared" si="11"/>
        <v>30.395857843172248</v>
      </c>
      <c r="L32" s="1">
        <f t="shared" si="11"/>
        <v>48.349642894832577</v>
      </c>
      <c r="M32" s="1">
        <f t="shared" si="11"/>
        <v>71.681761180076194</v>
      </c>
      <c r="N32" s="1">
        <f t="shared" si="11"/>
        <v>101.05540623134075</v>
      </c>
      <c r="O32" s="1">
        <f t="shared" si="11"/>
        <v>128.99450879999998</v>
      </c>
      <c r="P32" s="1">
        <f t="shared" si="11"/>
        <v>154.79341055999996</v>
      </c>
    </row>
    <row r="33" spans="3:16" ht="15.75" thickBot="1" x14ac:dyDescent="0.3">
      <c r="C33" s="2" t="s">
        <v>7</v>
      </c>
      <c r="D33" s="2"/>
      <c r="E33" s="2"/>
      <c r="F33" s="2"/>
      <c r="G33" s="4">
        <f>G21-G22-G32</f>
        <v>-22.222222222222229</v>
      </c>
      <c r="H33" s="4">
        <f t="shared" ref="H33:P33" si="12">H21-H22-H32</f>
        <v>-4.9382716049382509</v>
      </c>
      <c r="I33" s="4">
        <f t="shared" si="12"/>
        <v>20.631001371742144</v>
      </c>
      <c r="J33" s="4">
        <f t="shared" si="12"/>
        <v>40.865289024588101</v>
      </c>
      <c r="K33" s="4">
        <f t="shared" si="12"/>
        <v>70.923668300735244</v>
      </c>
      <c r="L33" s="4">
        <f t="shared" si="12"/>
        <v>112.81583342127601</v>
      </c>
      <c r="M33" s="4">
        <f t="shared" si="12"/>
        <v>167.25744275351113</v>
      </c>
      <c r="N33" s="4">
        <f t="shared" si="12"/>
        <v>235.79594787312843</v>
      </c>
      <c r="O33" s="4">
        <f t="shared" si="12"/>
        <v>300.98718719999999</v>
      </c>
      <c r="P33" s="4">
        <f t="shared" si="12"/>
        <v>361.18462463999992</v>
      </c>
    </row>
    <row r="34" spans="3:16" x14ac:dyDescent="0.25">
      <c r="C34" s="3" t="s">
        <v>8</v>
      </c>
      <c r="G34" s="1">
        <f>MIN(G33,G13)</f>
        <v>-22.222222222222229</v>
      </c>
      <c r="H34" s="1">
        <f t="shared" ref="H34:P34" si="13">MIN(H33,H13)</f>
        <v>-4.9382716049382509</v>
      </c>
      <c r="I34" s="1">
        <f t="shared" si="13"/>
        <v>20.631001371742144</v>
      </c>
      <c r="J34" s="1">
        <f t="shared" si="13"/>
        <v>40.865289024588101</v>
      </c>
      <c r="K34" s="1">
        <f t="shared" si="13"/>
        <v>70.923668300735244</v>
      </c>
      <c r="L34" s="1">
        <f t="shared" si="13"/>
        <v>112.81583342127601</v>
      </c>
      <c r="M34" s="1">
        <f t="shared" si="13"/>
        <v>167.25744275351113</v>
      </c>
      <c r="N34" s="1">
        <f t="shared" si="13"/>
        <v>214.66725895530769</v>
      </c>
      <c r="O34" s="1">
        <f t="shared" si="13"/>
        <v>0</v>
      </c>
      <c r="P34" s="1">
        <f t="shared" si="13"/>
        <v>0</v>
      </c>
    </row>
    <row r="35" spans="3:16" x14ac:dyDescent="0.25">
      <c r="C35" s="3" t="s">
        <v>9</v>
      </c>
      <c r="G35" s="1">
        <f>G33-G34</f>
        <v>0</v>
      </c>
      <c r="H35" s="1">
        <f t="shared" ref="H35:P35" si="14">H33-H34</f>
        <v>0</v>
      </c>
      <c r="I35" s="1">
        <f t="shared" si="14"/>
        <v>0</v>
      </c>
      <c r="J35" s="1">
        <f t="shared" si="14"/>
        <v>0</v>
      </c>
      <c r="K35" s="1">
        <f t="shared" si="14"/>
        <v>0</v>
      </c>
      <c r="L35" s="1">
        <f t="shared" si="14"/>
        <v>0</v>
      </c>
      <c r="M35" s="1">
        <f t="shared" si="14"/>
        <v>0</v>
      </c>
      <c r="N35" s="1">
        <f t="shared" si="14"/>
        <v>21.128688917820739</v>
      </c>
      <c r="O35" s="1">
        <f t="shared" si="14"/>
        <v>300.98718719999999</v>
      </c>
      <c r="P35" s="1">
        <f t="shared" si="14"/>
        <v>361.18462463999992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Blank Exercise</vt:lpstr>
      <vt:lpstr>Completed Basic Exercise</vt:lpstr>
      <vt:lpstr>Sweep with Taxes Blank</vt:lpstr>
      <vt:lpstr>Sweep with Taxes Completed</vt:lpstr>
      <vt:lpstr>Sheet2</vt:lpstr>
      <vt:lpstr>Sheet3</vt:lpstr>
      <vt:lpstr>computed</vt:lpstr>
      <vt:lpstr>difference</vt:lpstr>
      <vt:lpstr>fixed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Lewniski</dc:creator>
  <cp:lastModifiedBy>Monika Lewniski</cp:lastModifiedBy>
  <dcterms:created xsi:type="dcterms:W3CDTF">2014-01-28T03:26:01Z</dcterms:created>
  <dcterms:modified xsi:type="dcterms:W3CDTF">2014-01-28T20:08:06Z</dcterms:modified>
</cp:coreProperties>
</file>