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nika Lewenski\Documents\"/>
    </mc:Choice>
  </mc:AlternateContent>
  <xr:revisionPtr revIDLastSave="0" documentId="13_ncr:1_{702ECC98-7166-4435-A36B-F0D52A0F276F}" xr6:coauthVersionLast="36" xr6:coauthVersionMax="36" xr10:uidLastSave="{00000000-0000-0000-0000-000000000000}"/>
  <bookViews>
    <workbookView xWindow="0" yWindow="0" windowWidth="19200" windowHeight="6960" activeTab="2" xr2:uid="{79C2A131-4952-4933-9BB4-F1C12B9EBA42}"/>
  </bookViews>
  <sheets>
    <sheet name="Summary" sheetId="2" r:id="rId1"/>
    <sheet name="Completed" sheetId="3" r:id="rId2"/>
    <sheet name="Exercise" sheetId="4" r:id="rId3"/>
    <sheet name="Sheet1" sheetId="1" r:id="rId4"/>
  </sheets>
  <definedNames>
    <definedName name="Capprice" localSheetId="2">Exercise!$F$43</definedName>
    <definedName name="Capprice">Completed!$F$43</definedName>
    <definedName name="Code_Number" localSheetId="2">#REF!</definedName>
    <definedName name="Code_Number">#REF!</definedName>
    <definedName name="col_end" localSheetId="2">#REF!</definedName>
    <definedName name="col_end">#REF!</definedName>
    <definedName name="col_sens" localSheetId="2">#REF!</definedName>
    <definedName name="col_sens">#REF!</definedName>
    <definedName name="col_start" localSheetId="2">#REF!</definedName>
    <definedName name="col_start">#REF!</definedName>
    <definedName name="Difference" localSheetId="2">Exercise!$F$145</definedName>
    <definedName name="Difference">Completed!$F$145</definedName>
    <definedName name="output" localSheetId="2">Exercise!$J:$BG</definedName>
    <definedName name="output">Completed!$J:$BG</definedName>
    <definedName name="row_end" localSheetId="2">#REF!</definedName>
    <definedName name="row_end">#REF!</definedName>
    <definedName name="row_output" localSheetId="2">#REF!</definedName>
    <definedName name="row_output">#REF!</definedName>
    <definedName name="row_start" localSheetId="2">#REF!</definedName>
    <definedName name="row_start">#REF!</definedName>
    <definedName name="waterfall_graph_data1" localSheetId="2">#REF!</definedName>
    <definedName name="waterfall_graph_data1">#REF!</definedName>
  </definedNames>
  <calcPr calcId="179021" calcMode="autoNoTable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66" i="4" l="1"/>
  <c r="F239" i="4"/>
  <c r="F223" i="4"/>
  <c r="F294" i="4" s="1"/>
  <c r="J200" i="4"/>
  <c r="F197" i="4"/>
  <c r="F193" i="4"/>
  <c r="G191" i="4"/>
  <c r="BD187" i="4"/>
  <c r="AZ187" i="4"/>
  <c r="AV187" i="4"/>
  <c r="AR187" i="4"/>
  <c r="AN187" i="4"/>
  <c r="AJ187" i="4"/>
  <c r="AF187" i="4"/>
  <c r="AB187" i="4"/>
  <c r="X187" i="4"/>
  <c r="T187" i="4"/>
  <c r="P187" i="4"/>
  <c r="L187" i="4"/>
  <c r="F187" i="4"/>
  <c r="BG187" i="4" s="1"/>
  <c r="J182" i="4"/>
  <c r="G180" i="4"/>
  <c r="F179" i="4"/>
  <c r="BG166" i="4"/>
  <c r="BF166" i="4"/>
  <c r="BE166" i="4"/>
  <c r="BD166" i="4"/>
  <c r="BC166" i="4"/>
  <c r="BB166" i="4"/>
  <c r="BA166" i="4"/>
  <c r="AZ166" i="4"/>
  <c r="AY166" i="4"/>
  <c r="AX166" i="4"/>
  <c r="AW166" i="4"/>
  <c r="AV166" i="4"/>
  <c r="AU166" i="4"/>
  <c r="AT166" i="4"/>
  <c r="AS166" i="4"/>
  <c r="AR166" i="4"/>
  <c r="AQ166" i="4"/>
  <c r="AP166" i="4"/>
  <c r="AO166" i="4"/>
  <c r="AN166" i="4"/>
  <c r="AM166" i="4"/>
  <c r="AL166" i="4"/>
  <c r="AK166" i="4"/>
  <c r="AJ166" i="4"/>
  <c r="AI166" i="4"/>
  <c r="AH166" i="4"/>
  <c r="AG166" i="4"/>
  <c r="AF166" i="4"/>
  <c r="AE166" i="4"/>
  <c r="AD166" i="4"/>
  <c r="AC166" i="4"/>
  <c r="AB166" i="4"/>
  <c r="AA166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BG163" i="4"/>
  <c r="BF163" i="4"/>
  <c r="BE163" i="4"/>
  <c r="BD163" i="4"/>
  <c r="BC163" i="4"/>
  <c r="BB163" i="4"/>
  <c r="BA163" i="4"/>
  <c r="AZ163" i="4"/>
  <c r="AY163" i="4"/>
  <c r="AX163" i="4"/>
  <c r="AW163" i="4"/>
  <c r="AV163" i="4"/>
  <c r="AU163" i="4"/>
  <c r="AT163" i="4"/>
  <c r="AS163" i="4"/>
  <c r="AR163" i="4"/>
  <c r="AQ163" i="4"/>
  <c r="AP163" i="4"/>
  <c r="AO163" i="4"/>
  <c r="AN163" i="4"/>
  <c r="AM163" i="4"/>
  <c r="AL163" i="4"/>
  <c r="AK163" i="4"/>
  <c r="AJ163" i="4"/>
  <c r="AI163" i="4"/>
  <c r="AH163" i="4"/>
  <c r="AG163" i="4"/>
  <c r="AF163" i="4"/>
  <c r="AE163" i="4"/>
  <c r="AD163" i="4"/>
  <c r="AC163" i="4"/>
  <c r="AB163" i="4"/>
  <c r="AA163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F144" i="4"/>
  <c r="BG139" i="4"/>
  <c r="BD139" i="4"/>
  <c r="BC139" i="4"/>
  <c r="AZ139" i="4"/>
  <c r="AY139" i="4"/>
  <c r="AV139" i="4"/>
  <c r="AU139" i="4"/>
  <c r="AR139" i="4"/>
  <c r="AQ139" i="4"/>
  <c r="AN139" i="4"/>
  <c r="AM139" i="4"/>
  <c r="AJ139" i="4"/>
  <c r="AI139" i="4"/>
  <c r="AF139" i="4"/>
  <c r="AE139" i="4"/>
  <c r="AB139" i="4"/>
  <c r="AA139" i="4"/>
  <c r="X139" i="4"/>
  <c r="W139" i="4"/>
  <c r="T139" i="4"/>
  <c r="S139" i="4"/>
  <c r="P139" i="4"/>
  <c r="O139" i="4"/>
  <c r="L139" i="4"/>
  <c r="K139" i="4"/>
  <c r="F139" i="4"/>
  <c r="BF139" i="4" s="1"/>
  <c r="F133" i="4"/>
  <c r="J130" i="4"/>
  <c r="F115" i="4"/>
  <c r="F111" i="4"/>
  <c r="F101" i="4"/>
  <c r="BG100" i="4"/>
  <c r="BD100" i="4"/>
  <c r="BC100" i="4"/>
  <c r="AZ100" i="4"/>
  <c r="AY100" i="4"/>
  <c r="AV100" i="4"/>
  <c r="AU100" i="4"/>
  <c r="AR100" i="4"/>
  <c r="AQ100" i="4"/>
  <c r="AN100" i="4"/>
  <c r="AM100" i="4"/>
  <c r="AJ100" i="4"/>
  <c r="AI100" i="4"/>
  <c r="AF100" i="4"/>
  <c r="AE100" i="4"/>
  <c r="AB100" i="4"/>
  <c r="AA100" i="4"/>
  <c r="X100" i="4"/>
  <c r="W100" i="4"/>
  <c r="T100" i="4"/>
  <c r="S100" i="4"/>
  <c r="P100" i="4"/>
  <c r="O100" i="4"/>
  <c r="L100" i="4"/>
  <c r="K100" i="4"/>
  <c r="F100" i="4"/>
  <c r="BF100" i="4" s="1"/>
  <c r="F96" i="4"/>
  <c r="F95" i="4"/>
  <c r="BG164" i="4"/>
  <c r="BC164" i="4"/>
  <c r="AY164" i="4"/>
  <c r="AU164" i="4"/>
  <c r="AQ164" i="4"/>
  <c r="AM164" i="4"/>
  <c r="AI164" i="4"/>
  <c r="AE164" i="4"/>
  <c r="AA164" i="4"/>
  <c r="W164" i="4"/>
  <c r="S164" i="4"/>
  <c r="O164" i="4"/>
  <c r="K164" i="4"/>
  <c r="F84" i="4"/>
  <c r="F75" i="4"/>
  <c r="F82" i="4" s="1"/>
  <c r="J82" i="4" s="1"/>
  <c r="F63" i="4"/>
  <c r="F180" i="4" s="1"/>
  <c r="F62" i="4"/>
  <c r="F158" i="4" s="1"/>
  <c r="F57" i="4"/>
  <c r="E28" i="4"/>
  <c r="F21" i="4"/>
  <c r="F20" i="4"/>
  <c r="F78" i="4" s="1"/>
  <c r="F19" i="4"/>
  <c r="G6" i="4"/>
  <c r="J6" i="4" s="1"/>
  <c r="G5" i="4"/>
  <c r="G3" i="4"/>
  <c r="K15" i="2"/>
  <c r="K16" i="2"/>
  <c r="K17" i="2"/>
  <c r="K18" i="2"/>
  <c r="K19" i="2"/>
  <c r="K20" i="2"/>
  <c r="K14" i="2"/>
  <c r="J91" i="4" l="1"/>
  <c r="J88" i="4"/>
  <c r="K6" i="4"/>
  <c r="N164" i="4"/>
  <c r="N85" i="4"/>
  <c r="N131" i="4" s="1"/>
  <c r="V164" i="4"/>
  <c r="V85" i="4"/>
  <c r="V131" i="4" s="1"/>
  <c r="AD164" i="4"/>
  <c r="AD85" i="4"/>
  <c r="AD131" i="4" s="1"/>
  <c r="AH164" i="4"/>
  <c r="AH85" i="4"/>
  <c r="AH131" i="4" s="1"/>
  <c r="AP164" i="4"/>
  <c r="AP85" i="4"/>
  <c r="AP131" i="4" s="1"/>
  <c r="AT164" i="4"/>
  <c r="AT85" i="4"/>
  <c r="AT131" i="4" s="1"/>
  <c r="BB164" i="4"/>
  <c r="BB85" i="4"/>
  <c r="BB131" i="4" s="1"/>
  <c r="BF164" i="4"/>
  <c r="BF85" i="4"/>
  <c r="BF131" i="4" s="1"/>
  <c r="BE164" i="4"/>
  <c r="BE85" i="4"/>
  <c r="BE131" i="4" s="1"/>
  <c r="J163" i="4"/>
  <c r="F149" i="4"/>
  <c r="J164" i="4"/>
  <c r="J85" i="4"/>
  <c r="J131" i="4" s="1"/>
  <c r="R164" i="4"/>
  <c r="R85" i="4"/>
  <c r="R131" i="4" s="1"/>
  <c r="Z164" i="4"/>
  <c r="Z85" i="4"/>
  <c r="Z131" i="4" s="1"/>
  <c r="AL164" i="4"/>
  <c r="AL85" i="4"/>
  <c r="AL131" i="4" s="1"/>
  <c r="AX164" i="4"/>
  <c r="AX85" i="4"/>
  <c r="AX131" i="4" s="1"/>
  <c r="BG78" i="4"/>
  <c r="BC78" i="4"/>
  <c r="AY78" i="4"/>
  <c r="AU78" i="4"/>
  <c r="AQ78" i="4"/>
  <c r="AM78" i="4"/>
  <c r="AI78" i="4"/>
  <c r="AE78" i="4"/>
  <c r="AA78" i="4"/>
  <c r="W78" i="4"/>
  <c r="S78" i="4"/>
  <c r="O78" i="4"/>
  <c r="K78" i="4"/>
  <c r="T78" i="4"/>
  <c r="BF78" i="4"/>
  <c r="BB78" i="4"/>
  <c r="AX78" i="4"/>
  <c r="AT78" i="4"/>
  <c r="AP78" i="4"/>
  <c r="AL78" i="4"/>
  <c r="AH78" i="4"/>
  <c r="AD78" i="4"/>
  <c r="Z78" i="4"/>
  <c r="V78" i="4"/>
  <c r="R78" i="4"/>
  <c r="N78" i="4"/>
  <c r="J78" i="4"/>
  <c r="BD78" i="4"/>
  <c r="AV78" i="4"/>
  <c r="AN78" i="4"/>
  <c r="AB78" i="4"/>
  <c r="P78" i="4"/>
  <c r="BE78" i="4"/>
  <c r="BA78" i="4"/>
  <c r="AW78" i="4"/>
  <c r="AS78" i="4"/>
  <c r="AO78" i="4"/>
  <c r="AK78" i="4"/>
  <c r="AG78" i="4"/>
  <c r="AC78" i="4"/>
  <c r="Y78" i="4"/>
  <c r="U78" i="4"/>
  <c r="Q78" i="4"/>
  <c r="M78" i="4"/>
  <c r="AZ78" i="4"/>
  <c r="AR78" i="4"/>
  <c r="AJ78" i="4"/>
  <c r="AF78" i="4"/>
  <c r="X78" i="4"/>
  <c r="L78" i="4"/>
  <c r="F251" i="4"/>
  <c r="F256" i="4" s="1"/>
  <c r="F191" i="4"/>
  <c r="F173" i="4"/>
  <c r="J132" i="4"/>
  <c r="M100" i="4"/>
  <c r="Q100" i="4"/>
  <c r="U100" i="4"/>
  <c r="Y100" i="4"/>
  <c r="AC100" i="4"/>
  <c r="AG100" i="4"/>
  <c r="AK100" i="4"/>
  <c r="AO100" i="4"/>
  <c r="AS100" i="4"/>
  <c r="AW100" i="4"/>
  <c r="BA100" i="4"/>
  <c r="BE100" i="4"/>
  <c r="O184" i="4"/>
  <c r="O232" i="4" s="1"/>
  <c r="K85" i="4"/>
  <c r="K131" i="4" s="1"/>
  <c r="O85" i="4"/>
  <c r="O131" i="4" s="1"/>
  <c r="S85" i="4"/>
  <c r="S131" i="4" s="1"/>
  <c r="W85" i="4"/>
  <c r="W131" i="4" s="1"/>
  <c r="AA85" i="4"/>
  <c r="AA131" i="4" s="1"/>
  <c r="AE85" i="4"/>
  <c r="AE131" i="4" s="1"/>
  <c r="AI85" i="4"/>
  <c r="AI131" i="4" s="1"/>
  <c r="AM85" i="4"/>
  <c r="AM131" i="4" s="1"/>
  <c r="AQ85" i="4"/>
  <c r="AQ131" i="4" s="1"/>
  <c r="AU85" i="4"/>
  <c r="AU131" i="4" s="1"/>
  <c r="AY85" i="4"/>
  <c r="AY131" i="4" s="1"/>
  <c r="BC85" i="4"/>
  <c r="BC131" i="4" s="1"/>
  <c r="BG85" i="4"/>
  <c r="BG131" i="4" s="1"/>
  <c r="J100" i="4"/>
  <c r="N100" i="4"/>
  <c r="R100" i="4"/>
  <c r="V100" i="4"/>
  <c r="Z100" i="4"/>
  <c r="AD100" i="4"/>
  <c r="AH100" i="4"/>
  <c r="AL100" i="4"/>
  <c r="AP100" i="4"/>
  <c r="AT100" i="4"/>
  <c r="AX100" i="4"/>
  <c r="BB100" i="4"/>
  <c r="K184" i="4"/>
  <c r="K232" i="4" s="1"/>
  <c r="N184" i="4"/>
  <c r="N232" i="4" s="1"/>
  <c r="T248" i="4"/>
  <c r="AJ248" i="4"/>
  <c r="AZ248" i="4"/>
  <c r="F210" i="4"/>
  <c r="M139" i="4"/>
  <c r="Q139" i="4"/>
  <c r="U139" i="4"/>
  <c r="Y139" i="4"/>
  <c r="AC139" i="4"/>
  <c r="AG139" i="4"/>
  <c r="AK139" i="4"/>
  <c r="AO139" i="4"/>
  <c r="AS139" i="4"/>
  <c r="AW139" i="4"/>
  <c r="BA139" i="4"/>
  <c r="BE139" i="4"/>
  <c r="BG248" i="4"/>
  <c r="X248" i="4"/>
  <c r="AN248" i="4"/>
  <c r="BD248" i="4"/>
  <c r="J139" i="4"/>
  <c r="N139" i="4"/>
  <c r="R139" i="4"/>
  <c r="V139" i="4"/>
  <c r="Z139" i="4"/>
  <c r="AD139" i="4"/>
  <c r="AH139" i="4"/>
  <c r="AL139" i="4"/>
  <c r="AP139" i="4"/>
  <c r="AT139" i="4"/>
  <c r="AX139" i="4"/>
  <c r="BB139" i="4"/>
  <c r="L248" i="4"/>
  <c r="AB248" i="4"/>
  <c r="AR248" i="4"/>
  <c r="P248" i="4"/>
  <c r="AF248" i="4"/>
  <c r="AV248" i="4"/>
  <c r="M187" i="4"/>
  <c r="Q187" i="4"/>
  <c r="U187" i="4"/>
  <c r="Y187" i="4"/>
  <c r="AC187" i="4"/>
  <c r="AG187" i="4"/>
  <c r="AK187" i="4"/>
  <c r="AO187" i="4"/>
  <c r="AS187" i="4"/>
  <c r="AW187" i="4"/>
  <c r="BA187" i="4"/>
  <c r="BE187" i="4"/>
  <c r="J187" i="4"/>
  <c r="N187" i="4"/>
  <c r="R187" i="4"/>
  <c r="V187" i="4"/>
  <c r="Z187" i="4"/>
  <c r="AD187" i="4"/>
  <c r="AH187" i="4"/>
  <c r="AL187" i="4"/>
  <c r="AP187" i="4"/>
  <c r="AT187" i="4"/>
  <c r="AX187" i="4"/>
  <c r="BB187" i="4"/>
  <c r="BF187" i="4"/>
  <c r="K187" i="4"/>
  <c r="O187" i="4"/>
  <c r="S187" i="4"/>
  <c r="W187" i="4"/>
  <c r="AA187" i="4"/>
  <c r="AE187" i="4"/>
  <c r="AI187" i="4"/>
  <c r="AM187" i="4"/>
  <c r="AQ187" i="4"/>
  <c r="AU187" i="4"/>
  <c r="AY187" i="4"/>
  <c r="BC187" i="4"/>
  <c r="J266" i="3"/>
  <c r="F239" i="3"/>
  <c r="F223" i="3"/>
  <c r="F294" i="3" s="1"/>
  <c r="J200" i="3"/>
  <c r="BG197" i="3"/>
  <c r="F197" i="3"/>
  <c r="F193" i="3"/>
  <c r="G191" i="3"/>
  <c r="BG187" i="3"/>
  <c r="BG248" i="3" s="1"/>
  <c r="BD187" i="3"/>
  <c r="BC187" i="3"/>
  <c r="BC248" i="3" s="1"/>
  <c r="AZ187" i="3"/>
  <c r="AY187" i="3"/>
  <c r="AY248" i="3" s="1"/>
  <c r="AV187" i="3"/>
  <c r="AU187" i="3"/>
  <c r="AU248" i="3" s="1"/>
  <c r="AR187" i="3"/>
  <c r="AQ187" i="3"/>
  <c r="AQ248" i="3" s="1"/>
  <c r="AN187" i="3"/>
  <c r="AM187" i="3"/>
  <c r="AM248" i="3" s="1"/>
  <c r="AJ187" i="3"/>
  <c r="AI187" i="3"/>
  <c r="AI248" i="3" s="1"/>
  <c r="AF187" i="3"/>
  <c r="AE187" i="3"/>
  <c r="AE248" i="3" s="1"/>
  <c r="AB187" i="3"/>
  <c r="AA187" i="3"/>
  <c r="AA248" i="3" s="1"/>
  <c r="X187" i="3"/>
  <c r="W187" i="3"/>
  <c r="W248" i="3" s="1"/>
  <c r="T187" i="3"/>
  <c r="S187" i="3"/>
  <c r="S248" i="3" s="1"/>
  <c r="P187" i="3"/>
  <c r="O187" i="3"/>
  <c r="O248" i="3" s="1"/>
  <c r="L187" i="3"/>
  <c r="K187" i="3"/>
  <c r="K248" i="3" s="1"/>
  <c r="F187" i="3"/>
  <c r="BF187" i="3" s="1"/>
  <c r="BF248" i="3" s="1"/>
  <c r="J182" i="3"/>
  <c r="G180" i="3"/>
  <c r="BG166" i="3"/>
  <c r="BF166" i="3"/>
  <c r="BE166" i="3"/>
  <c r="BD166" i="3"/>
  <c r="BC166" i="3"/>
  <c r="BB166" i="3"/>
  <c r="BA166" i="3"/>
  <c r="AZ166" i="3"/>
  <c r="AY166" i="3"/>
  <c r="AX166" i="3"/>
  <c r="AW166" i="3"/>
  <c r="AV166" i="3"/>
  <c r="AU166" i="3"/>
  <c r="AT166" i="3"/>
  <c r="AS166" i="3"/>
  <c r="AR166" i="3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BG163" i="3"/>
  <c r="BF163" i="3"/>
  <c r="BE163" i="3"/>
  <c r="BD163" i="3"/>
  <c r="BC163" i="3"/>
  <c r="BB163" i="3"/>
  <c r="BA163" i="3"/>
  <c r="AZ163" i="3"/>
  <c r="AY163" i="3"/>
  <c r="AX163" i="3"/>
  <c r="AW163" i="3"/>
  <c r="AV163" i="3"/>
  <c r="AU163" i="3"/>
  <c r="AT163" i="3"/>
  <c r="AS163" i="3"/>
  <c r="AR163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F144" i="3"/>
  <c r="BA139" i="3"/>
  <c r="AK139" i="3"/>
  <c r="U139" i="3"/>
  <c r="F139" i="3"/>
  <c r="F133" i="3"/>
  <c r="J130" i="3"/>
  <c r="F115" i="3"/>
  <c r="F111" i="3"/>
  <c r="BG106" i="3"/>
  <c r="BF106" i="3"/>
  <c r="BD106" i="3"/>
  <c r="BC106" i="3"/>
  <c r="BB106" i="3"/>
  <c r="AZ106" i="3"/>
  <c r="AY106" i="3"/>
  <c r="AX106" i="3"/>
  <c r="AV106" i="3"/>
  <c r="AU106" i="3"/>
  <c r="AT106" i="3"/>
  <c r="AR106" i="3"/>
  <c r="AQ106" i="3"/>
  <c r="AP106" i="3"/>
  <c r="AN106" i="3"/>
  <c r="AM106" i="3"/>
  <c r="AL106" i="3"/>
  <c r="AJ106" i="3"/>
  <c r="AI106" i="3"/>
  <c r="AH106" i="3"/>
  <c r="AF106" i="3"/>
  <c r="AE106" i="3"/>
  <c r="AD106" i="3"/>
  <c r="AB106" i="3"/>
  <c r="AA106" i="3"/>
  <c r="Z106" i="3"/>
  <c r="X106" i="3"/>
  <c r="W106" i="3"/>
  <c r="V106" i="3"/>
  <c r="T106" i="3"/>
  <c r="S106" i="3"/>
  <c r="R106" i="3"/>
  <c r="P106" i="3"/>
  <c r="O106" i="3"/>
  <c r="N106" i="3"/>
  <c r="L106" i="3"/>
  <c r="K106" i="3"/>
  <c r="J106" i="3"/>
  <c r="F106" i="3"/>
  <c r="BE106" i="3" s="1"/>
  <c r="F101" i="3"/>
  <c r="BG100" i="3"/>
  <c r="BF100" i="3"/>
  <c r="BD100" i="3"/>
  <c r="BC100" i="3"/>
  <c r="BB100" i="3"/>
  <c r="AZ100" i="3"/>
  <c r="AY100" i="3"/>
  <c r="AX100" i="3"/>
  <c r="AV100" i="3"/>
  <c r="AU100" i="3"/>
  <c r="AT100" i="3"/>
  <c r="AR100" i="3"/>
  <c r="AQ100" i="3"/>
  <c r="AP100" i="3"/>
  <c r="AN100" i="3"/>
  <c r="AM100" i="3"/>
  <c r="AL100" i="3"/>
  <c r="AJ100" i="3"/>
  <c r="AI100" i="3"/>
  <c r="AH100" i="3"/>
  <c r="AF100" i="3"/>
  <c r="AE100" i="3"/>
  <c r="AD100" i="3"/>
  <c r="AB100" i="3"/>
  <c r="AA100" i="3"/>
  <c r="Z100" i="3"/>
  <c r="X100" i="3"/>
  <c r="W100" i="3"/>
  <c r="V100" i="3"/>
  <c r="T100" i="3"/>
  <c r="S100" i="3"/>
  <c r="R100" i="3"/>
  <c r="P100" i="3"/>
  <c r="O100" i="3"/>
  <c r="N100" i="3"/>
  <c r="L100" i="3"/>
  <c r="K100" i="3"/>
  <c r="J100" i="3"/>
  <c r="F100" i="3"/>
  <c r="BE100" i="3" s="1"/>
  <c r="F96" i="3"/>
  <c r="F95" i="3"/>
  <c r="BD84" i="3"/>
  <c r="BD164" i="3" s="1"/>
  <c r="AZ84" i="3"/>
  <c r="AZ164" i="3" s="1"/>
  <c r="AV84" i="3"/>
  <c r="AV164" i="3" s="1"/>
  <c r="AR84" i="3"/>
  <c r="AR164" i="3" s="1"/>
  <c r="AN84" i="3"/>
  <c r="AN164" i="3" s="1"/>
  <c r="AJ84" i="3"/>
  <c r="AJ164" i="3" s="1"/>
  <c r="AF84" i="3"/>
  <c r="AF164" i="3" s="1"/>
  <c r="AB84" i="3"/>
  <c r="AB164" i="3" s="1"/>
  <c r="X84" i="3"/>
  <c r="X164" i="3" s="1"/>
  <c r="T84" i="3"/>
  <c r="T164" i="3" s="1"/>
  <c r="P84" i="3"/>
  <c r="P164" i="3" s="1"/>
  <c r="L84" i="3"/>
  <c r="L164" i="3" s="1"/>
  <c r="F84" i="3"/>
  <c r="BG84" i="3" s="1"/>
  <c r="BG83" i="3"/>
  <c r="BF83" i="3"/>
  <c r="BE83" i="3"/>
  <c r="BD83" i="3"/>
  <c r="BC83" i="3"/>
  <c r="BB83" i="3"/>
  <c r="BA83" i="3"/>
  <c r="AZ83" i="3"/>
  <c r="AY83" i="3"/>
  <c r="AX83" i="3"/>
  <c r="AW83" i="3"/>
  <c r="AV83" i="3"/>
  <c r="AU83" i="3"/>
  <c r="AT83" i="3"/>
  <c r="AS83" i="3"/>
  <c r="AR83" i="3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F78" i="3"/>
  <c r="BD78" i="3" s="1"/>
  <c r="F75" i="3"/>
  <c r="F63" i="3"/>
  <c r="D14" i="2" s="1"/>
  <c r="F62" i="3"/>
  <c r="F158" i="3" s="1"/>
  <c r="F57" i="3"/>
  <c r="E28" i="3"/>
  <c r="F21" i="3"/>
  <c r="F20" i="3"/>
  <c r="F19" i="3"/>
  <c r="J6" i="3"/>
  <c r="K6" i="3" s="1"/>
  <c r="G6" i="3"/>
  <c r="G5" i="3"/>
  <c r="BG3" i="3"/>
  <c r="BF3" i="3"/>
  <c r="BC3" i="3"/>
  <c r="BB3" i="3"/>
  <c r="AY3" i="3"/>
  <c r="AX3" i="3"/>
  <c r="AU3" i="3"/>
  <c r="AT3" i="3"/>
  <c r="AQ3" i="3"/>
  <c r="AP3" i="3"/>
  <c r="AM3" i="3"/>
  <c r="AL3" i="3"/>
  <c r="AI3" i="3"/>
  <c r="AH3" i="3"/>
  <c r="AE3" i="3"/>
  <c r="AD3" i="3"/>
  <c r="AA3" i="3"/>
  <c r="Z3" i="3"/>
  <c r="W3" i="3"/>
  <c r="V3" i="3"/>
  <c r="S3" i="3"/>
  <c r="R3" i="3"/>
  <c r="O3" i="3"/>
  <c r="N3" i="3"/>
  <c r="K3" i="3"/>
  <c r="K4" i="3" s="1"/>
  <c r="J3" i="3"/>
  <c r="J4" i="3" s="1"/>
  <c r="G3" i="3"/>
  <c r="BE3" i="3" s="1"/>
  <c r="I19" i="2"/>
  <c r="I18" i="2"/>
  <c r="I17" i="2"/>
  <c r="I16" i="2"/>
  <c r="M15" i="2"/>
  <c r="I15" i="2"/>
  <c r="D15" i="2"/>
  <c r="N14" i="2"/>
  <c r="M14" i="2"/>
  <c r="D13" i="2"/>
  <c r="D9" i="2"/>
  <c r="D7" i="2"/>
  <c r="D6" i="2"/>
  <c r="D5" i="2"/>
  <c r="D4" i="2"/>
  <c r="D3" i="2"/>
  <c r="AY248" i="4" l="1"/>
  <c r="S248" i="4"/>
  <c r="AL248" i="4"/>
  <c r="AO248" i="4"/>
  <c r="AS164" i="4"/>
  <c r="AS85" i="4"/>
  <c r="AS131" i="4" s="1"/>
  <c r="M164" i="4"/>
  <c r="M85" i="4"/>
  <c r="M131" i="4" s="1"/>
  <c r="AF164" i="4"/>
  <c r="AF85" i="4"/>
  <c r="AF131" i="4" s="1"/>
  <c r="P164" i="4"/>
  <c r="P85" i="4"/>
  <c r="P131" i="4" s="1"/>
  <c r="AU248" i="4"/>
  <c r="O248" i="4"/>
  <c r="AH248" i="4"/>
  <c r="BA248" i="4"/>
  <c r="U248" i="4"/>
  <c r="L184" i="4"/>
  <c r="L232" i="4" s="1"/>
  <c r="Y164" i="4"/>
  <c r="Y85" i="4"/>
  <c r="Y131" i="4" s="1"/>
  <c r="AB164" i="4"/>
  <c r="AB85" i="4"/>
  <c r="AB131" i="4" s="1"/>
  <c r="L164" i="4"/>
  <c r="L85" i="4"/>
  <c r="L131" i="4" s="1"/>
  <c r="AQ248" i="4"/>
  <c r="AA248" i="4"/>
  <c r="K248" i="4"/>
  <c r="AT248" i="4"/>
  <c r="AD248" i="4"/>
  <c r="N248" i="4"/>
  <c r="AW248" i="4"/>
  <c r="AG248" i="4"/>
  <c r="Q248" i="4"/>
  <c r="BA164" i="4"/>
  <c r="BA85" i="4"/>
  <c r="BA131" i="4" s="1"/>
  <c r="AK85" i="4"/>
  <c r="AK131" i="4" s="1"/>
  <c r="AK164" i="4"/>
  <c r="U164" i="4"/>
  <c r="U85" i="4"/>
  <c r="U131" i="4" s="1"/>
  <c r="BD164" i="4"/>
  <c r="BD85" i="4"/>
  <c r="BD131" i="4" s="1"/>
  <c r="AN164" i="4"/>
  <c r="AN85" i="4"/>
  <c r="AN131" i="4" s="1"/>
  <c r="X164" i="4"/>
  <c r="X85" i="4"/>
  <c r="X131" i="4" s="1"/>
  <c r="J101" i="4"/>
  <c r="J89" i="4"/>
  <c r="AI248" i="4"/>
  <c r="BB248" i="4"/>
  <c r="V248" i="4"/>
  <c r="BE248" i="4"/>
  <c r="Y248" i="4"/>
  <c r="AC164" i="4"/>
  <c r="AC85" i="4"/>
  <c r="AC131" i="4" s="1"/>
  <c r="AV164" i="4"/>
  <c r="AV85" i="4"/>
  <c r="AV131" i="4" s="1"/>
  <c r="AE248" i="4"/>
  <c r="AX248" i="4"/>
  <c r="R248" i="4"/>
  <c r="AK248" i="4"/>
  <c r="AO164" i="4"/>
  <c r="AO85" i="4"/>
  <c r="AO131" i="4" s="1"/>
  <c r="AR164" i="4"/>
  <c r="AR85" i="4"/>
  <c r="AR131" i="4" s="1"/>
  <c r="L6" i="4"/>
  <c r="K91" i="4"/>
  <c r="K88" i="4"/>
  <c r="BC248" i="4"/>
  <c r="AM248" i="4"/>
  <c r="W248" i="4"/>
  <c r="BF248" i="4"/>
  <c r="AP248" i="4"/>
  <c r="Z248" i="4"/>
  <c r="J248" i="4"/>
  <c r="J249" i="4" s="1"/>
  <c r="J188" i="4"/>
  <c r="AS248" i="4"/>
  <c r="AC248" i="4"/>
  <c r="M248" i="4"/>
  <c r="M184" i="4"/>
  <c r="M232" i="4" s="1"/>
  <c r="J184" i="4"/>
  <c r="J232" i="4" s="1"/>
  <c r="AW164" i="4"/>
  <c r="AW85" i="4"/>
  <c r="AW131" i="4" s="1"/>
  <c r="AG164" i="4"/>
  <c r="AG85" i="4"/>
  <c r="AG131" i="4" s="1"/>
  <c r="Q164" i="4"/>
  <c r="Q85" i="4"/>
  <c r="Q131" i="4" s="1"/>
  <c r="AZ164" i="4"/>
  <c r="AZ85" i="4"/>
  <c r="AZ131" i="4" s="1"/>
  <c r="AJ164" i="4"/>
  <c r="AJ85" i="4"/>
  <c r="AJ131" i="4" s="1"/>
  <c r="T164" i="4"/>
  <c r="T85" i="4"/>
  <c r="T131" i="4" s="1"/>
  <c r="K130" i="4"/>
  <c r="K132" i="4" s="1"/>
  <c r="BG173" i="4"/>
  <c r="F192" i="4"/>
  <c r="J191" i="4"/>
  <c r="F150" i="4"/>
  <c r="K76" i="3"/>
  <c r="K5" i="3"/>
  <c r="J5" i="3"/>
  <c r="J133" i="3" s="1"/>
  <c r="J76" i="3"/>
  <c r="K91" i="3"/>
  <c r="K88" i="3"/>
  <c r="L6" i="3"/>
  <c r="BG164" i="3"/>
  <c r="BG85" i="3"/>
  <c r="BG131" i="3" s="1"/>
  <c r="U78" i="3"/>
  <c r="AC78" i="3"/>
  <c r="AO78" i="3"/>
  <c r="BA78" i="3"/>
  <c r="R78" i="3"/>
  <c r="AD78" i="3"/>
  <c r="AP78" i="3"/>
  <c r="BB78" i="3"/>
  <c r="M84" i="3"/>
  <c r="Q84" i="3"/>
  <c r="U84" i="3"/>
  <c r="Y84" i="3"/>
  <c r="AC84" i="3"/>
  <c r="AG84" i="3"/>
  <c r="AK84" i="3"/>
  <c r="AO84" i="3"/>
  <c r="AS84" i="3"/>
  <c r="AW84" i="3"/>
  <c r="BA84" i="3"/>
  <c r="BE84" i="3"/>
  <c r="F179" i="3"/>
  <c r="F180" i="3"/>
  <c r="K180" i="3" s="1"/>
  <c r="K184" i="3" s="1"/>
  <c r="K232" i="3" s="1"/>
  <c r="M78" i="3"/>
  <c r="AG78" i="3"/>
  <c r="AS78" i="3"/>
  <c r="BE78" i="3"/>
  <c r="J78" i="3"/>
  <c r="Z78" i="3"/>
  <c r="AL78" i="3"/>
  <c r="AX78" i="3"/>
  <c r="L3" i="3"/>
  <c r="L4" i="3" s="1"/>
  <c r="P3" i="3"/>
  <c r="T3" i="3"/>
  <c r="X3" i="3"/>
  <c r="AB3" i="3"/>
  <c r="AF3" i="3"/>
  <c r="AJ3" i="3"/>
  <c r="AN3" i="3"/>
  <c r="AR3" i="3"/>
  <c r="AV3" i="3"/>
  <c r="AZ3" i="3"/>
  <c r="BD3" i="3"/>
  <c r="K78" i="3"/>
  <c r="O78" i="3"/>
  <c r="S78" i="3"/>
  <c r="W78" i="3"/>
  <c r="AA78" i="3"/>
  <c r="AE78" i="3"/>
  <c r="AI78" i="3"/>
  <c r="AM78" i="3"/>
  <c r="AQ78" i="3"/>
  <c r="AU78" i="3"/>
  <c r="AY78" i="3"/>
  <c r="BC78" i="3"/>
  <c r="BG78" i="3"/>
  <c r="J84" i="3"/>
  <c r="N84" i="3"/>
  <c r="R84" i="3"/>
  <c r="V84" i="3"/>
  <c r="Z84" i="3"/>
  <c r="AD84" i="3"/>
  <c r="AH84" i="3"/>
  <c r="AL84" i="3"/>
  <c r="AP84" i="3"/>
  <c r="AT84" i="3"/>
  <c r="AX84" i="3"/>
  <c r="BB84" i="3"/>
  <c r="BF84" i="3"/>
  <c r="L85" i="3"/>
  <c r="L131" i="3" s="1"/>
  <c r="P85" i="3"/>
  <c r="P131" i="3" s="1"/>
  <c r="T85" i="3"/>
  <c r="T131" i="3" s="1"/>
  <c r="X85" i="3"/>
  <c r="X131" i="3" s="1"/>
  <c r="AB85" i="3"/>
  <c r="AB131" i="3" s="1"/>
  <c r="AF85" i="3"/>
  <c r="AF131" i="3" s="1"/>
  <c r="AJ85" i="3"/>
  <c r="AJ131" i="3" s="1"/>
  <c r="AN85" i="3"/>
  <c r="AN131" i="3" s="1"/>
  <c r="AR85" i="3"/>
  <c r="AR131" i="3" s="1"/>
  <c r="AV85" i="3"/>
  <c r="AV131" i="3" s="1"/>
  <c r="AZ85" i="3"/>
  <c r="AZ131" i="3" s="1"/>
  <c r="BD85" i="3"/>
  <c r="BD131" i="3" s="1"/>
  <c r="J88" i="3"/>
  <c r="J91" i="3"/>
  <c r="Q78" i="3"/>
  <c r="Y78" i="3"/>
  <c r="AK78" i="3"/>
  <c r="AW78" i="3"/>
  <c r="N78" i="3"/>
  <c r="V78" i="3"/>
  <c r="AH78" i="3"/>
  <c r="AT78" i="3"/>
  <c r="BF78" i="3"/>
  <c r="F82" i="3"/>
  <c r="J82" i="3" s="1"/>
  <c r="M3" i="3"/>
  <c r="M4" i="3" s="1"/>
  <c r="N4" i="3" s="1"/>
  <c r="Q3" i="3"/>
  <c r="U3" i="3"/>
  <c r="Y3" i="3"/>
  <c r="AC3" i="3"/>
  <c r="AG3" i="3"/>
  <c r="AK3" i="3"/>
  <c r="AO3" i="3"/>
  <c r="AS3" i="3"/>
  <c r="AW3" i="3"/>
  <c r="BA3" i="3"/>
  <c r="F251" i="3"/>
  <c r="F256" i="3" s="1"/>
  <c r="F191" i="3"/>
  <c r="F173" i="3"/>
  <c r="L78" i="3"/>
  <c r="P78" i="3"/>
  <c r="T78" i="3"/>
  <c r="X78" i="3"/>
  <c r="AB78" i="3"/>
  <c r="AF78" i="3"/>
  <c r="AJ78" i="3"/>
  <c r="AN78" i="3"/>
  <c r="AR78" i="3"/>
  <c r="AV78" i="3"/>
  <c r="AZ78" i="3"/>
  <c r="K84" i="3"/>
  <c r="O84" i="3"/>
  <c r="S84" i="3"/>
  <c r="W84" i="3"/>
  <c r="AA84" i="3"/>
  <c r="AE84" i="3"/>
  <c r="AI84" i="3"/>
  <c r="AM84" i="3"/>
  <c r="AQ84" i="3"/>
  <c r="AU84" i="3"/>
  <c r="AY84" i="3"/>
  <c r="BC84" i="3"/>
  <c r="BD139" i="3"/>
  <c r="AZ139" i="3"/>
  <c r="AV139" i="3"/>
  <c r="AR139" i="3"/>
  <c r="AN139" i="3"/>
  <c r="AJ139" i="3"/>
  <c r="AF139" i="3"/>
  <c r="AB139" i="3"/>
  <c r="X139" i="3"/>
  <c r="T139" i="3"/>
  <c r="P139" i="3"/>
  <c r="L139" i="3"/>
  <c r="BG139" i="3"/>
  <c r="BC139" i="3"/>
  <c r="AY139" i="3"/>
  <c r="AU139" i="3"/>
  <c r="AQ139" i="3"/>
  <c r="AM139" i="3"/>
  <c r="AI139" i="3"/>
  <c r="AE139" i="3"/>
  <c r="AA139" i="3"/>
  <c r="W139" i="3"/>
  <c r="S139" i="3"/>
  <c r="O139" i="3"/>
  <c r="K139" i="3"/>
  <c r="BF139" i="3"/>
  <c r="BB139" i="3"/>
  <c r="AX139" i="3"/>
  <c r="AT139" i="3"/>
  <c r="AP139" i="3"/>
  <c r="AL139" i="3"/>
  <c r="AH139" i="3"/>
  <c r="AD139" i="3"/>
  <c r="Z139" i="3"/>
  <c r="V139" i="3"/>
  <c r="R139" i="3"/>
  <c r="N139" i="3"/>
  <c r="J139" i="3"/>
  <c r="Y139" i="3"/>
  <c r="AO139" i="3"/>
  <c r="BE139" i="3"/>
  <c r="M139" i="3"/>
  <c r="AC139" i="3"/>
  <c r="AS139" i="3"/>
  <c r="M100" i="3"/>
  <c r="Q100" i="3"/>
  <c r="U100" i="3"/>
  <c r="Y100" i="3"/>
  <c r="AC100" i="3"/>
  <c r="AG100" i="3"/>
  <c r="AK100" i="3"/>
  <c r="AO100" i="3"/>
  <c r="AS100" i="3"/>
  <c r="AW100" i="3"/>
  <c r="BA100" i="3"/>
  <c r="M106" i="3"/>
  <c r="Q106" i="3"/>
  <c r="U106" i="3"/>
  <c r="Y106" i="3"/>
  <c r="AC106" i="3"/>
  <c r="AG106" i="3"/>
  <c r="AK106" i="3"/>
  <c r="AO106" i="3"/>
  <c r="AS106" i="3"/>
  <c r="AW106" i="3"/>
  <c r="BA106" i="3"/>
  <c r="Q139" i="3"/>
  <c r="AG139" i="3"/>
  <c r="AW139" i="3"/>
  <c r="L248" i="3"/>
  <c r="T248" i="3"/>
  <c r="AB248" i="3"/>
  <c r="AJ248" i="3"/>
  <c r="AR248" i="3"/>
  <c r="AZ248" i="3"/>
  <c r="P248" i="3"/>
  <c r="X248" i="3"/>
  <c r="AF248" i="3"/>
  <c r="AN248" i="3"/>
  <c r="AV248" i="3"/>
  <c r="BD248" i="3"/>
  <c r="F210" i="3"/>
  <c r="M187" i="3"/>
  <c r="Q187" i="3"/>
  <c r="U187" i="3"/>
  <c r="Y187" i="3"/>
  <c r="AC187" i="3"/>
  <c r="AG187" i="3"/>
  <c r="AK187" i="3"/>
  <c r="AO187" i="3"/>
  <c r="AS187" i="3"/>
  <c r="AW187" i="3"/>
  <c r="BA187" i="3"/>
  <c r="BE187" i="3"/>
  <c r="M180" i="3"/>
  <c r="M184" i="3" s="1"/>
  <c r="M232" i="3" s="1"/>
  <c r="J187" i="3"/>
  <c r="N187" i="3"/>
  <c r="R187" i="3"/>
  <c r="V187" i="3"/>
  <c r="Z187" i="3"/>
  <c r="AD187" i="3"/>
  <c r="AH187" i="3"/>
  <c r="AL187" i="3"/>
  <c r="AP187" i="3"/>
  <c r="AT187" i="3"/>
  <c r="AX187" i="3"/>
  <c r="BB187" i="3"/>
  <c r="AP173" i="4" l="1"/>
  <c r="AP183" i="4" s="1"/>
  <c r="AP289" i="4" s="1"/>
  <c r="Q184" i="4"/>
  <c r="Q232" i="4" s="1"/>
  <c r="BG183" i="4"/>
  <c r="BG289" i="4" s="1"/>
  <c r="AG173" i="4"/>
  <c r="AR173" i="4"/>
  <c r="AO173" i="4"/>
  <c r="BD173" i="4"/>
  <c r="AK173" i="4"/>
  <c r="AB173" i="4"/>
  <c r="L130" i="4"/>
  <c r="L132" i="4" s="1"/>
  <c r="AJ173" i="4"/>
  <c r="L260" i="4"/>
  <c r="M260" i="4"/>
  <c r="K133" i="4"/>
  <c r="K217" i="4" s="1"/>
  <c r="Y173" i="4"/>
  <c r="P173" i="4"/>
  <c r="AS173" i="4"/>
  <c r="Z173" i="4"/>
  <c r="J192" i="4"/>
  <c r="J193" i="4" s="1"/>
  <c r="J167" i="4" s="1"/>
  <c r="Q173" i="4"/>
  <c r="AW173" i="4"/>
  <c r="K249" i="4"/>
  <c r="L249" i="4" s="1"/>
  <c r="M249" i="4" s="1"/>
  <c r="N249" i="4" s="1"/>
  <c r="O249" i="4" s="1"/>
  <c r="P249" i="4" s="1"/>
  <c r="Q249" i="4" s="1"/>
  <c r="R173" i="4"/>
  <c r="BE173" i="4"/>
  <c r="N173" i="4"/>
  <c r="J133" i="4"/>
  <c r="AN173" i="4"/>
  <c r="AM173" i="4"/>
  <c r="L173" i="4"/>
  <c r="AQ173" i="4"/>
  <c r="O173" i="4"/>
  <c r="AY173" i="4"/>
  <c r="BC173" i="4"/>
  <c r="AH173" i="4"/>
  <c r="AU173" i="4"/>
  <c r="V173" i="4"/>
  <c r="AC173" i="4"/>
  <c r="K89" i="4"/>
  <c r="J111" i="4"/>
  <c r="J95" i="4"/>
  <c r="W173" i="4"/>
  <c r="X173" i="4"/>
  <c r="P184" i="4"/>
  <c r="P232" i="4" s="1"/>
  <c r="AI173" i="4"/>
  <c r="J288" i="4"/>
  <c r="J209" i="4"/>
  <c r="J166" i="4"/>
  <c r="F152" i="4" s="1"/>
  <c r="AA173" i="4"/>
  <c r="L91" i="4"/>
  <c r="L88" i="4"/>
  <c r="M6" i="4"/>
  <c r="AT173" i="4"/>
  <c r="K101" i="4"/>
  <c r="J115" i="4"/>
  <c r="BB173" i="4"/>
  <c r="AL173" i="4"/>
  <c r="AX173" i="4"/>
  <c r="K173" i="4"/>
  <c r="T173" i="4"/>
  <c r="AZ173" i="4"/>
  <c r="J102" i="4"/>
  <c r="J103" i="4" s="1"/>
  <c r="L133" i="4"/>
  <c r="L217" i="4" s="1"/>
  <c r="AV173" i="4"/>
  <c r="AD173" i="4"/>
  <c r="U173" i="4"/>
  <c r="BA173" i="4"/>
  <c r="S173" i="4"/>
  <c r="AE173" i="4"/>
  <c r="BF173" i="4"/>
  <c r="AF173" i="4"/>
  <c r="M173" i="4"/>
  <c r="L180" i="3"/>
  <c r="L184" i="3" s="1"/>
  <c r="L232" i="3" s="1"/>
  <c r="J179" i="3"/>
  <c r="J260" i="3" s="1"/>
  <c r="J180" i="3"/>
  <c r="J184" i="3" s="1"/>
  <c r="J232" i="3" s="1"/>
  <c r="J75" i="3"/>
  <c r="J112" i="3" s="1"/>
  <c r="J247" i="3"/>
  <c r="N180" i="3"/>
  <c r="N184" i="3" s="1"/>
  <c r="N232" i="3" s="1"/>
  <c r="N76" i="3"/>
  <c r="N5" i="3"/>
  <c r="O4" i="3"/>
  <c r="P4" i="3" s="1"/>
  <c r="AD248" i="3"/>
  <c r="N248" i="3"/>
  <c r="AW248" i="3"/>
  <c r="K164" i="3"/>
  <c r="K85" i="3"/>
  <c r="K131" i="3" s="1"/>
  <c r="AD164" i="3"/>
  <c r="AD85" i="3"/>
  <c r="AD131" i="3" s="1"/>
  <c r="AS164" i="3"/>
  <c r="AS85" i="3"/>
  <c r="AS131" i="3" s="1"/>
  <c r="M164" i="3"/>
  <c r="M85" i="3"/>
  <c r="M131" i="3" s="1"/>
  <c r="AP248" i="3"/>
  <c r="Z248" i="3"/>
  <c r="J248" i="3"/>
  <c r="J249" i="3" s="1"/>
  <c r="K249" i="3" s="1"/>
  <c r="J188" i="3"/>
  <c r="AS248" i="3"/>
  <c r="AC248" i="3"/>
  <c r="M248" i="3"/>
  <c r="BC164" i="3"/>
  <c r="BC85" i="3"/>
  <c r="BC131" i="3" s="1"/>
  <c r="AM164" i="3"/>
  <c r="AM85" i="3"/>
  <c r="AM131" i="3" s="1"/>
  <c r="W164" i="3"/>
  <c r="W85" i="3"/>
  <c r="W131" i="3" s="1"/>
  <c r="BF164" i="3"/>
  <c r="BF85" i="3"/>
  <c r="BF131" i="3" s="1"/>
  <c r="AP164" i="3"/>
  <c r="AP85" i="3"/>
  <c r="AP131" i="3" s="1"/>
  <c r="Z164" i="3"/>
  <c r="Z85" i="3"/>
  <c r="Z131" i="3" s="1"/>
  <c r="F150" i="3"/>
  <c r="J85" i="3"/>
  <c r="J131" i="3" s="1"/>
  <c r="J132" i="3" s="1"/>
  <c r="J164" i="3"/>
  <c r="BE164" i="3"/>
  <c r="BE85" i="3"/>
  <c r="BE131" i="3" s="1"/>
  <c r="AO164" i="3"/>
  <c r="AO85" i="3"/>
  <c r="AO131" i="3" s="1"/>
  <c r="Y164" i="3"/>
  <c r="Y85" i="3"/>
  <c r="Y131" i="3" s="1"/>
  <c r="AT248" i="3"/>
  <c r="Q248" i="3"/>
  <c r="AA164" i="3"/>
  <c r="AA85" i="3"/>
  <c r="AA131" i="3" s="1"/>
  <c r="J163" i="3"/>
  <c r="F149" i="3"/>
  <c r="J101" i="3"/>
  <c r="J89" i="3"/>
  <c r="AT164" i="3"/>
  <c r="AT85" i="3"/>
  <c r="AT131" i="3" s="1"/>
  <c r="N164" i="3"/>
  <c r="N85" i="3"/>
  <c r="N131" i="3" s="1"/>
  <c r="AC164" i="3"/>
  <c r="AC85" i="3"/>
  <c r="AC131" i="3" s="1"/>
  <c r="L91" i="3"/>
  <c r="M6" i="3"/>
  <c r="L88" i="3"/>
  <c r="BB248" i="3"/>
  <c r="AL248" i="3"/>
  <c r="V248" i="3"/>
  <c r="BE248" i="3"/>
  <c r="AO248" i="3"/>
  <c r="Y248" i="3"/>
  <c r="AY164" i="3"/>
  <c r="AY85" i="3"/>
  <c r="AY131" i="3" s="1"/>
  <c r="AI164" i="3"/>
  <c r="AI85" i="3"/>
  <c r="AI131" i="3" s="1"/>
  <c r="S164" i="3"/>
  <c r="S85" i="3"/>
  <c r="S131" i="3" s="1"/>
  <c r="BB164" i="3"/>
  <c r="BB85" i="3"/>
  <c r="BB131" i="3" s="1"/>
  <c r="AL164" i="3"/>
  <c r="AL85" i="3"/>
  <c r="AL131" i="3" s="1"/>
  <c r="V164" i="3"/>
  <c r="V85" i="3"/>
  <c r="V131" i="3" s="1"/>
  <c r="BA164" i="3"/>
  <c r="BA85" i="3"/>
  <c r="BA131" i="3" s="1"/>
  <c r="AK164" i="3"/>
  <c r="AK85" i="3"/>
  <c r="AK131" i="3" s="1"/>
  <c r="U164" i="3"/>
  <c r="U85" i="3"/>
  <c r="U131" i="3" s="1"/>
  <c r="K107" i="3"/>
  <c r="K108" i="3" s="1"/>
  <c r="J217" i="3"/>
  <c r="J134" i="3"/>
  <c r="K179" i="3"/>
  <c r="AG248" i="3"/>
  <c r="AQ164" i="3"/>
  <c r="AQ85" i="3"/>
  <c r="AQ131" i="3" s="1"/>
  <c r="AX248" i="3"/>
  <c r="AH248" i="3"/>
  <c r="R248" i="3"/>
  <c r="BA248" i="3"/>
  <c r="AK248" i="3"/>
  <c r="U248" i="3"/>
  <c r="AU164" i="3"/>
  <c r="AU85" i="3"/>
  <c r="AU131" i="3" s="1"/>
  <c r="AE164" i="3"/>
  <c r="AE85" i="3"/>
  <c r="AE131" i="3" s="1"/>
  <c r="O164" i="3"/>
  <c r="O85" i="3"/>
  <c r="O131" i="3" s="1"/>
  <c r="K75" i="3"/>
  <c r="F192" i="3"/>
  <c r="J191" i="3"/>
  <c r="M76" i="3"/>
  <c r="M5" i="3"/>
  <c r="J107" i="3"/>
  <c r="J108" i="3" s="1"/>
  <c r="AX164" i="3"/>
  <c r="AX85" i="3"/>
  <c r="AX131" i="3" s="1"/>
  <c r="AH164" i="3"/>
  <c r="AH85" i="3"/>
  <c r="AH131" i="3" s="1"/>
  <c r="R164" i="3"/>
  <c r="R85" i="3"/>
  <c r="R131" i="3" s="1"/>
  <c r="J77" i="3"/>
  <c r="L5" i="3"/>
  <c r="L179" i="3" s="1"/>
  <c r="L76" i="3"/>
  <c r="AW164" i="3"/>
  <c r="AW85" i="3"/>
  <c r="AW131" i="3" s="1"/>
  <c r="AG164" i="3"/>
  <c r="AG85" i="3"/>
  <c r="AG131" i="3" s="1"/>
  <c r="Q164" i="3"/>
  <c r="Q85" i="3"/>
  <c r="Q131" i="3" s="1"/>
  <c r="BF183" i="4" l="1"/>
  <c r="BF289" i="4" s="1"/>
  <c r="AD183" i="4"/>
  <c r="AD289" i="4" s="1"/>
  <c r="AL183" i="4"/>
  <c r="AL289" i="4" s="1"/>
  <c r="O260" i="4"/>
  <c r="AU183" i="4"/>
  <c r="AU289" i="4" s="1"/>
  <c r="L183" i="4"/>
  <c r="L289" i="4" s="1"/>
  <c r="J217" i="4"/>
  <c r="J134" i="4"/>
  <c r="Z183" i="4"/>
  <c r="Z289" i="4" s="1"/>
  <c r="M130" i="4"/>
  <c r="BD183" i="4"/>
  <c r="BD289" i="4" s="1"/>
  <c r="AG183" i="4"/>
  <c r="AG289" i="4" s="1"/>
  <c r="R184" i="4"/>
  <c r="R232" i="4" s="1"/>
  <c r="M183" i="4"/>
  <c r="M289" i="4" s="1"/>
  <c r="T183" i="4"/>
  <c r="T289" i="4" s="1"/>
  <c r="BB183" i="4"/>
  <c r="BB289" i="4" s="1"/>
  <c r="AT183" i="4"/>
  <c r="AT289" i="4" s="1"/>
  <c r="P260" i="4"/>
  <c r="AH183" i="4"/>
  <c r="AH289" i="4" s="1"/>
  <c r="K112" i="4"/>
  <c r="K77" i="4"/>
  <c r="S183" i="4"/>
  <c r="S289" i="4" s="1"/>
  <c r="AV183" i="4"/>
  <c r="AV289" i="4" s="1"/>
  <c r="K183" i="4"/>
  <c r="K289" i="4" s="1"/>
  <c r="N260" i="4"/>
  <c r="J196" i="4"/>
  <c r="J220" i="4"/>
  <c r="J231" i="4" s="1"/>
  <c r="AC183" i="4"/>
  <c r="AC289" i="4" s="1"/>
  <c r="K260" i="4"/>
  <c r="AQ183" i="4"/>
  <c r="AQ289" i="4" s="1"/>
  <c r="N183" i="4"/>
  <c r="N289" i="4" s="1"/>
  <c r="AK183" i="4"/>
  <c r="AK289" i="4" s="1"/>
  <c r="O112" i="4"/>
  <c r="O77" i="4"/>
  <c r="AR183" i="4"/>
  <c r="AR289" i="4" s="1"/>
  <c r="BA183" i="4"/>
  <c r="BA289" i="4" s="1"/>
  <c r="AA183" i="4"/>
  <c r="AA289" i="4" s="1"/>
  <c r="J173" i="4"/>
  <c r="W183" i="4"/>
  <c r="W289" i="4" s="1"/>
  <c r="K95" i="4"/>
  <c r="L89" i="4"/>
  <c r="K111" i="4"/>
  <c r="K113" i="4" s="1"/>
  <c r="K96" i="4"/>
  <c r="AY183" i="4"/>
  <c r="AY289" i="4" s="1"/>
  <c r="R183" i="4"/>
  <c r="R289" i="4" s="1"/>
  <c r="AB183" i="4"/>
  <c r="AB289" i="4" s="1"/>
  <c r="AO183" i="4"/>
  <c r="AO289" i="4" s="1"/>
  <c r="N112" i="4"/>
  <c r="N77" i="4"/>
  <c r="Q260" i="4"/>
  <c r="AE183" i="4"/>
  <c r="AE289" i="4" s="1"/>
  <c r="AI183" i="4"/>
  <c r="AI289" i="4" s="1"/>
  <c r="O183" i="4"/>
  <c r="O289" i="4" s="1"/>
  <c r="AM183" i="4"/>
  <c r="AM289" i="4" s="1"/>
  <c r="J112" i="4"/>
  <c r="J77" i="4"/>
  <c r="Q183" i="4"/>
  <c r="Q289" i="4" s="1"/>
  <c r="P183" i="4"/>
  <c r="P289" i="4" s="1"/>
  <c r="U183" i="4"/>
  <c r="U289" i="4" s="1"/>
  <c r="AF183" i="4"/>
  <c r="AF289" i="4" s="1"/>
  <c r="J260" i="4"/>
  <c r="M112" i="4"/>
  <c r="M77" i="4"/>
  <c r="L112" i="4"/>
  <c r="L77" i="4"/>
  <c r="AZ183" i="4"/>
  <c r="AZ289" i="4" s="1"/>
  <c r="AX183" i="4"/>
  <c r="AX289" i="4" s="1"/>
  <c r="L101" i="4"/>
  <c r="K102" i="4"/>
  <c r="K103" i="4" s="1"/>
  <c r="K115" i="4"/>
  <c r="M91" i="4"/>
  <c r="M88" i="4"/>
  <c r="N6" i="4"/>
  <c r="J208" i="4"/>
  <c r="J165" i="4"/>
  <c r="X183" i="4"/>
  <c r="X289" i="4" s="1"/>
  <c r="J113" i="4"/>
  <c r="V183" i="4"/>
  <c r="V289" i="4" s="1"/>
  <c r="BC183" i="4"/>
  <c r="BC289" i="4" s="1"/>
  <c r="AN183" i="4"/>
  <c r="AN289" i="4" s="1"/>
  <c r="BE183" i="4"/>
  <c r="BE289" i="4" s="1"/>
  <c r="AW183" i="4"/>
  <c r="AW289" i="4" s="1"/>
  <c r="AS183" i="4"/>
  <c r="AS289" i="4" s="1"/>
  <c r="Y183" i="4"/>
  <c r="Y289" i="4" s="1"/>
  <c r="AJ183" i="4"/>
  <c r="AJ289" i="4" s="1"/>
  <c r="BG172" i="3"/>
  <c r="BG173" i="3" s="1"/>
  <c r="BG183" i="3"/>
  <c r="BG289" i="3" s="1"/>
  <c r="L247" i="3"/>
  <c r="L260" i="3"/>
  <c r="AE172" i="3"/>
  <c r="AE173" i="3" s="1"/>
  <c r="P5" i="3"/>
  <c r="P76" i="3"/>
  <c r="P180" i="3"/>
  <c r="P184" i="3" s="1"/>
  <c r="P232" i="3" s="1"/>
  <c r="Q172" i="3"/>
  <c r="Q173" i="3" s="1"/>
  <c r="AW172" i="3"/>
  <c r="AW173" i="3" s="1"/>
  <c r="M75" i="3"/>
  <c r="AK172" i="3"/>
  <c r="AK173" i="3" s="1"/>
  <c r="Q4" i="3"/>
  <c r="AI172" i="3"/>
  <c r="AI173" i="3" s="1"/>
  <c r="N172" i="3"/>
  <c r="N173" i="3" s="1"/>
  <c r="J115" i="3"/>
  <c r="K101" i="3"/>
  <c r="J102" i="3"/>
  <c r="J103" i="3" s="1"/>
  <c r="AA172" i="3"/>
  <c r="AA173" i="3" s="1"/>
  <c r="AM172" i="3"/>
  <c r="AM173" i="3" s="1"/>
  <c r="J189" i="3"/>
  <c r="J190" i="3"/>
  <c r="M172" i="3"/>
  <c r="M173" i="3" s="1"/>
  <c r="K172" i="3"/>
  <c r="K173" i="3" s="1"/>
  <c r="N75" i="3"/>
  <c r="AH172" i="3"/>
  <c r="AH173" i="3" s="1"/>
  <c r="K112" i="3"/>
  <c r="K77" i="3"/>
  <c r="K260" i="3"/>
  <c r="K247" i="3"/>
  <c r="BB172" i="3"/>
  <c r="BB173" i="3" s="1"/>
  <c r="J95" i="3"/>
  <c r="K89" i="3"/>
  <c r="J111" i="3"/>
  <c r="J113" i="3" s="1"/>
  <c r="J96" i="3"/>
  <c r="AO172" i="3"/>
  <c r="AO173" i="3" s="1"/>
  <c r="AP172" i="3"/>
  <c r="AP173" i="3" s="1"/>
  <c r="R172" i="3"/>
  <c r="R173" i="3" s="1"/>
  <c r="AX172" i="3"/>
  <c r="AX173" i="3" s="1"/>
  <c r="J166" i="3"/>
  <c r="F152" i="3" s="1"/>
  <c r="O172" i="3"/>
  <c r="O173" i="3" s="1"/>
  <c r="AU172" i="3"/>
  <c r="AU173" i="3" s="1"/>
  <c r="AL172" i="3"/>
  <c r="AL173" i="3" s="1"/>
  <c r="AC172" i="3"/>
  <c r="AC173" i="3" s="1"/>
  <c r="Y172" i="3"/>
  <c r="Y173" i="3" s="1"/>
  <c r="BE172" i="3"/>
  <c r="BE173" i="3" s="1"/>
  <c r="J172" i="3"/>
  <c r="BD172" i="3"/>
  <c r="BD173" i="3" s="1"/>
  <c r="AZ172" i="3"/>
  <c r="AZ173" i="3" s="1"/>
  <c r="AJ172" i="3"/>
  <c r="AJ173" i="3" s="1"/>
  <c r="P172" i="3"/>
  <c r="P173" i="3" s="1"/>
  <c r="AR172" i="3"/>
  <c r="AR173" i="3" s="1"/>
  <c r="AN172" i="3"/>
  <c r="AN173" i="3" s="1"/>
  <c r="AF172" i="3"/>
  <c r="AF173" i="3" s="1"/>
  <c r="X172" i="3"/>
  <c r="X173" i="3" s="1"/>
  <c r="AB172" i="3"/>
  <c r="AB173" i="3" s="1"/>
  <c r="T172" i="3"/>
  <c r="T173" i="3" s="1"/>
  <c r="L172" i="3"/>
  <c r="L173" i="3" s="1"/>
  <c r="AV172" i="3"/>
  <c r="AV173" i="3" s="1"/>
  <c r="Z172" i="3"/>
  <c r="Z173" i="3" s="1"/>
  <c r="BF172" i="3"/>
  <c r="BF173" i="3" s="1"/>
  <c r="L249" i="3"/>
  <c r="M249" i="3" s="1"/>
  <c r="N249" i="3" s="1"/>
  <c r="AD172" i="3"/>
  <c r="AD173" i="3" s="1"/>
  <c r="V172" i="3"/>
  <c r="V173" i="3" s="1"/>
  <c r="L107" i="3"/>
  <c r="L108" i="3" s="1"/>
  <c r="O180" i="3"/>
  <c r="O184" i="3" s="1"/>
  <c r="O232" i="3" s="1"/>
  <c r="O5" i="3"/>
  <c r="O179" i="3" s="1"/>
  <c r="O76" i="3"/>
  <c r="AG172" i="3"/>
  <c r="AG173" i="3" s="1"/>
  <c r="L75" i="3"/>
  <c r="J105" i="3"/>
  <c r="J109" i="3" s="1"/>
  <c r="J79" i="3"/>
  <c r="J92" i="3" s="1"/>
  <c r="J93" i="3" s="1"/>
  <c r="M179" i="3"/>
  <c r="J192" i="3"/>
  <c r="J193" i="3" s="1"/>
  <c r="J167" i="3" s="1"/>
  <c r="AQ172" i="3"/>
  <c r="AQ173" i="3" s="1"/>
  <c r="U172" i="3"/>
  <c r="U173" i="3" s="1"/>
  <c r="BA172" i="3"/>
  <c r="BA173" i="3" s="1"/>
  <c r="S172" i="3"/>
  <c r="S173" i="3" s="1"/>
  <c r="AY172" i="3"/>
  <c r="AY173" i="3" s="1"/>
  <c r="M91" i="3"/>
  <c r="N6" i="3"/>
  <c r="M88" i="3"/>
  <c r="AT172" i="3"/>
  <c r="AT173" i="3" s="1"/>
  <c r="K130" i="3"/>
  <c r="J135" i="3"/>
  <c r="J274" i="3" s="1"/>
  <c r="W172" i="3"/>
  <c r="W173" i="3" s="1"/>
  <c r="BC172" i="3"/>
  <c r="BC173" i="3" s="1"/>
  <c r="AS172" i="3"/>
  <c r="AS173" i="3" s="1"/>
  <c r="N179" i="3"/>
  <c r="R260" i="4" l="1"/>
  <c r="Q77" i="4"/>
  <c r="Q112" i="4"/>
  <c r="O79" i="4"/>
  <c r="O92" i="4" s="1"/>
  <c r="R249" i="4"/>
  <c r="S249" i="4" s="1"/>
  <c r="P112" i="4"/>
  <c r="P77" i="4"/>
  <c r="L115" i="4"/>
  <c r="M101" i="4"/>
  <c r="L102" i="4"/>
  <c r="L103" i="4" s="1"/>
  <c r="J79" i="4"/>
  <c r="J92" i="4" s="1"/>
  <c r="J93" i="4" s="1"/>
  <c r="J96" i="4"/>
  <c r="J294" i="4"/>
  <c r="J287" i="4"/>
  <c r="J244" i="4"/>
  <c r="J245" i="4" s="1"/>
  <c r="S184" i="4"/>
  <c r="S232" i="4" s="1"/>
  <c r="M93" i="4"/>
  <c r="L109" i="4"/>
  <c r="L79" i="4"/>
  <c r="L92" i="4" s="1"/>
  <c r="L93" i="4" s="1"/>
  <c r="K109" i="4"/>
  <c r="K79" i="4"/>
  <c r="K92" i="4" s="1"/>
  <c r="K93" i="4" s="1"/>
  <c r="K97" i="4" s="1"/>
  <c r="K215" i="4" s="1"/>
  <c r="M132" i="4"/>
  <c r="M133" i="4"/>
  <c r="M217" i="4" s="1"/>
  <c r="K134" i="4"/>
  <c r="J135" i="4"/>
  <c r="J274" i="4" s="1"/>
  <c r="N91" i="4"/>
  <c r="N88" i="4"/>
  <c r="O6" i="4"/>
  <c r="M79" i="4"/>
  <c r="M92" i="4" s="1"/>
  <c r="N79" i="4"/>
  <c r="N92" i="4" s="1"/>
  <c r="L111" i="4"/>
  <c r="L113" i="4" s="1"/>
  <c r="M89" i="4"/>
  <c r="L95" i="4"/>
  <c r="L96" i="4"/>
  <c r="J183" i="4"/>
  <c r="O249" i="3"/>
  <c r="P249" i="3" s="1"/>
  <c r="O260" i="3"/>
  <c r="BC183" i="3"/>
  <c r="BC289" i="3" s="1"/>
  <c r="K132" i="3"/>
  <c r="K133" i="3"/>
  <c r="BA183" i="3"/>
  <c r="BA289" i="3" s="1"/>
  <c r="M260" i="3"/>
  <c r="Q249" i="3"/>
  <c r="AN183" i="3"/>
  <c r="AN289" i="3" s="1"/>
  <c r="AP183" i="3"/>
  <c r="AP289" i="3" s="1"/>
  <c r="BB183" i="3"/>
  <c r="BB289" i="3" s="1"/>
  <c r="P75" i="3"/>
  <c r="Z183" i="3"/>
  <c r="Z289" i="3" s="1"/>
  <c r="AB183" i="3"/>
  <c r="AB289" i="3" s="1"/>
  <c r="AR183" i="3"/>
  <c r="AR289" i="3" s="1"/>
  <c r="BD183" i="3"/>
  <c r="BD289" i="3" s="1"/>
  <c r="AC183" i="3"/>
  <c r="AC289" i="3" s="1"/>
  <c r="AU183" i="3"/>
  <c r="AU289" i="3" s="1"/>
  <c r="J209" i="3"/>
  <c r="K95" i="3"/>
  <c r="L89" i="3"/>
  <c r="K111" i="3"/>
  <c r="K113" i="3" s="1"/>
  <c r="K96" i="3"/>
  <c r="M183" i="3"/>
  <c r="M289" i="3" s="1"/>
  <c r="AM183" i="3"/>
  <c r="AM289" i="3" s="1"/>
  <c r="K115" i="3"/>
  <c r="L101" i="3"/>
  <c r="K102" i="3"/>
  <c r="K103" i="3" s="1"/>
  <c r="AK183" i="3"/>
  <c r="AK289" i="3" s="1"/>
  <c r="P179" i="3"/>
  <c r="AV183" i="3"/>
  <c r="AV289" i="3" s="1"/>
  <c r="X183" i="3"/>
  <c r="X289" i="3" s="1"/>
  <c r="P183" i="3"/>
  <c r="P289" i="3" s="1"/>
  <c r="H172" i="3"/>
  <c r="J173" i="3"/>
  <c r="Y183" i="3"/>
  <c r="Y289" i="3" s="1"/>
  <c r="J288" i="3"/>
  <c r="R183" i="3"/>
  <c r="R289" i="3" s="1"/>
  <c r="AO183" i="3"/>
  <c r="AO289" i="3" s="1"/>
  <c r="AH183" i="3"/>
  <c r="AH289" i="3" s="1"/>
  <c r="J220" i="3"/>
  <c r="J231" i="3" s="1"/>
  <c r="J196" i="3"/>
  <c r="J116" i="3"/>
  <c r="J118" i="3" s="1"/>
  <c r="AI183" i="3"/>
  <c r="AI289" i="3" s="1"/>
  <c r="AW183" i="3"/>
  <c r="AW289" i="3" s="1"/>
  <c r="AY183" i="3"/>
  <c r="AY289" i="3" s="1"/>
  <c r="T183" i="3"/>
  <c r="T289" i="3" s="1"/>
  <c r="AZ183" i="3"/>
  <c r="AZ289" i="3" s="1"/>
  <c r="BE183" i="3"/>
  <c r="BE289" i="3" s="1"/>
  <c r="AX183" i="3"/>
  <c r="AX289" i="3" s="1"/>
  <c r="N112" i="3"/>
  <c r="N77" i="3"/>
  <c r="N183" i="3"/>
  <c r="N289" i="3" s="1"/>
  <c r="Q183" i="3"/>
  <c r="Q289" i="3" s="1"/>
  <c r="AS183" i="3"/>
  <c r="AS289" i="3" s="1"/>
  <c r="O6" i="3"/>
  <c r="N88" i="3"/>
  <c r="N91" i="3"/>
  <c r="AQ183" i="3"/>
  <c r="AQ289" i="3" s="1"/>
  <c r="L112" i="3"/>
  <c r="L77" i="3"/>
  <c r="O75" i="3"/>
  <c r="W183" i="3"/>
  <c r="W289" i="3" s="1"/>
  <c r="M107" i="3"/>
  <c r="M108" i="3" s="1"/>
  <c r="S183" i="3"/>
  <c r="S289" i="3" s="1"/>
  <c r="U183" i="3"/>
  <c r="U289" i="3" s="1"/>
  <c r="N260" i="3"/>
  <c r="AT183" i="3"/>
  <c r="AT289" i="3" s="1"/>
  <c r="AG183" i="3"/>
  <c r="AG289" i="3" s="1"/>
  <c r="V183" i="3"/>
  <c r="V289" i="3" s="1"/>
  <c r="AD183" i="3"/>
  <c r="AD289" i="3" s="1"/>
  <c r="BF183" i="3"/>
  <c r="BF289" i="3" s="1"/>
  <c r="L183" i="3"/>
  <c r="L289" i="3" s="1"/>
  <c r="AF183" i="3"/>
  <c r="AF289" i="3" s="1"/>
  <c r="AJ183" i="3"/>
  <c r="AJ289" i="3" s="1"/>
  <c r="AL183" i="3"/>
  <c r="AL289" i="3" s="1"/>
  <c r="O183" i="3"/>
  <c r="O289" i="3" s="1"/>
  <c r="J97" i="3"/>
  <c r="J215" i="3" s="1"/>
  <c r="K105" i="3"/>
  <c r="K109" i="3" s="1"/>
  <c r="K79" i="3"/>
  <c r="K92" i="3" s="1"/>
  <c r="K93" i="3" s="1"/>
  <c r="K183" i="3"/>
  <c r="K289" i="3" s="1"/>
  <c r="J208" i="3"/>
  <c r="J165" i="3"/>
  <c r="AA183" i="3"/>
  <c r="AA289" i="3" s="1"/>
  <c r="Q76" i="3"/>
  <c r="Q5" i="3"/>
  <c r="Q179" i="3" s="1"/>
  <c r="Q180" i="3"/>
  <c r="Q184" i="3" s="1"/>
  <c r="Q232" i="3" s="1"/>
  <c r="R4" i="3"/>
  <c r="M112" i="3"/>
  <c r="M77" i="3"/>
  <c r="AE183" i="3"/>
  <c r="AE289" i="3" s="1"/>
  <c r="J97" i="4" l="1"/>
  <c r="J215" i="4" s="1"/>
  <c r="L97" i="4"/>
  <c r="L215" i="4" s="1"/>
  <c r="J289" i="4"/>
  <c r="J185" i="4"/>
  <c r="N89" i="4"/>
  <c r="M111" i="4"/>
  <c r="M113" i="4" s="1"/>
  <c r="M96" i="4"/>
  <c r="M95" i="4"/>
  <c r="S260" i="4"/>
  <c r="P6" i="4"/>
  <c r="O91" i="4"/>
  <c r="O88" i="4"/>
  <c r="M109" i="4"/>
  <c r="T249" i="4"/>
  <c r="J218" i="4"/>
  <c r="J211" i="4"/>
  <c r="R112" i="4"/>
  <c r="R77" i="4"/>
  <c r="J290" i="4"/>
  <c r="L116" i="4"/>
  <c r="L118" i="4" s="1"/>
  <c r="T184" i="4"/>
  <c r="T232" i="4" s="1"/>
  <c r="K116" i="4"/>
  <c r="K118" i="4" s="1"/>
  <c r="L134" i="4"/>
  <c r="K135" i="4"/>
  <c r="K274" i="4" s="1"/>
  <c r="N101" i="4"/>
  <c r="M115" i="4"/>
  <c r="M116" i="4" s="1"/>
  <c r="M102" i="4"/>
  <c r="M103" i="4" s="1"/>
  <c r="Q79" i="4"/>
  <c r="Q92" i="4" s="1"/>
  <c r="N93" i="4"/>
  <c r="N109" i="4"/>
  <c r="N130" i="4"/>
  <c r="J109" i="4"/>
  <c r="J116" i="4"/>
  <c r="P79" i="4"/>
  <c r="P92" i="4" s="1"/>
  <c r="Q260" i="3"/>
  <c r="J210" i="3"/>
  <c r="L105" i="3"/>
  <c r="L109" i="3" s="1"/>
  <c r="L79" i="3"/>
  <c r="L92" i="3" s="1"/>
  <c r="L93" i="3" s="1"/>
  <c r="P260" i="3"/>
  <c r="K116" i="3"/>
  <c r="K118" i="3" s="1"/>
  <c r="P112" i="3"/>
  <c r="P77" i="3"/>
  <c r="K217" i="3"/>
  <c r="K134" i="3"/>
  <c r="M79" i="3"/>
  <c r="M92" i="3" s="1"/>
  <c r="M93" i="3" s="1"/>
  <c r="M105" i="3"/>
  <c r="M109" i="3" s="1"/>
  <c r="O77" i="3"/>
  <c r="O112" i="3"/>
  <c r="O88" i="3"/>
  <c r="O91" i="3"/>
  <c r="P6" i="3"/>
  <c r="K97" i="3"/>
  <c r="K215" i="3" s="1"/>
  <c r="L130" i="3"/>
  <c r="K135" i="3"/>
  <c r="K274" i="3" s="1"/>
  <c r="R180" i="3"/>
  <c r="R184" i="3" s="1"/>
  <c r="R232" i="3" s="1"/>
  <c r="R5" i="3"/>
  <c r="R179" i="3" s="1"/>
  <c r="R76" i="3"/>
  <c r="S4" i="3"/>
  <c r="N93" i="3"/>
  <c r="N107" i="3"/>
  <c r="N108" i="3" s="1"/>
  <c r="M101" i="3"/>
  <c r="L102" i="3"/>
  <c r="L103" i="3" s="1"/>
  <c r="L115" i="3"/>
  <c r="M89" i="3"/>
  <c r="L95" i="3"/>
  <c r="L96" i="3"/>
  <c r="L111" i="3"/>
  <c r="L113" i="3" s="1"/>
  <c r="R249" i="3"/>
  <c r="N105" i="3"/>
  <c r="N79" i="3"/>
  <c r="N92" i="3" s="1"/>
  <c r="J294" i="3"/>
  <c r="J287" i="3"/>
  <c r="J244" i="3"/>
  <c r="J245" i="3" s="1"/>
  <c r="Q75" i="3"/>
  <c r="J214" i="3"/>
  <c r="J216" i="3" s="1"/>
  <c r="J125" i="3"/>
  <c r="J121" i="3"/>
  <c r="J138" i="3" s="1"/>
  <c r="J140" i="3" s="1"/>
  <c r="J123" i="3"/>
  <c r="J183" i="3"/>
  <c r="J118" i="4" l="1"/>
  <c r="K214" i="4"/>
  <c r="K216" i="4" s="1"/>
  <c r="K123" i="4"/>
  <c r="K125" i="4"/>
  <c r="K121" i="4"/>
  <c r="K138" i="4" s="1"/>
  <c r="K140" i="4" s="1"/>
  <c r="O89" i="4"/>
  <c r="N95" i="4"/>
  <c r="N111" i="4"/>
  <c r="N113" i="4" s="1"/>
  <c r="N96" i="4"/>
  <c r="S112" i="4"/>
  <c r="S77" i="4"/>
  <c r="M118" i="4"/>
  <c r="U184" i="4"/>
  <c r="U232" i="4" s="1"/>
  <c r="T260" i="4"/>
  <c r="J214" i="4"/>
  <c r="J216" i="4" s="1"/>
  <c r="J123" i="4"/>
  <c r="J125" i="4"/>
  <c r="J121" i="4"/>
  <c r="J138" i="4" s="1"/>
  <c r="J140" i="4" s="1"/>
  <c r="N132" i="4"/>
  <c r="N133" i="4"/>
  <c r="N217" i="4" s="1"/>
  <c r="O101" i="4"/>
  <c r="N115" i="4"/>
  <c r="N116" i="4" s="1"/>
  <c r="N102" i="4"/>
  <c r="N103" i="4" s="1"/>
  <c r="L214" i="4"/>
  <c r="L216" i="4" s="1"/>
  <c r="L125" i="4"/>
  <c r="L121" i="4"/>
  <c r="L138" i="4" s="1"/>
  <c r="L140" i="4" s="1"/>
  <c r="L123" i="4"/>
  <c r="J212" i="4"/>
  <c r="J275" i="4" s="1"/>
  <c r="Q6" i="4"/>
  <c r="P91" i="4"/>
  <c r="P88" i="4"/>
  <c r="M97" i="4"/>
  <c r="M215" i="4" s="1"/>
  <c r="R79" i="4"/>
  <c r="R92" i="4" s="1"/>
  <c r="O109" i="4"/>
  <c r="O93" i="4"/>
  <c r="J279" i="4"/>
  <c r="K182" i="4"/>
  <c r="M134" i="4"/>
  <c r="L135" i="4"/>
  <c r="L274" i="4" s="1"/>
  <c r="J295" i="4"/>
  <c r="L116" i="3"/>
  <c r="L118" i="3" s="1"/>
  <c r="L97" i="3"/>
  <c r="L215" i="3" s="1"/>
  <c r="R260" i="3"/>
  <c r="P105" i="3"/>
  <c r="P79" i="3"/>
  <c r="P92" i="3" s="1"/>
  <c r="J227" i="3"/>
  <c r="S5" i="3"/>
  <c r="S76" i="3"/>
  <c r="S180" i="3"/>
  <c r="S184" i="3" s="1"/>
  <c r="S232" i="3" s="1"/>
  <c r="T4" i="3"/>
  <c r="L214" i="3"/>
  <c r="L216" i="3" s="1"/>
  <c r="L123" i="3"/>
  <c r="L125" i="3"/>
  <c r="L121" i="3"/>
  <c r="J142" i="3"/>
  <c r="N101" i="3"/>
  <c r="M115" i="3"/>
  <c r="M116" i="3" s="1"/>
  <c r="M102" i="3"/>
  <c r="M103" i="3" s="1"/>
  <c r="K214" i="3"/>
  <c r="K216" i="3" s="1"/>
  <c r="K121" i="3"/>
  <c r="K138" i="3" s="1"/>
  <c r="K140" i="3" s="1"/>
  <c r="K123" i="3"/>
  <c r="K125" i="3"/>
  <c r="O107" i="3"/>
  <c r="O108" i="3" s="1"/>
  <c r="O93" i="3"/>
  <c r="J289" i="3"/>
  <c r="J185" i="3"/>
  <c r="Q112" i="3"/>
  <c r="Q77" i="3"/>
  <c r="J290" i="3"/>
  <c r="M96" i="3"/>
  <c r="N89" i="3"/>
  <c r="M111" i="3"/>
  <c r="M113" i="3" s="1"/>
  <c r="M95" i="3"/>
  <c r="N109" i="3"/>
  <c r="R75" i="3"/>
  <c r="L132" i="3"/>
  <c r="L133" i="3"/>
  <c r="L217" i="3" s="1"/>
  <c r="P91" i="3"/>
  <c r="Q6" i="3"/>
  <c r="P88" i="3"/>
  <c r="O79" i="3"/>
  <c r="O92" i="3" s="1"/>
  <c r="O105" i="3"/>
  <c r="J218" i="3"/>
  <c r="J219" i="3" s="1"/>
  <c r="J222" i="3" s="1"/>
  <c r="J211" i="3"/>
  <c r="N97" i="4" l="1"/>
  <c r="N215" i="4" s="1"/>
  <c r="J142" i="4"/>
  <c r="U260" i="4"/>
  <c r="M121" i="4"/>
  <c r="M138" i="4" s="1"/>
  <c r="M140" i="4" s="1"/>
  <c r="M123" i="4"/>
  <c r="M214" i="4"/>
  <c r="M216" i="4" s="1"/>
  <c r="M125" i="4"/>
  <c r="T112" i="4"/>
  <c r="T77" i="4"/>
  <c r="K185" i="4"/>
  <c r="K188" i="4"/>
  <c r="K192" i="4"/>
  <c r="K193" i="4" s="1"/>
  <c r="U249" i="4"/>
  <c r="V249" i="4" s="1"/>
  <c r="L227" i="4"/>
  <c r="N118" i="4"/>
  <c r="S79" i="4"/>
  <c r="S92" i="4" s="1"/>
  <c r="K142" i="4"/>
  <c r="Q91" i="4"/>
  <c r="Q88" i="4"/>
  <c r="R6" i="4"/>
  <c r="V184" i="4"/>
  <c r="V232" i="4" s="1"/>
  <c r="N134" i="4"/>
  <c r="M135" i="4"/>
  <c r="M274" i="4" s="1"/>
  <c r="O130" i="4"/>
  <c r="J219" i="4"/>
  <c r="J222" i="4" s="1"/>
  <c r="J227" i="4"/>
  <c r="P109" i="4"/>
  <c r="P93" i="4"/>
  <c r="L142" i="4"/>
  <c r="P101" i="4"/>
  <c r="O102" i="4"/>
  <c r="O103" i="4" s="1"/>
  <c r="O115" i="4"/>
  <c r="O116" i="4" s="1"/>
  <c r="O111" i="4"/>
  <c r="O113" i="4" s="1"/>
  <c r="O95" i="4"/>
  <c r="P89" i="4"/>
  <c r="O96" i="4"/>
  <c r="K227" i="4"/>
  <c r="K142" i="3"/>
  <c r="J223" i="3"/>
  <c r="J228" i="3" s="1"/>
  <c r="N95" i="3"/>
  <c r="O89" i="3"/>
  <c r="N96" i="3"/>
  <c r="N111" i="3"/>
  <c r="N113" i="3" s="1"/>
  <c r="S75" i="3"/>
  <c r="J212" i="3"/>
  <c r="J275" i="3" s="1"/>
  <c r="M97" i="3"/>
  <c r="M215" i="3" s="1"/>
  <c r="O109" i="3"/>
  <c r="T5" i="3"/>
  <c r="T76" i="3"/>
  <c r="T180" i="3"/>
  <c r="T184" i="3" s="1"/>
  <c r="T232" i="3" s="1"/>
  <c r="U4" i="3"/>
  <c r="S179" i="3"/>
  <c r="P93" i="3"/>
  <c r="P107" i="3"/>
  <c r="P108" i="3" s="1"/>
  <c r="P109" i="3" s="1"/>
  <c r="Q105" i="3"/>
  <c r="Q79" i="3"/>
  <c r="Q92" i="3" s="1"/>
  <c r="L135" i="3"/>
  <c r="L274" i="3" s="1"/>
  <c r="M130" i="3"/>
  <c r="S249" i="3"/>
  <c r="J279" i="3"/>
  <c r="K182" i="3"/>
  <c r="K227" i="3"/>
  <c r="M118" i="3"/>
  <c r="L227" i="3"/>
  <c r="Q91" i="3"/>
  <c r="Q88" i="3"/>
  <c r="R6" i="3"/>
  <c r="R112" i="3"/>
  <c r="R77" i="3"/>
  <c r="J295" i="3"/>
  <c r="L134" i="3"/>
  <c r="O101" i="3"/>
  <c r="N115" i="3"/>
  <c r="N116" i="3" s="1"/>
  <c r="N118" i="3" s="1"/>
  <c r="N102" i="3"/>
  <c r="N103" i="3" s="1"/>
  <c r="L138" i="3"/>
  <c r="L140" i="3" s="1"/>
  <c r="L142" i="3" s="1"/>
  <c r="J230" i="3"/>
  <c r="O97" i="4" l="1"/>
  <c r="O215" i="4" s="1"/>
  <c r="M142" i="4"/>
  <c r="J223" i="4"/>
  <c r="J228" i="4" s="1"/>
  <c r="J230" i="4" s="1"/>
  <c r="O134" i="4"/>
  <c r="P111" i="4"/>
  <c r="P113" i="4" s="1"/>
  <c r="P95" i="4"/>
  <c r="Q89" i="4"/>
  <c r="P96" i="4"/>
  <c r="O132" i="4"/>
  <c r="O133" i="4"/>
  <c r="O217" i="4" s="1"/>
  <c r="Q109" i="4"/>
  <c r="Q93" i="4"/>
  <c r="U77" i="4"/>
  <c r="U112" i="4"/>
  <c r="R91" i="4"/>
  <c r="R88" i="4"/>
  <c r="S6" i="4"/>
  <c r="T79" i="4"/>
  <c r="T92" i="4" s="1"/>
  <c r="O118" i="4"/>
  <c r="N214" i="4"/>
  <c r="N216" i="4" s="1"/>
  <c r="N123" i="4"/>
  <c r="N125" i="4"/>
  <c r="N121" i="4"/>
  <c r="N138" i="4" s="1"/>
  <c r="N140" i="4" s="1"/>
  <c r="K288" i="4"/>
  <c r="K167" i="4"/>
  <c r="K209" i="4"/>
  <c r="P115" i="4"/>
  <c r="P116" i="4" s="1"/>
  <c r="Q101" i="4"/>
  <c r="P102" i="4"/>
  <c r="P103" i="4" s="1"/>
  <c r="N135" i="4"/>
  <c r="N274" i="4" s="1"/>
  <c r="W249" i="4"/>
  <c r="W184" i="4"/>
  <c r="W232" i="4" s="1"/>
  <c r="K279" i="4"/>
  <c r="L182" i="4"/>
  <c r="M227" i="4"/>
  <c r="N97" i="3"/>
  <c r="N215" i="3" s="1"/>
  <c r="M214" i="3"/>
  <c r="M216" i="3" s="1"/>
  <c r="M123" i="3"/>
  <c r="M125" i="3"/>
  <c r="M121" i="3"/>
  <c r="T75" i="3"/>
  <c r="O95" i="3"/>
  <c r="P89" i="3"/>
  <c r="O96" i="3"/>
  <c r="O111" i="3"/>
  <c r="O113" i="3" s="1"/>
  <c r="J243" i="3"/>
  <c r="J254" i="3" s="1"/>
  <c r="J233" i="3"/>
  <c r="O115" i="3"/>
  <c r="O116" i="3" s="1"/>
  <c r="P101" i="3"/>
  <c r="O102" i="3"/>
  <c r="O103" i="3" s="1"/>
  <c r="R105" i="3"/>
  <c r="R79" i="3"/>
  <c r="R92" i="3" s="1"/>
  <c r="Q107" i="3"/>
  <c r="Q108" i="3" s="1"/>
  <c r="Q109" i="3" s="1"/>
  <c r="Q93" i="3"/>
  <c r="T249" i="3"/>
  <c r="U76" i="3"/>
  <c r="U5" i="3"/>
  <c r="U180" i="3"/>
  <c r="U184" i="3" s="1"/>
  <c r="U232" i="3" s="1"/>
  <c r="V4" i="3"/>
  <c r="T179" i="3"/>
  <c r="S260" i="3"/>
  <c r="S77" i="3"/>
  <c r="S112" i="3"/>
  <c r="M132" i="3"/>
  <c r="M133" i="3"/>
  <c r="M217" i="3" s="1"/>
  <c r="J224" i="3"/>
  <c r="J268" i="3" s="1"/>
  <c r="N214" i="3"/>
  <c r="N216" i="3" s="1"/>
  <c r="N125" i="3"/>
  <c r="N121" i="3"/>
  <c r="N123" i="3"/>
  <c r="R88" i="3"/>
  <c r="S6" i="3"/>
  <c r="R91" i="3"/>
  <c r="K185" i="3"/>
  <c r="K188" i="3"/>
  <c r="K192" i="3"/>
  <c r="K193" i="3" s="1"/>
  <c r="N142" i="4" l="1"/>
  <c r="J233" i="4"/>
  <c r="J243" i="4"/>
  <c r="T6" i="4"/>
  <c r="S88" i="4"/>
  <c r="S91" i="4"/>
  <c r="K165" i="4"/>
  <c r="K208" i="4"/>
  <c r="R89" i="4"/>
  <c r="Q96" i="4"/>
  <c r="Q111" i="4"/>
  <c r="Q113" i="4" s="1"/>
  <c r="Q95" i="4"/>
  <c r="L185" i="4"/>
  <c r="L188" i="4"/>
  <c r="L192" i="4"/>
  <c r="L193" i="4" s="1"/>
  <c r="V260" i="4"/>
  <c r="R101" i="4"/>
  <c r="Q115" i="4"/>
  <c r="Q116" i="4" s="1"/>
  <c r="Q102" i="4"/>
  <c r="Q103" i="4" s="1"/>
  <c r="X184" i="4"/>
  <c r="X232" i="4" s="1"/>
  <c r="P118" i="4"/>
  <c r="N227" i="4"/>
  <c r="R93" i="4"/>
  <c r="R109" i="4"/>
  <c r="U79" i="4"/>
  <c r="U92" i="4" s="1"/>
  <c r="O135" i="4"/>
  <c r="O274" i="4" s="1"/>
  <c r="P130" i="4"/>
  <c r="J224" i="4"/>
  <c r="J268" i="4" s="1"/>
  <c r="V112" i="4"/>
  <c r="V77" i="4"/>
  <c r="O214" i="4"/>
  <c r="O216" i="4" s="1"/>
  <c r="O123" i="4"/>
  <c r="O125" i="4"/>
  <c r="O121" i="4"/>
  <c r="O138" i="4" s="1"/>
  <c r="O140" i="4" s="1"/>
  <c r="P97" i="4"/>
  <c r="P215" i="4" s="1"/>
  <c r="K288" i="3"/>
  <c r="K167" i="3"/>
  <c r="K209" i="3"/>
  <c r="U75" i="3"/>
  <c r="K189" i="3"/>
  <c r="K190" i="3"/>
  <c r="N227" i="3"/>
  <c r="T260" i="3"/>
  <c r="K279" i="3"/>
  <c r="L182" i="3"/>
  <c r="V180" i="3"/>
  <c r="V184" i="3" s="1"/>
  <c r="V232" i="3" s="1"/>
  <c r="V76" i="3"/>
  <c r="V5" i="3"/>
  <c r="W4" i="3"/>
  <c r="U179" i="3"/>
  <c r="O118" i="3"/>
  <c r="O97" i="3"/>
  <c r="O215" i="3" s="1"/>
  <c r="T112" i="3"/>
  <c r="T77" i="3"/>
  <c r="M227" i="3"/>
  <c r="S88" i="3"/>
  <c r="T6" i="3"/>
  <c r="S91" i="3"/>
  <c r="M135" i="3"/>
  <c r="M274" i="3" s="1"/>
  <c r="N130" i="3"/>
  <c r="S105" i="3"/>
  <c r="S79" i="3"/>
  <c r="S92" i="3" s="1"/>
  <c r="Q101" i="3"/>
  <c r="P115" i="3"/>
  <c r="P116" i="3" s="1"/>
  <c r="P102" i="3"/>
  <c r="P103" i="3" s="1"/>
  <c r="R93" i="3"/>
  <c r="R107" i="3"/>
  <c r="R108" i="3" s="1"/>
  <c r="R109" i="3" s="1"/>
  <c r="M134" i="3"/>
  <c r="U249" i="3"/>
  <c r="Q89" i="3"/>
  <c r="P95" i="3"/>
  <c r="P96" i="3"/>
  <c r="P111" i="3"/>
  <c r="P113" i="3" s="1"/>
  <c r="M138" i="3"/>
  <c r="M140" i="3" s="1"/>
  <c r="M142" i="3" s="1"/>
  <c r="J254" i="4" l="1"/>
  <c r="J247" i="4"/>
  <c r="Q97" i="4"/>
  <c r="Q215" i="4" s="1"/>
  <c r="K220" i="4"/>
  <c r="K231" i="4" s="1"/>
  <c r="K196" i="4"/>
  <c r="O227" i="4"/>
  <c r="W112" i="4"/>
  <c r="W77" i="4"/>
  <c r="P132" i="4"/>
  <c r="P133" i="4"/>
  <c r="P214" i="4"/>
  <c r="P216" i="4" s="1"/>
  <c r="P125" i="4"/>
  <c r="P121" i="4"/>
  <c r="P123" i="4"/>
  <c r="L279" i="4"/>
  <c r="M182" i="4"/>
  <c r="S109" i="4"/>
  <c r="S93" i="4"/>
  <c r="S89" i="4"/>
  <c r="R96" i="4"/>
  <c r="R95" i="4"/>
  <c r="R111" i="4"/>
  <c r="R113" i="4" s="1"/>
  <c r="Y184" i="4"/>
  <c r="Y232" i="4" s="1"/>
  <c r="Q118" i="4"/>
  <c r="L288" i="4"/>
  <c r="L167" i="4"/>
  <c r="T91" i="4"/>
  <c r="T88" i="4"/>
  <c r="U6" i="4"/>
  <c r="V79" i="4"/>
  <c r="V92" i="4" s="1"/>
  <c r="W260" i="4"/>
  <c r="O142" i="4"/>
  <c r="S101" i="4"/>
  <c r="R115" i="4"/>
  <c r="R116" i="4" s="1"/>
  <c r="R102" i="4"/>
  <c r="R103" i="4" s="1"/>
  <c r="L165" i="4"/>
  <c r="L209" i="4"/>
  <c r="X249" i="4"/>
  <c r="Y249" i="4" s="1"/>
  <c r="P97" i="3"/>
  <c r="P215" i="3" s="1"/>
  <c r="V75" i="3"/>
  <c r="S107" i="3"/>
  <c r="S108" i="3" s="1"/>
  <c r="S109" i="3" s="1"/>
  <c r="S93" i="3"/>
  <c r="O214" i="3"/>
  <c r="O216" i="3" s="1"/>
  <c r="O121" i="3"/>
  <c r="O123" i="3"/>
  <c r="O125" i="3"/>
  <c r="L185" i="3"/>
  <c r="L188" i="3"/>
  <c r="L192" i="3"/>
  <c r="L193" i="3" s="1"/>
  <c r="L209" i="3" s="1"/>
  <c r="K220" i="3"/>
  <c r="K231" i="3" s="1"/>
  <c r="K196" i="3"/>
  <c r="J197" i="3" s="1"/>
  <c r="J198" i="3" s="1"/>
  <c r="U112" i="3"/>
  <c r="U77" i="3"/>
  <c r="V249" i="3"/>
  <c r="T91" i="3"/>
  <c r="U6" i="3"/>
  <c r="T88" i="3"/>
  <c r="T105" i="3"/>
  <c r="T79" i="3"/>
  <c r="T92" i="3" s="1"/>
  <c r="U260" i="3"/>
  <c r="V179" i="3"/>
  <c r="K165" i="3"/>
  <c r="K208" i="3"/>
  <c r="Q111" i="3"/>
  <c r="Q113" i="3" s="1"/>
  <c r="R89" i="3"/>
  <c r="Q95" i="3"/>
  <c r="Q96" i="3"/>
  <c r="R101" i="3"/>
  <c r="Q115" i="3"/>
  <c r="Q116" i="3" s="1"/>
  <c r="Q102" i="3"/>
  <c r="Q103" i="3" s="1"/>
  <c r="P118" i="3"/>
  <c r="N132" i="3"/>
  <c r="N133" i="3"/>
  <c r="W180" i="3"/>
  <c r="W184" i="3" s="1"/>
  <c r="W232" i="3" s="1"/>
  <c r="W76" i="3"/>
  <c r="W5" i="3"/>
  <c r="W179" i="3" s="1"/>
  <c r="X4" i="3"/>
  <c r="R97" i="4" l="1"/>
  <c r="R215" i="4" s="1"/>
  <c r="Y260" i="4"/>
  <c r="M185" i="4"/>
  <c r="M188" i="4"/>
  <c r="M192" i="4"/>
  <c r="M193" i="4" s="1"/>
  <c r="M209" i="4" s="1"/>
  <c r="P217" i="4"/>
  <c r="P134" i="4"/>
  <c r="P135" i="4" s="1"/>
  <c r="P274" i="4" s="1"/>
  <c r="R118" i="4"/>
  <c r="S95" i="4"/>
  <c r="T89" i="4"/>
  <c r="S111" i="4"/>
  <c r="S113" i="4" s="1"/>
  <c r="S96" i="4"/>
  <c r="S97" i="4" s="1"/>
  <c r="S215" i="4" s="1"/>
  <c r="Q130" i="4"/>
  <c r="T101" i="4"/>
  <c r="S102" i="4"/>
  <c r="S103" i="4" s="1"/>
  <c r="S115" i="4"/>
  <c r="S116" i="4" s="1"/>
  <c r="U91" i="4"/>
  <c r="U88" i="4"/>
  <c r="V6" i="4"/>
  <c r="L208" i="4"/>
  <c r="Q214" i="4"/>
  <c r="Q216" i="4" s="1"/>
  <c r="Q121" i="4"/>
  <c r="Q123" i="4"/>
  <c r="Q125" i="4"/>
  <c r="W79" i="4"/>
  <c r="W92" i="4" s="1"/>
  <c r="J234" i="4"/>
  <c r="J235" i="4" s="1"/>
  <c r="T109" i="4"/>
  <c r="T93" i="4"/>
  <c r="Z184" i="4"/>
  <c r="Z232" i="4" s="1"/>
  <c r="K218" i="4"/>
  <c r="K219" i="4" s="1"/>
  <c r="K222" i="4" s="1"/>
  <c r="K211" i="4"/>
  <c r="P138" i="4"/>
  <c r="P140" i="4" s="1"/>
  <c r="P142" i="4" s="1"/>
  <c r="X260" i="4"/>
  <c r="X112" i="4"/>
  <c r="X77" i="4"/>
  <c r="P227" i="4"/>
  <c r="K287" i="4"/>
  <c r="K290" i="4" s="1"/>
  <c r="K294" i="4"/>
  <c r="K244" i="4"/>
  <c r="Q118" i="3"/>
  <c r="W260" i="3"/>
  <c r="X5" i="3"/>
  <c r="X179" i="3" s="1"/>
  <c r="X76" i="3"/>
  <c r="X180" i="3"/>
  <c r="X184" i="3" s="1"/>
  <c r="X232" i="3" s="1"/>
  <c r="Y4" i="3"/>
  <c r="K210" i="3"/>
  <c r="W249" i="3"/>
  <c r="L189" i="3"/>
  <c r="L165" i="3" s="1"/>
  <c r="W75" i="3"/>
  <c r="N217" i="3"/>
  <c r="N138" i="3"/>
  <c r="N140" i="3" s="1"/>
  <c r="N142" i="3" s="1"/>
  <c r="Q214" i="3"/>
  <c r="Q125" i="3"/>
  <c r="Q121" i="3"/>
  <c r="R95" i="3"/>
  <c r="S89" i="3"/>
  <c r="R111" i="3"/>
  <c r="R113" i="3" s="1"/>
  <c r="R96" i="3"/>
  <c r="R97" i="3" s="1"/>
  <c r="R215" i="3" s="1"/>
  <c r="V6" i="3"/>
  <c r="U91" i="3"/>
  <c r="U88" i="3"/>
  <c r="U79" i="3"/>
  <c r="U92" i="3" s="1"/>
  <c r="U105" i="3"/>
  <c r="J202" i="3"/>
  <c r="J234" i="3" s="1"/>
  <c r="J235" i="3" s="1"/>
  <c r="J201" i="3"/>
  <c r="L279" i="3"/>
  <c r="M182" i="3"/>
  <c r="O227" i="3"/>
  <c r="V112" i="3"/>
  <c r="V77" i="3"/>
  <c r="O130" i="3"/>
  <c r="R115" i="3"/>
  <c r="R116" i="3" s="1"/>
  <c r="S101" i="3"/>
  <c r="R102" i="3"/>
  <c r="R103" i="3" s="1"/>
  <c r="T93" i="3"/>
  <c r="T107" i="3"/>
  <c r="T108" i="3" s="1"/>
  <c r="T109" i="3" s="1"/>
  <c r="K294" i="3"/>
  <c r="K287" i="3"/>
  <c r="K290" i="3" s="1"/>
  <c r="K244" i="3"/>
  <c r="K245" i="3" s="1"/>
  <c r="P214" i="3"/>
  <c r="P216" i="3" s="1"/>
  <c r="P123" i="3"/>
  <c r="P125" i="3"/>
  <c r="P121" i="3"/>
  <c r="Q97" i="3"/>
  <c r="Q215" i="3" s="1"/>
  <c r="V260" i="3"/>
  <c r="N134" i="3"/>
  <c r="L288" i="3"/>
  <c r="L167" i="3"/>
  <c r="Z260" i="4" l="1"/>
  <c r="X79" i="4"/>
  <c r="X92" i="4" s="1"/>
  <c r="K212" i="4"/>
  <c r="K275" i="4" s="1"/>
  <c r="U109" i="4"/>
  <c r="U93" i="4"/>
  <c r="M279" i="4"/>
  <c r="N182" i="4"/>
  <c r="K223" i="4"/>
  <c r="K228" i="4" s="1"/>
  <c r="K230" i="4" s="1"/>
  <c r="J168" i="4"/>
  <c r="J203" i="4"/>
  <c r="L218" i="4"/>
  <c r="L219" i="4" s="1"/>
  <c r="Z249" i="4"/>
  <c r="Y112" i="4"/>
  <c r="Y77" i="4"/>
  <c r="AA184" i="4"/>
  <c r="AA232" i="4" s="1"/>
  <c r="J269" i="4"/>
  <c r="V91" i="4"/>
  <c r="V88" i="4"/>
  <c r="W6" i="4"/>
  <c r="S118" i="4"/>
  <c r="T111" i="4"/>
  <c r="T113" i="4" s="1"/>
  <c r="U89" i="4"/>
  <c r="T95" i="4"/>
  <c r="T96" i="4"/>
  <c r="M288" i="4"/>
  <c r="M167" i="4"/>
  <c r="Q227" i="4"/>
  <c r="T115" i="4"/>
  <c r="T116" i="4" s="1"/>
  <c r="U101" i="4"/>
  <c r="T102" i="4"/>
  <c r="T103" i="4" s="1"/>
  <c r="K295" i="4"/>
  <c r="R214" i="4"/>
  <c r="R216" i="4" s="1"/>
  <c r="R123" i="4"/>
  <c r="R125" i="4"/>
  <c r="R121" i="4"/>
  <c r="L220" i="4"/>
  <c r="L231" i="4" s="1"/>
  <c r="L196" i="4"/>
  <c r="Q132" i="4"/>
  <c r="Q133" i="4"/>
  <c r="Q217" i="4" s="1"/>
  <c r="M165" i="4"/>
  <c r="X249" i="3"/>
  <c r="O132" i="3"/>
  <c r="O133" i="3"/>
  <c r="S115" i="3"/>
  <c r="S116" i="3" s="1"/>
  <c r="T101" i="3"/>
  <c r="S102" i="3"/>
  <c r="S103" i="3" s="1"/>
  <c r="V105" i="3"/>
  <c r="V79" i="3"/>
  <c r="V92" i="3" s="1"/>
  <c r="M185" i="3"/>
  <c r="M188" i="3"/>
  <c r="M192" i="3"/>
  <c r="M193" i="3" s="1"/>
  <c r="V91" i="3"/>
  <c r="W6" i="3"/>
  <c r="V88" i="3"/>
  <c r="L208" i="3"/>
  <c r="K295" i="3"/>
  <c r="J269" i="3"/>
  <c r="K218" i="3"/>
  <c r="K219" i="3" s="1"/>
  <c r="K222" i="3" s="1"/>
  <c r="K211" i="3"/>
  <c r="R118" i="3"/>
  <c r="S95" i="3"/>
  <c r="T89" i="3"/>
  <c r="S96" i="3"/>
  <c r="S97" i="3" s="1"/>
  <c r="S215" i="3" s="1"/>
  <c r="S111" i="3"/>
  <c r="S113" i="3" s="1"/>
  <c r="Q123" i="3"/>
  <c r="W77" i="3"/>
  <c r="W112" i="3"/>
  <c r="L190" i="3"/>
  <c r="X75" i="3"/>
  <c r="U107" i="3"/>
  <c r="U108" i="3" s="1"/>
  <c r="U109" i="3" s="1"/>
  <c r="U93" i="3"/>
  <c r="P227" i="3"/>
  <c r="N135" i="3"/>
  <c r="N274" i="3" s="1"/>
  <c r="J203" i="3"/>
  <c r="J168" i="3"/>
  <c r="Q216" i="3"/>
  <c r="Y76" i="3"/>
  <c r="Y5" i="3"/>
  <c r="Z4" i="3"/>
  <c r="Y180" i="3"/>
  <c r="Y184" i="3" s="1"/>
  <c r="Y232" i="3" s="1"/>
  <c r="X260" i="3"/>
  <c r="K224" i="4" l="1"/>
  <c r="K268" i="4" s="1"/>
  <c r="L222" i="4"/>
  <c r="L223" i="4" s="1"/>
  <c r="L228" i="4" s="1"/>
  <c r="L230" i="4" s="1"/>
  <c r="T118" i="4"/>
  <c r="T97" i="4"/>
  <c r="T215" i="4" s="1"/>
  <c r="V93" i="4"/>
  <c r="V109" i="4"/>
  <c r="AB184" i="4"/>
  <c r="AB232" i="4" s="1"/>
  <c r="AA260" i="4"/>
  <c r="J169" i="4"/>
  <c r="J174" i="4" s="1"/>
  <c r="L211" i="4"/>
  <c r="R130" i="4"/>
  <c r="Q138" i="4"/>
  <c r="Q140" i="4" s="1"/>
  <c r="Q142" i="4" s="1"/>
  <c r="X6" i="4"/>
  <c r="W91" i="4"/>
  <c r="W88" i="4"/>
  <c r="K233" i="4"/>
  <c r="K243" i="4"/>
  <c r="T214" i="4"/>
  <c r="T125" i="4"/>
  <c r="R227" i="4"/>
  <c r="S214" i="4"/>
  <c r="S216" i="4" s="1"/>
  <c r="S123" i="4"/>
  <c r="S125" i="4"/>
  <c r="S121" i="4"/>
  <c r="Y79" i="4"/>
  <c r="Y92" i="4" s="1"/>
  <c r="M208" i="4"/>
  <c r="Q134" i="4"/>
  <c r="L294" i="4"/>
  <c r="L287" i="4"/>
  <c r="L290" i="4" s="1"/>
  <c r="L244" i="4"/>
  <c r="Z112" i="4"/>
  <c r="Z77" i="4"/>
  <c r="V101" i="4"/>
  <c r="U115" i="4"/>
  <c r="U116" i="4" s="1"/>
  <c r="U102" i="4"/>
  <c r="U103" i="4" s="1"/>
  <c r="V89" i="4"/>
  <c r="U95" i="4"/>
  <c r="U111" i="4"/>
  <c r="U113" i="4" s="1"/>
  <c r="U96" i="4"/>
  <c r="AA249" i="4"/>
  <c r="AB249" i="4" s="1"/>
  <c r="J273" i="4"/>
  <c r="J276" i="4" s="1"/>
  <c r="K200" i="4"/>
  <c r="N185" i="4"/>
  <c r="N188" i="4"/>
  <c r="N192" i="4"/>
  <c r="N193" i="4" s="1"/>
  <c r="Y75" i="3"/>
  <c r="Q227" i="3"/>
  <c r="L220" i="3"/>
  <c r="L231" i="3" s="1"/>
  <c r="L196" i="3"/>
  <c r="K197" i="3" s="1"/>
  <c r="W88" i="3"/>
  <c r="X6" i="3"/>
  <c r="W91" i="3"/>
  <c r="M279" i="3"/>
  <c r="N182" i="3"/>
  <c r="U101" i="3"/>
  <c r="T115" i="3"/>
  <c r="T116" i="3" s="1"/>
  <c r="T102" i="3"/>
  <c r="T103" i="3" s="1"/>
  <c r="O217" i="3"/>
  <c r="O138" i="3"/>
  <c r="O140" i="3" s="1"/>
  <c r="O142" i="3" s="1"/>
  <c r="J169" i="3"/>
  <c r="J174" i="3" s="1"/>
  <c r="V93" i="3"/>
  <c r="V107" i="3"/>
  <c r="V108" i="3" s="1"/>
  <c r="V109" i="3" s="1"/>
  <c r="S118" i="3"/>
  <c r="P130" i="3"/>
  <c r="Y179" i="3"/>
  <c r="J273" i="3"/>
  <c r="J276" i="3" s="1"/>
  <c r="K200" i="3"/>
  <c r="W105" i="3"/>
  <c r="W79" i="3"/>
  <c r="W92" i="3" s="1"/>
  <c r="U89" i="3"/>
  <c r="T95" i="3"/>
  <c r="T111" i="3"/>
  <c r="T113" i="3" s="1"/>
  <c r="T96" i="3"/>
  <c r="R214" i="3"/>
  <c r="R216" i="3" s="1"/>
  <c r="R125" i="3"/>
  <c r="R121" i="3"/>
  <c r="R123" i="3"/>
  <c r="K212" i="3"/>
  <c r="K275" i="3" s="1"/>
  <c r="M288" i="3"/>
  <c r="M167" i="3"/>
  <c r="M209" i="3"/>
  <c r="Z180" i="3"/>
  <c r="Z184" i="3" s="1"/>
  <c r="Z232" i="3" s="1"/>
  <c r="Z5" i="3"/>
  <c r="Z179" i="3" s="1"/>
  <c r="Z76" i="3"/>
  <c r="AA4" i="3"/>
  <c r="Y249" i="3"/>
  <c r="X112" i="3"/>
  <c r="X77" i="3"/>
  <c r="K223" i="3"/>
  <c r="K228" i="3" s="1"/>
  <c r="K230" i="3" s="1"/>
  <c r="M189" i="3"/>
  <c r="M165" i="3" s="1"/>
  <c r="O134" i="3"/>
  <c r="O135" i="3" s="1"/>
  <c r="O274" i="3" s="1"/>
  <c r="T216" i="4" l="1"/>
  <c r="L224" i="4"/>
  <c r="L268" i="4" s="1"/>
  <c r="U97" i="4"/>
  <c r="U215" i="4" s="1"/>
  <c r="T123" i="4"/>
  <c r="K254" i="4"/>
  <c r="K247" i="4"/>
  <c r="K245" i="4"/>
  <c r="T121" i="4"/>
  <c r="N288" i="4"/>
  <c r="N167" i="4"/>
  <c r="N209" i="4"/>
  <c r="AB260" i="4"/>
  <c r="AC249" i="4"/>
  <c r="U118" i="4"/>
  <c r="S227" i="4"/>
  <c r="N279" i="4"/>
  <c r="O182" i="4"/>
  <c r="W101" i="4"/>
  <c r="V115" i="4"/>
  <c r="V116" i="4" s="1"/>
  <c r="V102" i="4"/>
  <c r="V103" i="4" s="1"/>
  <c r="L295" i="4"/>
  <c r="M220" i="4"/>
  <c r="M231" i="4" s="1"/>
  <c r="M196" i="4"/>
  <c r="L243" i="4"/>
  <c r="L245" i="4" s="1"/>
  <c r="L233" i="4"/>
  <c r="T227" i="4"/>
  <c r="Q135" i="4"/>
  <c r="Q274" i="4" s="1"/>
  <c r="L212" i="4"/>
  <c r="L275" i="4" s="1"/>
  <c r="W109" i="4"/>
  <c r="W93" i="4"/>
  <c r="J267" i="4"/>
  <c r="J270" i="4" s="1"/>
  <c r="J175" i="4"/>
  <c r="J237" i="4"/>
  <c r="AC184" i="4"/>
  <c r="AC232" i="4" s="1"/>
  <c r="N165" i="4"/>
  <c r="Y6" i="4"/>
  <c r="X91" i="4"/>
  <c r="X88" i="4"/>
  <c r="AA112" i="4"/>
  <c r="AA77" i="4"/>
  <c r="W89" i="4"/>
  <c r="V111" i="4"/>
  <c r="V113" i="4" s="1"/>
  <c r="V96" i="4"/>
  <c r="V95" i="4"/>
  <c r="Z79" i="4"/>
  <c r="Z92" i="4" s="1"/>
  <c r="R132" i="4"/>
  <c r="R133" i="4"/>
  <c r="M190" i="3"/>
  <c r="K224" i="3"/>
  <c r="K268" i="3" s="1"/>
  <c r="T118" i="3"/>
  <c r="T214" i="3" s="1"/>
  <c r="T216" i="3" s="1"/>
  <c r="M208" i="3"/>
  <c r="Z260" i="3"/>
  <c r="W107" i="3"/>
  <c r="W108" i="3" s="1"/>
  <c r="W109" i="3" s="1"/>
  <c r="W93" i="3"/>
  <c r="Z249" i="3"/>
  <c r="R227" i="3"/>
  <c r="V89" i="3"/>
  <c r="U96" i="3"/>
  <c r="U97" i="3" s="1"/>
  <c r="U215" i="3" s="1"/>
  <c r="U111" i="3"/>
  <c r="U113" i="3" s="1"/>
  <c r="U95" i="3"/>
  <c r="V101" i="3"/>
  <c r="U115" i="3"/>
  <c r="U116" i="3" s="1"/>
  <c r="U102" i="3"/>
  <c r="U103" i="3" s="1"/>
  <c r="X91" i="3"/>
  <c r="Y6" i="3"/>
  <c r="X88" i="3"/>
  <c r="M220" i="3"/>
  <c r="M231" i="3" s="1"/>
  <c r="M196" i="3"/>
  <c r="L197" i="3" s="1"/>
  <c r="T125" i="3"/>
  <c r="P134" i="3"/>
  <c r="AA180" i="3"/>
  <c r="AA184" i="3" s="1"/>
  <c r="AA232" i="3" s="1"/>
  <c r="AA5" i="3"/>
  <c r="AA179" i="3" s="1"/>
  <c r="AA76" i="3"/>
  <c r="AB4" i="3"/>
  <c r="T97" i="3"/>
  <c r="T215" i="3" s="1"/>
  <c r="Y260" i="3"/>
  <c r="P132" i="3"/>
  <c r="P133" i="3"/>
  <c r="N185" i="3"/>
  <c r="N188" i="3"/>
  <c r="N192" i="3"/>
  <c r="N193" i="3" s="1"/>
  <c r="N209" i="3" s="1"/>
  <c r="K198" i="3"/>
  <c r="Y112" i="3"/>
  <c r="Y77" i="3"/>
  <c r="Z75" i="3"/>
  <c r="K243" i="3"/>
  <c r="K254" i="3" s="1"/>
  <c r="K233" i="3"/>
  <c r="X105" i="3"/>
  <c r="X79" i="3"/>
  <c r="X92" i="3" s="1"/>
  <c r="S121" i="3"/>
  <c r="S123" i="3"/>
  <c r="S214" i="3"/>
  <c r="S216" i="3" s="1"/>
  <c r="S125" i="3"/>
  <c r="J267" i="3"/>
  <c r="J270" i="3" s="1"/>
  <c r="J175" i="3"/>
  <c r="J237" i="3"/>
  <c r="L210" i="3"/>
  <c r="L294" i="3"/>
  <c r="L287" i="3"/>
  <c r="L290" i="3" s="1"/>
  <c r="L244" i="3"/>
  <c r="L245" i="3" s="1"/>
  <c r="N208" i="4" l="1"/>
  <c r="M218" i="4"/>
  <c r="M219" i="4" s="1"/>
  <c r="V118" i="4"/>
  <c r="L254" i="4"/>
  <c r="L247" i="4"/>
  <c r="K234" i="4"/>
  <c r="K235" i="4" s="1"/>
  <c r="AA79" i="4"/>
  <c r="AA92" i="4" s="1"/>
  <c r="AB112" i="4"/>
  <c r="AB77" i="4"/>
  <c r="M294" i="4"/>
  <c r="M287" i="4"/>
  <c r="M290" i="4" s="1"/>
  <c r="M244" i="4"/>
  <c r="V97" i="4"/>
  <c r="V215" i="4" s="1"/>
  <c r="AD184" i="4"/>
  <c r="AD232" i="4" s="1"/>
  <c r="O185" i="4"/>
  <c r="O188" i="4"/>
  <c r="O192" i="4"/>
  <c r="O193" i="4" s="1"/>
  <c r="O209" i="4" s="1"/>
  <c r="X109" i="4"/>
  <c r="X93" i="4"/>
  <c r="J280" i="4"/>
  <c r="J281" i="4" s="1"/>
  <c r="J283" i="4" s="1"/>
  <c r="J284" i="4" s="1"/>
  <c r="K266" i="4"/>
  <c r="V214" i="4"/>
  <c r="V125" i="4"/>
  <c r="V121" i="4"/>
  <c r="AD249" i="4"/>
  <c r="R217" i="4"/>
  <c r="R138" i="4"/>
  <c r="R140" i="4" s="1"/>
  <c r="R142" i="4" s="1"/>
  <c r="Y91" i="4"/>
  <c r="Y88" i="4"/>
  <c r="Z6" i="4"/>
  <c r="AC260" i="4"/>
  <c r="X101" i="4"/>
  <c r="W102" i="4"/>
  <c r="W103" i="4" s="1"/>
  <c r="W115" i="4"/>
  <c r="W116" i="4" s="1"/>
  <c r="R134" i="4"/>
  <c r="R135" i="4" s="1"/>
  <c r="R274" i="4" s="1"/>
  <c r="S130" i="4"/>
  <c r="M222" i="4"/>
  <c r="W95" i="4"/>
  <c r="X89" i="4"/>
  <c r="W111" i="4"/>
  <c r="W113" i="4" s="1"/>
  <c r="W96" i="4"/>
  <c r="U214" i="4"/>
  <c r="U216" i="4" s="1"/>
  <c r="U121" i="4"/>
  <c r="U123" i="4"/>
  <c r="U125" i="4"/>
  <c r="U118" i="3"/>
  <c r="J280" i="3"/>
  <c r="J281" i="3" s="1"/>
  <c r="J283" i="3" s="1"/>
  <c r="J284" i="3" s="1"/>
  <c r="K266" i="3"/>
  <c r="U214" i="3"/>
  <c r="U216" i="3" s="1"/>
  <c r="U123" i="3"/>
  <c r="U125" i="3"/>
  <c r="U121" i="3"/>
  <c r="Z112" i="3"/>
  <c r="Z77" i="3"/>
  <c r="K202" i="3"/>
  <c r="K234" i="3" s="1"/>
  <c r="K201" i="3"/>
  <c r="AA75" i="3"/>
  <c r="T121" i="3"/>
  <c r="Y91" i="3"/>
  <c r="Y88" i="3"/>
  <c r="Z6" i="3"/>
  <c r="W101" i="3"/>
  <c r="V115" i="3"/>
  <c r="V116" i="3" s="1"/>
  <c r="V102" i="3"/>
  <c r="V103" i="3" s="1"/>
  <c r="L218" i="3"/>
  <c r="L219" i="3" s="1"/>
  <c r="L222" i="3" s="1"/>
  <c r="L211" i="3"/>
  <c r="N279" i="3"/>
  <c r="O182" i="3"/>
  <c r="T227" i="3"/>
  <c r="L295" i="3"/>
  <c r="S227" i="3"/>
  <c r="K235" i="3"/>
  <c r="N288" i="3"/>
  <c r="N167" i="3"/>
  <c r="P217" i="3"/>
  <c r="P138" i="3"/>
  <c r="P140" i="3" s="1"/>
  <c r="P142" i="3" s="1"/>
  <c r="AA260" i="3"/>
  <c r="M287" i="3"/>
  <c r="M290" i="3" s="1"/>
  <c r="M294" i="3"/>
  <c r="M244" i="3"/>
  <c r="X93" i="3"/>
  <c r="X107" i="3"/>
  <c r="X108" i="3" s="1"/>
  <c r="X109" i="3" s="1"/>
  <c r="V95" i="3"/>
  <c r="W89" i="3"/>
  <c r="V111" i="3"/>
  <c r="V113" i="3" s="1"/>
  <c r="V96" i="3"/>
  <c r="AA249" i="3"/>
  <c r="Y105" i="3"/>
  <c r="Y79" i="3"/>
  <c r="Y92" i="3" s="1"/>
  <c r="N189" i="3"/>
  <c r="N190" i="3"/>
  <c r="P135" i="3"/>
  <c r="P274" i="3" s="1"/>
  <c r="Q130" i="3"/>
  <c r="AB5" i="3"/>
  <c r="AB179" i="3" s="1"/>
  <c r="AB76" i="3"/>
  <c r="AB180" i="3"/>
  <c r="AB184" i="3" s="1"/>
  <c r="AB232" i="3" s="1"/>
  <c r="AC4" i="3"/>
  <c r="T123" i="3"/>
  <c r="M211" i="4" l="1"/>
  <c r="W97" i="4"/>
  <c r="W215" i="4" s="1"/>
  <c r="M212" i="4"/>
  <c r="Y109" i="4"/>
  <c r="Y93" i="4"/>
  <c r="AE184" i="4"/>
  <c r="AE232" i="4" s="1"/>
  <c r="AC112" i="4"/>
  <c r="AC77" i="4"/>
  <c r="S132" i="4"/>
  <c r="S133" i="4"/>
  <c r="W118" i="4"/>
  <c r="K168" i="4"/>
  <c r="K203" i="4"/>
  <c r="X111" i="4"/>
  <c r="X113" i="4" s="1"/>
  <c r="Y89" i="4"/>
  <c r="X95" i="4"/>
  <c r="X96" i="4"/>
  <c r="Z91" i="4"/>
  <c r="Z88" i="4"/>
  <c r="AA6" i="4"/>
  <c r="V123" i="4"/>
  <c r="AB79" i="4"/>
  <c r="AB92" i="4" s="1"/>
  <c r="K269" i="4"/>
  <c r="M223" i="4"/>
  <c r="M228" i="4" s="1"/>
  <c r="M230" i="4" s="1"/>
  <c r="S134" i="4"/>
  <c r="AD260" i="4"/>
  <c r="O279" i="4"/>
  <c r="P182" i="4"/>
  <c r="U227" i="4"/>
  <c r="N220" i="4"/>
  <c r="N231" i="4" s="1"/>
  <c r="N196" i="4"/>
  <c r="X115" i="4"/>
  <c r="X116" i="4" s="1"/>
  <c r="Y101" i="4"/>
  <c r="X102" i="4"/>
  <c r="X103" i="4" s="1"/>
  <c r="V216" i="4"/>
  <c r="O288" i="4"/>
  <c r="O167" i="4"/>
  <c r="M295" i="4"/>
  <c r="V97" i="3"/>
  <c r="V215" i="3" s="1"/>
  <c r="M295" i="3"/>
  <c r="AB260" i="3"/>
  <c r="O185" i="3"/>
  <c r="O188" i="3"/>
  <c r="O192" i="3"/>
  <c r="O193" i="3" s="1"/>
  <c r="Z105" i="3"/>
  <c r="Z79" i="3"/>
  <c r="Z92" i="3" s="1"/>
  <c r="AC76" i="3"/>
  <c r="AC5" i="3"/>
  <c r="AC179" i="3" s="1"/>
  <c r="AD4" i="3"/>
  <c r="AC180" i="3"/>
  <c r="AC184" i="3" s="1"/>
  <c r="AC232" i="3" s="1"/>
  <c r="N165" i="3"/>
  <c r="N208" i="3"/>
  <c r="V118" i="3"/>
  <c r="Y107" i="3"/>
  <c r="Y108" i="3" s="1"/>
  <c r="Y109" i="3" s="1"/>
  <c r="Y93" i="3"/>
  <c r="AA112" i="3"/>
  <c r="AA77" i="3"/>
  <c r="N220" i="3"/>
  <c r="N231" i="3" s="1"/>
  <c r="N196" i="3"/>
  <c r="M197" i="3" s="1"/>
  <c r="Q132" i="3"/>
  <c r="Q133" i="3"/>
  <c r="L212" i="3"/>
  <c r="W115" i="3"/>
  <c r="W116" i="3" s="1"/>
  <c r="X101" i="3"/>
  <c r="W102" i="3"/>
  <c r="W103" i="3" s="1"/>
  <c r="K168" i="3"/>
  <c r="K203" i="3"/>
  <c r="AB75" i="3"/>
  <c r="W95" i="3"/>
  <c r="X89" i="3"/>
  <c r="W96" i="3"/>
  <c r="W111" i="3"/>
  <c r="W113" i="3" s="1"/>
  <c r="AB249" i="3"/>
  <c r="AC249" i="3" s="1"/>
  <c r="K269" i="3"/>
  <c r="L223" i="3"/>
  <c r="L228" i="3" s="1"/>
  <c r="L230" i="3" s="1"/>
  <c r="AA6" i="3"/>
  <c r="Z91" i="3"/>
  <c r="Z88" i="3"/>
  <c r="U227" i="3"/>
  <c r="X118" i="4" l="1"/>
  <c r="AE260" i="4"/>
  <c r="N294" i="4"/>
  <c r="N287" i="4"/>
  <c r="N290" i="4" s="1"/>
  <c r="N244" i="4"/>
  <c r="AB6" i="4"/>
  <c r="AA88" i="4"/>
  <c r="AA91" i="4"/>
  <c r="K273" i="4"/>
  <c r="K276" i="4" s="1"/>
  <c r="L200" i="4"/>
  <c r="AC79" i="4"/>
  <c r="AC92" i="4" s="1"/>
  <c r="AD112" i="4"/>
  <c r="AD77" i="4"/>
  <c r="V227" i="4"/>
  <c r="O220" i="4"/>
  <c r="O231" i="4" s="1"/>
  <c r="O196" i="4"/>
  <c r="W214" i="4"/>
  <c r="W216" i="4" s="1"/>
  <c r="W123" i="4"/>
  <c r="W125" i="4"/>
  <c r="W121" i="4"/>
  <c r="AE249" i="4"/>
  <c r="O165" i="4"/>
  <c r="O208" i="4"/>
  <c r="M224" i="4"/>
  <c r="M268" i="4" s="1"/>
  <c r="Z109" i="4"/>
  <c r="Z93" i="4"/>
  <c r="S217" i="4"/>
  <c r="S138" i="4"/>
  <c r="S140" i="4" s="1"/>
  <c r="S142" i="4" s="1"/>
  <c r="AF184" i="4"/>
  <c r="AF232" i="4" s="1"/>
  <c r="M275" i="4"/>
  <c r="Z101" i="4"/>
  <c r="Y115" i="4"/>
  <c r="Y116" i="4" s="1"/>
  <c r="Y102" i="4"/>
  <c r="Y103" i="4" s="1"/>
  <c r="X214" i="4"/>
  <c r="X125" i="4"/>
  <c r="M243" i="4"/>
  <c r="M233" i="4"/>
  <c r="Z89" i="4"/>
  <c r="Y95" i="4"/>
  <c r="Y96" i="4"/>
  <c r="Y111" i="4"/>
  <c r="Y113" i="4" s="1"/>
  <c r="K169" i="4"/>
  <c r="K174" i="4" s="1"/>
  <c r="P185" i="4"/>
  <c r="P188" i="4"/>
  <c r="P192" i="4"/>
  <c r="P193" i="4" s="1"/>
  <c r="X97" i="4"/>
  <c r="X215" i="4" s="1"/>
  <c r="S135" i="4"/>
  <c r="S274" i="4" s="1"/>
  <c r="T130" i="4"/>
  <c r="L224" i="3"/>
  <c r="L268" i="3" s="1"/>
  <c r="W118" i="3"/>
  <c r="K273" i="3"/>
  <c r="K276" i="3" s="1"/>
  <c r="L200" i="3"/>
  <c r="AC260" i="3"/>
  <c r="Z93" i="3"/>
  <c r="Z107" i="3"/>
  <c r="Z108" i="3" s="1"/>
  <c r="Z109" i="3" s="1"/>
  <c r="AB112" i="3"/>
  <c r="AB77" i="3"/>
  <c r="K169" i="3"/>
  <c r="K174" i="3" s="1"/>
  <c r="L275" i="3"/>
  <c r="M210" i="3"/>
  <c r="Q217" i="3"/>
  <c r="Q138" i="3"/>
  <c r="Q140" i="3" s="1"/>
  <c r="Q142" i="3" s="1"/>
  <c r="Q134" i="3"/>
  <c r="AD180" i="3"/>
  <c r="AD184" i="3" s="1"/>
  <c r="AD232" i="3" s="1"/>
  <c r="AD5" i="3"/>
  <c r="AD179" i="3" s="1"/>
  <c r="AD76" i="3"/>
  <c r="AE4" i="3"/>
  <c r="O288" i="3"/>
  <c r="O167" i="3"/>
  <c r="O209" i="3"/>
  <c r="AA91" i="3"/>
  <c r="AA88" i="3"/>
  <c r="AB6" i="3"/>
  <c r="W97" i="3"/>
  <c r="W215" i="3" s="1"/>
  <c r="R130" i="3"/>
  <c r="AA79" i="3"/>
  <c r="AA92" i="3" s="1"/>
  <c r="AA105" i="3"/>
  <c r="V214" i="3"/>
  <c r="V216" i="3" s="1"/>
  <c r="V125" i="3"/>
  <c r="V121" i="3"/>
  <c r="V123" i="3"/>
  <c r="AC75" i="3"/>
  <c r="O189" i="3"/>
  <c r="O165" i="3" s="1"/>
  <c r="W214" i="3"/>
  <c r="W125" i="3"/>
  <c r="N294" i="3"/>
  <c r="N287" i="3"/>
  <c r="N290" i="3" s="1"/>
  <c r="N244" i="3"/>
  <c r="L243" i="3"/>
  <c r="L254" i="3" s="1"/>
  <c r="L233" i="3"/>
  <c r="AD249" i="3"/>
  <c r="Y89" i="3"/>
  <c r="X95" i="3"/>
  <c r="X111" i="3"/>
  <c r="X113" i="3" s="1"/>
  <c r="X96" i="3"/>
  <c r="Y101" i="3"/>
  <c r="X102" i="3"/>
  <c r="X103" i="3" s="1"/>
  <c r="X115" i="3"/>
  <c r="X116" i="3" s="1"/>
  <c r="O279" i="3"/>
  <c r="P182" i="3"/>
  <c r="X123" i="4" l="1"/>
  <c r="N295" i="4"/>
  <c r="O287" i="4"/>
  <c r="O290" i="4" s="1"/>
  <c r="O294" i="4"/>
  <c r="O244" i="4"/>
  <c r="P288" i="4"/>
  <c r="P167" i="4"/>
  <c r="P209" i="4"/>
  <c r="Y118" i="4"/>
  <c r="AG184" i="4"/>
  <c r="AG232" i="4" s="1"/>
  <c r="P279" i="4"/>
  <c r="Q182" i="4"/>
  <c r="N218" i="4"/>
  <c r="N219" i="4" s="1"/>
  <c r="N222" i="4" s="1"/>
  <c r="N211" i="4"/>
  <c r="K267" i="4"/>
  <c r="K270" i="4" s="1"/>
  <c r="K175" i="4"/>
  <c r="K237" i="4"/>
  <c r="AA89" i="4"/>
  <c r="Z111" i="4"/>
  <c r="Z113" i="4" s="1"/>
  <c r="Z96" i="4"/>
  <c r="Z95" i="4"/>
  <c r="X121" i="4"/>
  <c r="AD79" i="4"/>
  <c r="AD92" i="4" s="1"/>
  <c r="AC6" i="4"/>
  <c r="AB91" i="4"/>
  <c r="AB88" i="4"/>
  <c r="T132" i="4"/>
  <c r="T133" i="4"/>
  <c r="P165" i="4"/>
  <c r="AE112" i="4"/>
  <c r="AE77" i="4"/>
  <c r="Y97" i="4"/>
  <c r="Y215" i="4" s="1"/>
  <c r="M254" i="4"/>
  <c r="M247" i="4"/>
  <c r="M245" i="4"/>
  <c r="X216" i="4"/>
  <c r="AA101" i="4"/>
  <c r="Z115" i="4"/>
  <c r="Z116" i="4" s="1"/>
  <c r="Z102" i="4"/>
  <c r="Z103" i="4" s="1"/>
  <c r="AF249" i="4"/>
  <c r="AG249" i="4" s="1"/>
  <c r="W227" i="4"/>
  <c r="AA109" i="4"/>
  <c r="AA93" i="4"/>
  <c r="W123" i="3"/>
  <c r="W216" i="3"/>
  <c r="R134" i="3"/>
  <c r="Z101" i="3"/>
  <c r="Y115" i="3"/>
  <c r="Y116" i="3" s="1"/>
  <c r="Y102" i="3"/>
  <c r="Y103" i="3" s="1"/>
  <c r="Z89" i="3"/>
  <c r="Y111" i="3"/>
  <c r="Y113" i="3" s="1"/>
  <c r="Y96" i="3"/>
  <c r="Y95" i="3"/>
  <c r="O190" i="3"/>
  <c r="AA107" i="3"/>
  <c r="AA108" i="3" s="1"/>
  <c r="AA109" i="3" s="1"/>
  <c r="AA93" i="3"/>
  <c r="AD75" i="3"/>
  <c r="L198" i="3"/>
  <c r="W227" i="3"/>
  <c r="P185" i="3"/>
  <c r="P188" i="3"/>
  <c r="P192" i="3"/>
  <c r="P193" i="3" s="1"/>
  <c r="O208" i="3"/>
  <c r="R132" i="3"/>
  <c r="R133" i="3"/>
  <c r="AD260" i="3"/>
  <c r="K267" i="3"/>
  <c r="K270" i="3" s="1"/>
  <c r="K175" i="3"/>
  <c r="K237" i="3"/>
  <c r="AC112" i="3"/>
  <c r="AC77" i="3"/>
  <c r="X97" i="3"/>
  <c r="X215" i="3" s="1"/>
  <c r="X118" i="3"/>
  <c r="N295" i="3"/>
  <c r="W121" i="3"/>
  <c r="V227" i="3"/>
  <c r="Q135" i="3"/>
  <c r="Q274" i="3" s="1"/>
  <c r="AB91" i="3"/>
  <c r="AC6" i="3"/>
  <c r="AB88" i="3"/>
  <c r="AE180" i="3"/>
  <c r="AE184" i="3" s="1"/>
  <c r="AE232" i="3" s="1"/>
  <c r="AE76" i="3"/>
  <c r="AE5" i="3"/>
  <c r="AE179" i="3" s="1"/>
  <c r="AF4" i="3"/>
  <c r="M218" i="3"/>
  <c r="M219" i="3" s="1"/>
  <c r="M222" i="3" s="1"/>
  <c r="M211" i="3"/>
  <c r="AB105" i="3"/>
  <c r="AB79" i="3"/>
  <c r="AB92" i="3" s="1"/>
  <c r="O295" i="4" l="1"/>
  <c r="Z118" i="4"/>
  <c r="Q185" i="4"/>
  <c r="Q188" i="4"/>
  <c r="Q192" i="4"/>
  <c r="Q193" i="4" s="1"/>
  <c r="Q209" i="4" s="1"/>
  <c r="Y214" i="4"/>
  <c r="Y216" i="4" s="1"/>
  <c r="Y121" i="4"/>
  <c r="Y123" i="4"/>
  <c r="Y125" i="4"/>
  <c r="X227" i="4"/>
  <c r="AH249" i="4"/>
  <c r="AE79" i="4"/>
  <c r="AE92" i="4" s="1"/>
  <c r="T217" i="4"/>
  <c r="T138" i="4"/>
  <c r="T140" i="4" s="1"/>
  <c r="T142" i="4" s="1"/>
  <c r="T134" i="4"/>
  <c r="T135" i="4" s="1"/>
  <c r="T274" i="4" s="1"/>
  <c r="AC91" i="4"/>
  <c r="AC88" i="4"/>
  <c r="AD6" i="4"/>
  <c r="K280" i="4"/>
  <c r="K281" i="4" s="1"/>
  <c r="K283" i="4" s="1"/>
  <c r="K284" i="4" s="1"/>
  <c r="L266" i="4"/>
  <c r="N223" i="4"/>
  <c r="N228" i="4" s="1"/>
  <c r="N230" i="4" s="1"/>
  <c r="AF260" i="4"/>
  <c r="P208" i="4"/>
  <c r="AB101" i="4"/>
  <c r="AA102" i="4"/>
  <c r="AA103" i="4" s="1"/>
  <c r="AA115" i="4"/>
  <c r="AA116" i="4" s="1"/>
  <c r="AB109" i="4"/>
  <c r="AB93" i="4"/>
  <c r="Z97" i="4"/>
  <c r="Z215" i="4" s="1"/>
  <c r="N212" i="4"/>
  <c r="Z214" i="4"/>
  <c r="Z125" i="4"/>
  <c r="U130" i="4"/>
  <c r="L234" i="4"/>
  <c r="L235" i="4" s="1"/>
  <c r="AA95" i="4"/>
  <c r="AB89" i="4"/>
  <c r="AA111" i="4"/>
  <c r="AA113" i="4" s="1"/>
  <c r="AA96" i="4"/>
  <c r="AA97" i="4" s="1"/>
  <c r="AA215" i="4" s="1"/>
  <c r="AH184" i="4"/>
  <c r="AH232" i="4" s="1"/>
  <c r="AG260" i="4"/>
  <c r="AF112" i="4"/>
  <c r="AF77" i="4"/>
  <c r="Y97" i="3"/>
  <c r="Y215" i="3" s="1"/>
  <c r="AE260" i="3"/>
  <c r="AC91" i="3"/>
  <c r="AD6" i="3"/>
  <c r="AC88" i="3"/>
  <c r="P288" i="3"/>
  <c r="P167" i="3"/>
  <c r="O220" i="3"/>
  <c r="O231" i="3" s="1"/>
  <c r="O196" i="3"/>
  <c r="N197" i="3" s="1"/>
  <c r="Z95" i="3"/>
  <c r="AA89" i="3"/>
  <c r="Z111" i="3"/>
  <c r="Z113" i="3" s="1"/>
  <c r="Z96" i="3"/>
  <c r="M212" i="3"/>
  <c r="AB93" i="3"/>
  <c r="AB107" i="3"/>
  <c r="AB108" i="3" s="1"/>
  <c r="AB109" i="3" s="1"/>
  <c r="X214" i="3"/>
  <c r="X216" i="3" s="1"/>
  <c r="X123" i="3"/>
  <c r="X125" i="3"/>
  <c r="X121" i="3"/>
  <c r="AC79" i="3"/>
  <c r="AC92" i="3" s="1"/>
  <c r="AC105" i="3"/>
  <c r="P189" i="3"/>
  <c r="P165" i="3" s="1"/>
  <c r="L201" i="3"/>
  <c r="L202" i="3"/>
  <c r="L234" i="3" s="1"/>
  <c r="L235" i="3" s="1"/>
  <c r="P209" i="3"/>
  <c r="K280" i="3"/>
  <c r="K281" i="3" s="1"/>
  <c r="K283" i="3" s="1"/>
  <c r="K284" i="3" s="1"/>
  <c r="L266" i="3"/>
  <c r="R217" i="3"/>
  <c r="R138" i="3"/>
  <c r="R140" i="3" s="1"/>
  <c r="R142" i="3" s="1"/>
  <c r="P279" i="3"/>
  <c r="Q182" i="3"/>
  <c r="Y118" i="3"/>
  <c r="M223" i="3"/>
  <c r="M228" i="3" s="1"/>
  <c r="M230" i="3" s="1"/>
  <c r="AF179" i="3"/>
  <c r="AF5" i="3"/>
  <c r="AF76" i="3"/>
  <c r="AF180" i="3"/>
  <c r="AF184" i="3" s="1"/>
  <c r="AF232" i="3" s="1"/>
  <c r="AG4" i="3"/>
  <c r="AE75" i="3"/>
  <c r="AE249" i="3"/>
  <c r="AF249" i="3" s="1"/>
  <c r="S130" i="3"/>
  <c r="R135" i="3"/>
  <c r="R274" i="3" s="1"/>
  <c r="AD112" i="3"/>
  <c r="AD77" i="3"/>
  <c r="Z115" i="3"/>
  <c r="Z116" i="3" s="1"/>
  <c r="AA101" i="3"/>
  <c r="Z102" i="3"/>
  <c r="Z103" i="3" s="1"/>
  <c r="Z216" i="4" l="1"/>
  <c r="Z123" i="4"/>
  <c r="Z121" i="4"/>
  <c r="N275" i="4"/>
  <c r="AB111" i="4"/>
  <c r="AB113" i="4" s="1"/>
  <c r="AB95" i="4"/>
  <c r="AC89" i="4"/>
  <c r="AB96" i="4"/>
  <c r="L168" i="4"/>
  <c r="L203" i="4"/>
  <c r="AC109" i="4"/>
  <c r="AC93" i="4"/>
  <c r="Y227" i="4"/>
  <c r="N233" i="4"/>
  <c r="N243" i="4"/>
  <c r="AD91" i="4"/>
  <c r="AD88" i="4"/>
  <c r="AE6" i="4"/>
  <c r="Q165" i="4"/>
  <c r="L269" i="4"/>
  <c r="Z227" i="4"/>
  <c r="AB115" i="4"/>
  <c r="AB116" i="4" s="1"/>
  <c r="AC101" i="4"/>
  <c r="AB102" i="4"/>
  <c r="AB103" i="4" s="1"/>
  <c r="AG77" i="4"/>
  <c r="AG112" i="4"/>
  <c r="N224" i="4"/>
  <c r="N268" i="4" s="1"/>
  <c r="Q279" i="4"/>
  <c r="R182" i="4"/>
  <c r="AF79" i="4"/>
  <c r="AF92" i="4" s="1"/>
  <c r="AI184" i="4"/>
  <c r="AI232" i="4" s="1"/>
  <c r="U132" i="4"/>
  <c r="U133" i="4"/>
  <c r="AA118" i="4"/>
  <c r="P220" i="4"/>
  <c r="P231" i="4" s="1"/>
  <c r="P196" i="4"/>
  <c r="Q288" i="4"/>
  <c r="Q167" i="4"/>
  <c r="M224" i="3"/>
  <c r="M268" i="3" s="1"/>
  <c r="Z97" i="3"/>
  <c r="Z215" i="3" s="1"/>
  <c r="AD105" i="3"/>
  <c r="AD79" i="3"/>
  <c r="AD92" i="3" s="1"/>
  <c r="AF247" i="3"/>
  <c r="AF260" i="3"/>
  <c r="AC107" i="3"/>
  <c r="AC108" i="3" s="1"/>
  <c r="AC109" i="3" s="1"/>
  <c r="AC93" i="3"/>
  <c r="M233" i="3"/>
  <c r="M243" i="3"/>
  <c r="Q185" i="3"/>
  <c r="Q188" i="3"/>
  <c r="Q192" i="3"/>
  <c r="Q193" i="3" s="1"/>
  <c r="L168" i="3"/>
  <c r="L203" i="3"/>
  <c r="X227" i="3"/>
  <c r="M275" i="3"/>
  <c r="N210" i="3"/>
  <c r="O294" i="3"/>
  <c r="O287" i="3"/>
  <c r="O290" i="3" s="1"/>
  <c r="O295" i="3" s="1"/>
  <c r="O244" i="3"/>
  <c r="AG76" i="3"/>
  <c r="AG5" i="3"/>
  <c r="AG180" i="3"/>
  <c r="AG184" i="3" s="1"/>
  <c r="AG232" i="3" s="1"/>
  <c r="AH4" i="3"/>
  <c r="AA95" i="3"/>
  <c r="AB89" i="3"/>
  <c r="AA96" i="3"/>
  <c r="AA111" i="3"/>
  <c r="AA113" i="3" s="1"/>
  <c r="P208" i="3"/>
  <c r="Y214" i="3"/>
  <c r="Y216" i="3" s="1"/>
  <c r="Y123" i="3"/>
  <c r="Y125" i="3"/>
  <c r="Y121" i="3"/>
  <c r="L269" i="3"/>
  <c r="AA115" i="3"/>
  <c r="AA116" i="3" s="1"/>
  <c r="AA118" i="3" s="1"/>
  <c r="AB101" i="3"/>
  <c r="AA102" i="3"/>
  <c r="AA103" i="3" s="1"/>
  <c r="AE77" i="3"/>
  <c r="AE112" i="3"/>
  <c r="Z118" i="3"/>
  <c r="S132" i="3"/>
  <c r="S133" i="3"/>
  <c r="AF75" i="3"/>
  <c r="Q209" i="3"/>
  <c r="P190" i="3"/>
  <c r="AE6" i="3"/>
  <c r="AD88" i="3"/>
  <c r="AD91" i="3"/>
  <c r="AB97" i="4" l="1"/>
  <c r="AB215" i="4" s="1"/>
  <c r="AG79" i="4"/>
  <c r="AG92" i="4" s="1"/>
  <c r="P294" i="4"/>
  <c r="P287" i="4"/>
  <c r="P290" i="4" s="1"/>
  <c r="P244" i="4"/>
  <c r="AA214" i="4"/>
  <c r="AA216" i="4" s="1"/>
  <c r="AA123" i="4"/>
  <c r="AA125" i="4"/>
  <c r="AA121" i="4"/>
  <c r="U135" i="4"/>
  <c r="U274" i="4" s="1"/>
  <c r="V130" i="4"/>
  <c r="R185" i="4"/>
  <c r="R188" i="4"/>
  <c r="R192" i="4"/>
  <c r="R193" i="4" s="1"/>
  <c r="AD101" i="4"/>
  <c r="AC115" i="4"/>
  <c r="AC116" i="4" s="1"/>
  <c r="AC102" i="4"/>
  <c r="AC103" i="4" s="1"/>
  <c r="AD93" i="4"/>
  <c r="AD109" i="4"/>
  <c r="Q208" i="4"/>
  <c r="AD89" i="4"/>
  <c r="AC95" i="4"/>
  <c r="AC111" i="4"/>
  <c r="AC113" i="4" s="1"/>
  <c r="AC96" i="4"/>
  <c r="AH112" i="4"/>
  <c r="AH77" i="4"/>
  <c r="U217" i="4"/>
  <c r="U138" i="4"/>
  <c r="U140" i="4" s="1"/>
  <c r="U142" i="4" s="1"/>
  <c r="AF6" i="4"/>
  <c r="AE91" i="4"/>
  <c r="AE88" i="4"/>
  <c r="L169" i="4"/>
  <c r="L174" i="4" s="1"/>
  <c r="O218" i="4"/>
  <c r="O219" i="4" s="1"/>
  <c r="O222" i="4" s="1"/>
  <c r="O211" i="4"/>
  <c r="U134" i="4"/>
  <c r="AH260" i="4"/>
  <c r="AJ184" i="4"/>
  <c r="AJ232" i="4" s="1"/>
  <c r="AB118" i="4"/>
  <c r="AI249" i="4"/>
  <c r="AJ249" i="4" s="1"/>
  <c r="N254" i="4"/>
  <c r="N247" i="4"/>
  <c r="N245" i="4"/>
  <c r="L273" i="4"/>
  <c r="L276" i="4" s="1"/>
  <c r="M200" i="4"/>
  <c r="Q279" i="3"/>
  <c r="R182" i="3"/>
  <c r="P220" i="3"/>
  <c r="P231" i="3" s="1"/>
  <c r="P196" i="3"/>
  <c r="O197" i="3" s="1"/>
  <c r="AF112" i="3"/>
  <c r="AF77" i="3"/>
  <c r="Z214" i="3"/>
  <c r="Z216" i="3" s="1"/>
  <c r="Z125" i="3"/>
  <c r="Z121" i="3"/>
  <c r="Z123" i="3"/>
  <c r="M254" i="3"/>
  <c r="M247" i="3"/>
  <c r="M245" i="3"/>
  <c r="AE105" i="3"/>
  <c r="AE79" i="3"/>
  <c r="AE92" i="3" s="1"/>
  <c r="AG75" i="3"/>
  <c r="Y227" i="3"/>
  <c r="AA97" i="3"/>
  <c r="AA215" i="3" s="1"/>
  <c r="AH180" i="3"/>
  <c r="AH184" i="3" s="1"/>
  <c r="AH232" i="3" s="1"/>
  <c r="AH5" i="3"/>
  <c r="AH76" i="3"/>
  <c r="AI4" i="3"/>
  <c r="AG179" i="3"/>
  <c r="N218" i="3"/>
  <c r="N219" i="3" s="1"/>
  <c r="N222" i="3" s="1"/>
  <c r="N211" i="3"/>
  <c r="L273" i="3"/>
  <c r="L276" i="3" s="1"/>
  <c r="M200" i="3"/>
  <c r="Q288" i="3"/>
  <c r="Q167" i="3"/>
  <c r="AE88" i="3"/>
  <c r="AE91" i="3"/>
  <c r="AF6" i="3"/>
  <c r="T130" i="3"/>
  <c r="AD93" i="3"/>
  <c r="AD107" i="3"/>
  <c r="AD108" i="3" s="1"/>
  <c r="AD109" i="3" s="1"/>
  <c r="AC101" i="3"/>
  <c r="AB115" i="3"/>
  <c r="AB116" i="3" s="1"/>
  <c r="AB102" i="3"/>
  <c r="AB103" i="3" s="1"/>
  <c r="S217" i="3"/>
  <c r="S138" i="3"/>
  <c r="S140" i="3" s="1"/>
  <c r="S142" i="3" s="1"/>
  <c r="S134" i="3"/>
  <c r="AA214" i="3"/>
  <c r="AA216" i="3" s="1"/>
  <c r="AA121" i="3"/>
  <c r="AA125" i="3"/>
  <c r="AG249" i="3"/>
  <c r="AC89" i="3"/>
  <c r="AB95" i="3"/>
  <c r="AB96" i="3"/>
  <c r="AB111" i="3"/>
  <c r="AB113" i="3" s="1"/>
  <c r="L169" i="3"/>
  <c r="L174" i="3" s="1"/>
  <c r="Q189" i="3"/>
  <c r="Q165" i="3" s="1"/>
  <c r="AC97" i="4" l="1"/>
  <c r="AC215" i="4" s="1"/>
  <c r="AA227" i="4"/>
  <c r="AJ260" i="4"/>
  <c r="L267" i="4"/>
  <c r="L270" i="4" s="1"/>
  <c r="L175" i="4"/>
  <c r="L237" i="4"/>
  <c r="AF91" i="4"/>
  <c r="AF88" i="4"/>
  <c r="AG6" i="4"/>
  <c r="AC118" i="4"/>
  <c r="R279" i="4"/>
  <c r="S182" i="4"/>
  <c r="AB214" i="4"/>
  <c r="AB216" i="4" s="1"/>
  <c r="AB125" i="4"/>
  <c r="AB121" i="4"/>
  <c r="AB123" i="4"/>
  <c r="O212" i="4"/>
  <c r="AH79" i="4"/>
  <c r="AH92" i="4" s="1"/>
  <c r="AE101" i="4"/>
  <c r="AD115" i="4"/>
  <c r="AD116" i="4" s="1"/>
  <c r="AD102" i="4"/>
  <c r="AD103" i="4" s="1"/>
  <c r="P295" i="4"/>
  <c r="AI260" i="4"/>
  <c r="AE109" i="4"/>
  <c r="AE93" i="4"/>
  <c r="R165" i="4"/>
  <c r="AK184" i="4"/>
  <c r="AK232" i="4" s="1"/>
  <c r="O223" i="4"/>
  <c r="O228" i="4" s="1"/>
  <c r="O230" i="4" s="1"/>
  <c r="AE89" i="4"/>
  <c r="AD95" i="4"/>
  <c r="AD96" i="4"/>
  <c r="AD111" i="4"/>
  <c r="AD113" i="4" s="1"/>
  <c r="Q220" i="4"/>
  <c r="Q231" i="4" s="1"/>
  <c r="Q196" i="4"/>
  <c r="R288" i="4"/>
  <c r="R167" i="4"/>
  <c r="R209" i="4"/>
  <c r="AI112" i="4"/>
  <c r="AI77" i="4"/>
  <c r="V132" i="4"/>
  <c r="V133" i="4"/>
  <c r="Q190" i="3"/>
  <c r="AB118" i="3"/>
  <c r="AE107" i="3"/>
  <c r="AE108" i="3" s="1"/>
  <c r="AE109" i="3" s="1"/>
  <c r="AE93" i="3"/>
  <c r="AH75" i="3"/>
  <c r="AD89" i="3"/>
  <c r="AC96" i="3"/>
  <c r="AC95" i="3"/>
  <c r="AC111" i="3"/>
  <c r="AC113" i="3" s="1"/>
  <c r="AA123" i="3"/>
  <c r="AD101" i="3"/>
  <c r="AC115" i="3"/>
  <c r="AC116" i="3" s="1"/>
  <c r="AC102" i="3"/>
  <c r="AC103" i="3" s="1"/>
  <c r="S135" i="3"/>
  <c r="S274" i="3" s="1"/>
  <c r="M198" i="3"/>
  <c r="AG247" i="3"/>
  <c r="AG260" i="3"/>
  <c r="AH179" i="3"/>
  <c r="Z227" i="3"/>
  <c r="P294" i="3"/>
  <c r="P287" i="3"/>
  <c r="P290" i="3" s="1"/>
  <c r="P244" i="3"/>
  <c r="Q220" i="3"/>
  <c r="Q231" i="3" s="1"/>
  <c r="Q196" i="3"/>
  <c r="P197" i="3" s="1"/>
  <c r="AB214" i="3"/>
  <c r="AB125" i="3"/>
  <c r="AB121" i="3"/>
  <c r="N223" i="3"/>
  <c r="N228" i="3" s="1"/>
  <c r="N230" i="3" s="1"/>
  <c r="L267" i="3"/>
  <c r="L270" i="3" s="1"/>
  <c r="L175" i="3"/>
  <c r="L237" i="3"/>
  <c r="AH249" i="3"/>
  <c r="T132" i="3"/>
  <c r="T133" i="3"/>
  <c r="AI179" i="3"/>
  <c r="AI180" i="3"/>
  <c r="AI184" i="3" s="1"/>
  <c r="AI232" i="3" s="1"/>
  <c r="AI5" i="3"/>
  <c r="AI76" i="3"/>
  <c r="AJ4" i="3"/>
  <c r="AG112" i="3"/>
  <c r="AG77" i="3"/>
  <c r="AF105" i="3"/>
  <c r="AF79" i="3"/>
  <c r="AF92" i="3" s="1"/>
  <c r="R185" i="3"/>
  <c r="R188" i="3"/>
  <c r="R192" i="3"/>
  <c r="R193" i="3" s="1"/>
  <c r="Q208" i="3"/>
  <c r="AB97" i="3"/>
  <c r="AB215" i="3" s="1"/>
  <c r="AA227" i="3"/>
  <c r="AF91" i="3"/>
  <c r="AG6" i="3"/>
  <c r="AF88" i="3"/>
  <c r="N212" i="3"/>
  <c r="O224" i="4" l="1"/>
  <c r="O268" i="4" s="1"/>
  <c r="S185" i="4"/>
  <c r="S188" i="4"/>
  <c r="S192" i="4"/>
  <c r="S193" i="4" s="1"/>
  <c r="L280" i="4"/>
  <c r="L281" i="4" s="1"/>
  <c r="L283" i="4" s="1"/>
  <c r="L284" i="4" s="1"/>
  <c r="M266" i="4"/>
  <c r="V217" i="4"/>
  <c r="V138" i="4"/>
  <c r="V140" i="4" s="1"/>
  <c r="V142" i="4" s="1"/>
  <c r="AE111" i="4"/>
  <c r="AE113" i="4" s="1"/>
  <c r="AE95" i="4"/>
  <c r="AF89" i="4"/>
  <c r="AE96" i="4"/>
  <c r="AB227" i="4"/>
  <c r="AL184" i="4"/>
  <c r="AL232" i="4" s="1"/>
  <c r="AK260" i="4"/>
  <c r="AD118" i="4"/>
  <c r="AC121" i="4"/>
  <c r="AC214" i="4"/>
  <c r="AC216" i="4" s="1"/>
  <c r="AC123" i="4"/>
  <c r="AC125" i="4"/>
  <c r="R208" i="4"/>
  <c r="R196" i="4"/>
  <c r="R220" i="4"/>
  <c r="R231" i="4" s="1"/>
  <c r="Q294" i="4"/>
  <c r="Q287" i="4"/>
  <c r="Q290" i="4" s="1"/>
  <c r="Q244" i="4"/>
  <c r="AJ112" i="4"/>
  <c r="AJ77" i="4"/>
  <c r="V134" i="4"/>
  <c r="V135" i="4" s="1"/>
  <c r="V274" i="4" s="1"/>
  <c r="AF109" i="4"/>
  <c r="AF93" i="4"/>
  <c r="W130" i="4"/>
  <c r="AI79" i="4"/>
  <c r="AI92" i="4" s="1"/>
  <c r="AD97" i="4"/>
  <c r="AD215" i="4" s="1"/>
  <c r="O233" i="4"/>
  <c r="O243" i="4"/>
  <c r="M234" i="4"/>
  <c r="M235" i="4" s="1"/>
  <c r="AK249" i="4"/>
  <c r="AL249" i="4" s="1"/>
  <c r="AF101" i="4"/>
  <c r="AE102" i="4"/>
  <c r="AE103" i="4" s="1"/>
  <c r="AE115" i="4"/>
  <c r="AE116" i="4" s="1"/>
  <c r="O275" i="4"/>
  <c r="AG91" i="4"/>
  <c r="AG88" i="4"/>
  <c r="AH6" i="4"/>
  <c r="AC97" i="3"/>
  <c r="AC215" i="3" s="1"/>
  <c r="N224" i="3"/>
  <c r="N268" i="3" s="1"/>
  <c r="AG105" i="3"/>
  <c r="AG79" i="3"/>
  <c r="AG92" i="3" s="1"/>
  <c r="AI260" i="3"/>
  <c r="AI247" i="3"/>
  <c r="AH260" i="3"/>
  <c r="AH247" i="3"/>
  <c r="AE101" i="3"/>
  <c r="AD115" i="3"/>
  <c r="AD116" i="3" s="1"/>
  <c r="AD102" i="3"/>
  <c r="AD103" i="3" s="1"/>
  <c r="L280" i="3"/>
  <c r="L281" i="3" s="1"/>
  <c r="L283" i="3" s="1"/>
  <c r="L284" i="3" s="1"/>
  <c r="M266" i="3"/>
  <c r="Q287" i="3"/>
  <c r="Q290" i="3" s="1"/>
  <c r="Q294" i="3"/>
  <c r="Q244" i="3"/>
  <c r="AD95" i="3"/>
  <c r="AE89" i="3"/>
  <c r="AD96" i="3"/>
  <c r="AD97" i="3" s="1"/>
  <c r="AD215" i="3" s="1"/>
  <c r="AD111" i="3"/>
  <c r="AD113" i="3" s="1"/>
  <c r="N275" i="3"/>
  <c r="O210" i="3"/>
  <c r="R279" i="3"/>
  <c r="S182" i="3"/>
  <c r="AJ5" i="3"/>
  <c r="AJ76" i="3"/>
  <c r="AJ180" i="3"/>
  <c r="AJ184" i="3" s="1"/>
  <c r="AJ232" i="3" s="1"/>
  <c r="AK4" i="3"/>
  <c r="R288" i="3"/>
  <c r="R167" i="3"/>
  <c r="R209" i="3"/>
  <c r="AI75" i="3"/>
  <c r="T217" i="3"/>
  <c r="T138" i="3"/>
  <c r="T140" i="3" s="1"/>
  <c r="T142" i="3" s="1"/>
  <c r="AI249" i="3"/>
  <c r="AJ249" i="3" s="1"/>
  <c r="AB123" i="3"/>
  <c r="AF93" i="3"/>
  <c r="AF107" i="3"/>
  <c r="AF108" i="3" s="1"/>
  <c r="AF109" i="3" s="1"/>
  <c r="AG91" i="3"/>
  <c r="AG88" i="3"/>
  <c r="AH6" i="3"/>
  <c r="R189" i="3"/>
  <c r="R165" i="3" s="1"/>
  <c r="R190" i="3"/>
  <c r="T135" i="3"/>
  <c r="T274" i="3" s="1"/>
  <c r="U130" i="3"/>
  <c r="N243" i="3"/>
  <c r="N233" i="3"/>
  <c r="AB216" i="3"/>
  <c r="P295" i="3"/>
  <c r="M201" i="3"/>
  <c r="M202" i="3"/>
  <c r="M234" i="3" s="1"/>
  <c r="M235" i="3" s="1"/>
  <c r="AC118" i="3"/>
  <c r="AH112" i="3"/>
  <c r="AH77" i="3"/>
  <c r="T134" i="3"/>
  <c r="Q295" i="4" l="1"/>
  <c r="AE118" i="4"/>
  <c r="AE125" i="4" s="1"/>
  <c r="AE97" i="4"/>
  <c r="AE215" i="4" s="1"/>
  <c r="AL260" i="4"/>
  <c r="S288" i="4"/>
  <c r="S167" i="4"/>
  <c r="AE214" i="4"/>
  <c r="AE216" i="4" s="1"/>
  <c r="AE123" i="4"/>
  <c r="O254" i="4"/>
  <c r="O247" i="4"/>
  <c r="O245" i="4"/>
  <c r="AD214" i="4"/>
  <c r="AD216" i="4" s="1"/>
  <c r="AD123" i="4"/>
  <c r="AD125" i="4"/>
  <c r="AD121" i="4"/>
  <c r="AF111" i="4"/>
  <c r="AF113" i="4" s="1"/>
  <c r="AF95" i="4"/>
  <c r="AG89" i="4"/>
  <c r="AF96" i="4"/>
  <c r="S165" i="4"/>
  <c r="S209" i="4"/>
  <c r="AC227" i="4"/>
  <c r="S279" i="4"/>
  <c r="T182" i="4"/>
  <c r="M168" i="4"/>
  <c r="M203" i="4"/>
  <c r="AM184" i="4"/>
  <c r="AM232" i="4" s="1"/>
  <c r="AG109" i="4"/>
  <c r="AG93" i="4"/>
  <c r="AK77" i="4"/>
  <c r="AK112" i="4"/>
  <c r="AJ79" i="4"/>
  <c r="AJ92" i="4" s="1"/>
  <c r="AH91" i="4"/>
  <c r="AH88" i="4"/>
  <c r="AI6" i="4"/>
  <c r="P218" i="4"/>
  <c r="P219" i="4" s="1"/>
  <c r="P222" i="4" s="1"/>
  <c r="P211" i="4"/>
  <c r="AF115" i="4"/>
  <c r="AF116" i="4" s="1"/>
  <c r="AG101" i="4"/>
  <c r="AF102" i="4"/>
  <c r="AF103" i="4" s="1"/>
  <c r="M269" i="4"/>
  <c r="W132" i="4"/>
  <c r="W133" i="4"/>
  <c r="W134" i="4" s="1"/>
  <c r="R294" i="4"/>
  <c r="R287" i="4"/>
  <c r="R290" i="4" s="1"/>
  <c r="R244" i="4"/>
  <c r="M168" i="3"/>
  <c r="M203" i="3"/>
  <c r="R220" i="3"/>
  <c r="R231" i="3" s="1"/>
  <c r="R196" i="3"/>
  <c r="Q197" i="3" s="1"/>
  <c r="AH105" i="3"/>
  <c r="AH79" i="3"/>
  <c r="AH92" i="3" s="1"/>
  <c r="N254" i="3"/>
  <c r="N247" i="3"/>
  <c r="N245" i="3"/>
  <c r="AI6" i="3"/>
  <c r="AH88" i="3"/>
  <c r="AH91" i="3"/>
  <c r="AI77" i="3"/>
  <c r="AI112" i="3"/>
  <c r="AJ75" i="3"/>
  <c r="O218" i="3"/>
  <c r="O219" i="3" s="1"/>
  <c r="O222" i="3" s="1"/>
  <c r="O211" i="3"/>
  <c r="AE95" i="3"/>
  <c r="AE96" i="3"/>
  <c r="AF89" i="3"/>
  <c r="AE111" i="3"/>
  <c r="AE113" i="3" s="1"/>
  <c r="AD118" i="3"/>
  <c r="AG107" i="3"/>
  <c r="AG108" i="3" s="1"/>
  <c r="AG109" i="3" s="1"/>
  <c r="AG93" i="3"/>
  <c r="S185" i="3"/>
  <c r="S188" i="3"/>
  <c r="S192" i="3"/>
  <c r="S193" i="3" s="1"/>
  <c r="AC214" i="3"/>
  <c r="AC216" i="3" s="1"/>
  <c r="AC123" i="3"/>
  <c r="AC125" i="3"/>
  <c r="AC121" i="3"/>
  <c r="AB227" i="3"/>
  <c r="M269" i="3"/>
  <c r="U132" i="3"/>
  <c r="U133" i="3"/>
  <c r="S209" i="3"/>
  <c r="AK76" i="3"/>
  <c r="AK5" i="3"/>
  <c r="AL4" i="3"/>
  <c r="AK180" i="3"/>
  <c r="AK184" i="3" s="1"/>
  <c r="AK232" i="3" s="1"/>
  <c r="AJ179" i="3"/>
  <c r="Q295" i="3"/>
  <c r="R208" i="3"/>
  <c r="AE115" i="3"/>
  <c r="AE116" i="3" s="1"/>
  <c r="AF101" i="3"/>
  <c r="AE102" i="3"/>
  <c r="AE103" i="3" s="1"/>
  <c r="R295" i="4" l="1"/>
  <c r="AF118" i="4"/>
  <c r="AF123" i="4" s="1"/>
  <c r="AE121" i="4"/>
  <c r="AF97" i="4"/>
  <c r="AF215" i="4" s="1"/>
  <c r="W135" i="4"/>
  <c r="W274" i="4" s="1"/>
  <c r="X130" i="4"/>
  <c r="AJ6" i="4"/>
  <c r="AI91" i="4"/>
  <c r="AI88" i="4"/>
  <c r="AK79" i="4"/>
  <c r="AK92" i="4" s="1"/>
  <c r="M273" i="4"/>
  <c r="M276" i="4" s="1"/>
  <c r="N200" i="4"/>
  <c r="AD227" i="4"/>
  <c r="AG96" i="4"/>
  <c r="AG97" i="4" s="1"/>
  <c r="AG215" i="4" s="1"/>
  <c r="AH89" i="4"/>
  <c r="AG111" i="4"/>
  <c r="AG113" i="4" s="1"/>
  <c r="AG95" i="4"/>
  <c r="P212" i="4"/>
  <c r="AH93" i="4"/>
  <c r="AH109" i="4"/>
  <c r="T185" i="4"/>
  <c r="T188" i="4"/>
  <c r="T192" i="4"/>
  <c r="T193" i="4" s="1"/>
  <c r="S220" i="4"/>
  <c r="S231" i="4" s="1"/>
  <c r="S196" i="4"/>
  <c r="AM249" i="4"/>
  <c r="AH101" i="4"/>
  <c r="AG115" i="4"/>
  <c r="AG116" i="4" s="1"/>
  <c r="AG102" i="4"/>
  <c r="AG103" i="4" s="1"/>
  <c r="AL112" i="4"/>
  <c r="AL77" i="4"/>
  <c r="AF125" i="4"/>
  <c r="AF121" i="4"/>
  <c r="M169" i="4"/>
  <c r="M174" i="4" s="1"/>
  <c r="W217" i="4"/>
  <c r="W138" i="4"/>
  <c r="W140" i="4" s="1"/>
  <c r="W142" i="4" s="1"/>
  <c r="P223" i="4"/>
  <c r="P228" i="4" s="1"/>
  <c r="P230" i="4" s="1"/>
  <c r="AN184" i="4"/>
  <c r="AN232" i="4" s="1"/>
  <c r="AM260" i="4"/>
  <c r="S208" i="4"/>
  <c r="AE227" i="4"/>
  <c r="S279" i="3"/>
  <c r="T182" i="3"/>
  <c r="R294" i="3"/>
  <c r="R287" i="3"/>
  <c r="R290" i="3" s="1"/>
  <c r="R295" i="3" s="1"/>
  <c r="R244" i="3"/>
  <c r="AK75" i="3"/>
  <c r="AC227" i="3"/>
  <c r="AG89" i="3"/>
  <c r="AF95" i="3"/>
  <c r="AF96" i="3"/>
  <c r="AF97" i="3" s="1"/>
  <c r="AF215" i="3" s="1"/>
  <c r="AF111" i="3"/>
  <c r="AF113" i="3" s="1"/>
  <c r="O223" i="3"/>
  <c r="O228" i="3" s="1"/>
  <c r="O230" i="3" s="1"/>
  <c r="AI79" i="3"/>
  <c r="AI92" i="3" s="1"/>
  <c r="AI105" i="3"/>
  <c r="AI88" i="3"/>
  <c r="AJ6" i="3"/>
  <c r="AI91" i="3"/>
  <c r="M273" i="3"/>
  <c r="M276" i="3" s="1"/>
  <c r="N200" i="3"/>
  <c r="AL180" i="3"/>
  <c r="AL184" i="3" s="1"/>
  <c r="AL232" i="3" s="1"/>
  <c r="AL5" i="3"/>
  <c r="AL76" i="3"/>
  <c r="AM4" i="3"/>
  <c r="O212" i="3"/>
  <c r="U217" i="3"/>
  <c r="U138" i="3"/>
  <c r="U140" i="3" s="1"/>
  <c r="U142" i="3" s="1"/>
  <c r="S288" i="3"/>
  <c r="S167" i="3"/>
  <c r="AE97" i="3"/>
  <c r="AE215" i="3" s="1"/>
  <c r="AK249" i="3"/>
  <c r="M169" i="3"/>
  <c r="M174" i="3" s="1"/>
  <c r="AG101" i="3"/>
  <c r="AF102" i="3"/>
  <c r="AF103" i="3" s="1"/>
  <c r="AF115" i="3"/>
  <c r="AF116" i="3" s="1"/>
  <c r="AJ247" i="3"/>
  <c r="AJ260" i="3"/>
  <c r="AE118" i="3"/>
  <c r="AK179" i="3"/>
  <c r="U135" i="3"/>
  <c r="U274" i="3" s="1"/>
  <c r="V130" i="3"/>
  <c r="U134" i="3"/>
  <c r="S189" i="3"/>
  <c r="S165" i="3" s="1"/>
  <c r="S190" i="3"/>
  <c r="AD214" i="3"/>
  <c r="AD216" i="3" s="1"/>
  <c r="AD125" i="3"/>
  <c r="AD121" i="3"/>
  <c r="AD123" i="3"/>
  <c r="AJ112" i="3"/>
  <c r="AJ77" i="3"/>
  <c r="AH93" i="3"/>
  <c r="AH107" i="3"/>
  <c r="AH108" i="3" s="1"/>
  <c r="AH109" i="3" s="1"/>
  <c r="AF214" i="4" l="1"/>
  <c r="P224" i="4"/>
  <c r="P268" i="4" s="1"/>
  <c r="AF216" i="4"/>
  <c r="AF227" i="4" s="1"/>
  <c r="AG118" i="4"/>
  <c r="AG214" i="4" s="1"/>
  <c r="AG216" i="4" s="1"/>
  <c r="AI101" i="4"/>
  <c r="AH115" i="4"/>
  <c r="AH116" i="4" s="1"/>
  <c r="AH102" i="4"/>
  <c r="AH103" i="4" s="1"/>
  <c r="AI89" i="4"/>
  <c r="AH96" i="4"/>
  <c r="AH111" i="4"/>
  <c r="AH113" i="4" s="1"/>
  <c r="AH95" i="4"/>
  <c r="AK6" i="4"/>
  <c r="AJ91" i="4"/>
  <c r="AJ88" i="4"/>
  <c r="P243" i="4"/>
  <c r="P233" i="4"/>
  <c r="AL79" i="4"/>
  <c r="AL92" i="4" s="1"/>
  <c r="AN249" i="4"/>
  <c r="AM112" i="4"/>
  <c r="AM77" i="4"/>
  <c r="T165" i="4"/>
  <c r="M267" i="4"/>
  <c r="M270" i="4" s="1"/>
  <c r="M175" i="4"/>
  <c r="M237" i="4"/>
  <c r="S287" i="4"/>
  <c r="S290" i="4" s="1"/>
  <c r="S294" i="4"/>
  <c r="S244" i="4"/>
  <c r="P275" i="4"/>
  <c r="T288" i="4"/>
  <c r="T167" i="4"/>
  <c r="X132" i="4"/>
  <c r="X133" i="4"/>
  <c r="T209" i="4"/>
  <c r="AO184" i="4"/>
  <c r="AO232" i="4" s="1"/>
  <c r="AG123" i="4"/>
  <c r="T279" i="4"/>
  <c r="U182" i="4"/>
  <c r="AI109" i="4"/>
  <c r="AI93" i="4"/>
  <c r="AF118" i="3"/>
  <c r="AH101" i="3"/>
  <c r="AG115" i="3"/>
  <c r="AG116" i="3" s="1"/>
  <c r="AG102" i="3"/>
  <c r="AG103" i="3" s="1"/>
  <c r="AI107" i="3"/>
  <c r="AI108" i="3" s="1"/>
  <c r="AI109" i="3" s="1"/>
  <c r="AI93" i="3"/>
  <c r="AK112" i="3"/>
  <c r="AK77" i="3"/>
  <c r="T185" i="3"/>
  <c r="T188" i="3"/>
  <c r="T192" i="3"/>
  <c r="T193" i="3" s="1"/>
  <c r="AK247" i="3"/>
  <c r="AK260" i="3"/>
  <c r="N198" i="3"/>
  <c r="AJ91" i="3"/>
  <c r="AK6" i="3"/>
  <c r="AJ88" i="3"/>
  <c r="O224" i="3"/>
  <c r="O268" i="3" s="1"/>
  <c r="AM180" i="3"/>
  <c r="AM184" i="3" s="1"/>
  <c r="AM232" i="3" s="1"/>
  <c r="AM5" i="3"/>
  <c r="AM179" i="3" s="1"/>
  <c r="AM76" i="3"/>
  <c r="AN4" i="3"/>
  <c r="AJ105" i="3"/>
  <c r="AJ79" i="3"/>
  <c r="AJ92" i="3" s="1"/>
  <c r="AL75" i="3"/>
  <c r="O243" i="3"/>
  <c r="O233" i="3"/>
  <c r="AH89" i="3"/>
  <c r="AG111" i="3"/>
  <c r="AG113" i="3" s="1"/>
  <c r="AG96" i="3"/>
  <c r="AG95" i="3"/>
  <c r="S220" i="3"/>
  <c r="S231" i="3" s="1"/>
  <c r="S196" i="3"/>
  <c r="R197" i="3" s="1"/>
  <c r="AF214" i="3"/>
  <c r="AF216" i="3" s="1"/>
  <c r="AF123" i="3"/>
  <c r="AF125" i="3"/>
  <c r="AF121" i="3"/>
  <c r="M267" i="3"/>
  <c r="M270" i="3" s="1"/>
  <c r="M175" i="3"/>
  <c r="M237" i="3"/>
  <c r="O275" i="3"/>
  <c r="P210" i="3"/>
  <c r="AD227" i="3"/>
  <c r="V132" i="3"/>
  <c r="V133" i="3"/>
  <c r="V134" i="3" s="1"/>
  <c r="AE214" i="3"/>
  <c r="AE216" i="3" s="1"/>
  <c r="AE121" i="3"/>
  <c r="AE123" i="3"/>
  <c r="AE125" i="3"/>
  <c r="S208" i="3"/>
  <c r="AL249" i="3"/>
  <c r="AM249" i="3" s="1"/>
  <c r="AL179" i="3"/>
  <c r="AG125" i="4" l="1"/>
  <c r="T220" i="4"/>
  <c r="T231" i="4" s="1"/>
  <c r="AG121" i="4"/>
  <c r="AH97" i="4"/>
  <c r="AH215" i="4" s="1"/>
  <c r="T208" i="4"/>
  <c r="AO260" i="4"/>
  <c r="U185" i="4"/>
  <c r="U188" i="4"/>
  <c r="U192" i="4"/>
  <c r="U193" i="4" s="1"/>
  <c r="U209" i="4" s="1"/>
  <c r="AN260" i="4"/>
  <c r="X217" i="4"/>
  <c r="X138" i="4"/>
  <c r="X140" i="4" s="1"/>
  <c r="X142" i="4" s="1"/>
  <c r="X134" i="4"/>
  <c r="AO249" i="4"/>
  <c r="AK91" i="4"/>
  <c r="AK88" i="4"/>
  <c r="AL6" i="4"/>
  <c r="AI95" i="4"/>
  <c r="AJ89" i="4"/>
  <c r="AI111" i="4"/>
  <c r="AI113" i="4" s="1"/>
  <c r="AI96" i="4"/>
  <c r="AP184" i="4"/>
  <c r="AP232" i="4" s="1"/>
  <c r="Y130" i="4"/>
  <c r="Q218" i="4"/>
  <c r="Q219" i="4" s="1"/>
  <c r="Q222" i="4" s="1"/>
  <c r="Q211" i="4"/>
  <c r="S295" i="4"/>
  <c r="N266" i="4"/>
  <c r="M280" i="4"/>
  <c r="M281" i="4" s="1"/>
  <c r="M283" i="4" s="1"/>
  <c r="M284" i="4" s="1"/>
  <c r="P254" i="4"/>
  <c r="P247" i="4"/>
  <c r="P245" i="4"/>
  <c r="AJ109" i="4"/>
  <c r="AJ93" i="4"/>
  <c r="AJ101" i="4"/>
  <c r="AI102" i="4"/>
  <c r="AI103" i="4" s="1"/>
  <c r="AI115" i="4"/>
  <c r="AI116" i="4" s="1"/>
  <c r="AN112" i="4"/>
  <c r="AN77" i="4"/>
  <c r="AG227" i="4"/>
  <c r="N234" i="4"/>
  <c r="N235" i="4" s="1"/>
  <c r="AM79" i="4"/>
  <c r="AM92" i="4" s="1"/>
  <c r="AH118" i="4"/>
  <c r="AG118" i="3"/>
  <c r="AG97" i="3"/>
  <c r="AG215" i="3" s="1"/>
  <c r="AM260" i="3"/>
  <c r="AM247" i="3"/>
  <c r="S294" i="3"/>
  <c r="S287" i="3"/>
  <c r="S290" i="3" s="1"/>
  <c r="S295" i="3" s="1"/>
  <c r="S244" i="3"/>
  <c r="AL112" i="3"/>
  <c r="AL77" i="3"/>
  <c r="T189" i="3"/>
  <c r="T165" i="3" s="1"/>
  <c r="AG214" i="3"/>
  <c r="AG216" i="3" s="1"/>
  <c r="AG123" i="3"/>
  <c r="AG125" i="3"/>
  <c r="AG121" i="3"/>
  <c r="AE227" i="3"/>
  <c r="AN5" i="3"/>
  <c r="AN76" i="3"/>
  <c r="AN180" i="3"/>
  <c r="AN184" i="3" s="1"/>
  <c r="AN232" i="3" s="1"/>
  <c r="AO4" i="3"/>
  <c r="T279" i="3"/>
  <c r="U182" i="3"/>
  <c r="AH115" i="3"/>
  <c r="AH116" i="3" s="1"/>
  <c r="AI101" i="3"/>
  <c r="AH102" i="3"/>
  <c r="AH103" i="3" s="1"/>
  <c r="AI89" i="3"/>
  <c r="AH95" i="3"/>
  <c r="AH111" i="3"/>
  <c r="AH113" i="3" s="1"/>
  <c r="AH96" i="3"/>
  <c r="AH97" i="3" s="1"/>
  <c r="AH215" i="3" s="1"/>
  <c r="V217" i="3"/>
  <c r="V138" i="3"/>
  <c r="V140" i="3" s="1"/>
  <c r="V142" i="3" s="1"/>
  <c r="O254" i="3"/>
  <c r="O247" i="3"/>
  <c r="O245" i="3"/>
  <c r="AK91" i="3"/>
  <c r="AL6" i="3"/>
  <c r="AK88" i="3"/>
  <c r="AK79" i="3"/>
  <c r="AK92" i="3" s="1"/>
  <c r="AK105" i="3"/>
  <c r="N202" i="3"/>
  <c r="N234" i="3" s="1"/>
  <c r="N235" i="3" s="1"/>
  <c r="N201" i="3"/>
  <c r="AL260" i="3"/>
  <c r="AL247" i="3"/>
  <c r="W130" i="3"/>
  <c r="V135" i="3"/>
  <c r="V274" i="3" s="1"/>
  <c r="P218" i="3"/>
  <c r="P219" i="3" s="1"/>
  <c r="P222" i="3" s="1"/>
  <c r="P211" i="3"/>
  <c r="M280" i="3"/>
  <c r="M281" i="3" s="1"/>
  <c r="M283" i="3" s="1"/>
  <c r="M284" i="3" s="1"/>
  <c r="N266" i="3"/>
  <c r="AF227" i="3"/>
  <c r="AM75" i="3"/>
  <c r="AJ93" i="3"/>
  <c r="AJ107" i="3"/>
  <c r="AJ108" i="3" s="1"/>
  <c r="AJ109" i="3" s="1"/>
  <c r="T288" i="3"/>
  <c r="T167" i="3"/>
  <c r="T209" i="3"/>
  <c r="T196" i="4" l="1"/>
  <c r="AI97" i="4"/>
  <c r="AI215" i="4" s="1"/>
  <c r="AI118" i="4"/>
  <c r="AI125" i="4" s="1"/>
  <c r="AP260" i="4"/>
  <c r="AN79" i="4"/>
  <c r="AN92" i="4" s="1"/>
  <c r="Y132" i="4"/>
  <c r="Y133" i="4"/>
  <c r="AL91" i="4"/>
  <c r="AL88" i="4"/>
  <c r="AM6" i="4"/>
  <c r="Y134" i="4"/>
  <c r="AI214" i="4"/>
  <c r="AI216" i="4" s="1"/>
  <c r="AI123" i="4"/>
  <c r="T294" i="4"/>
  <c r="T287" i="4"/>
  <c r="T290" i="4" s="1"/>
  <c r="T244" i="4"/>
  <c r="N168" i="4"/>
  <c r="N203" i="4"/>
  <c r="Q223" i="4"/>
  <c r="Q228" i="4" s="1"/>
  <c r="Q230" i="4" s="1"/>
  <c r="AJ111" i="4"/>
  <c r="AJ113" i="4" s="1"/>
  <c r="AK89" i="4"/>
  <c r="AJ95" i="4"/>
  <c r="AJ96" i="4"/>
  <c r="AK109" i="4"/>
  <c r="AK93" i="4"/>
  <c r="AP249" i="4"/>
  <c r="AH214" i="4"/>
  <c r="AH216" i="4" s="1"/>
  <c r="AH123" i="4"/>
  <c r="AH125" i="4"/>
  <c r="AH121" i="4"/>
  <c r="Q212" i="4"/>
  <c r="AQ184" i="4"/>
  <c r="AQ232" i="4" s="1"/>
  <c r="U288" i="4"/>
  <c r="U167" i="4"/>
  <c r="N269" i="4"/>
  <c r="AO112" i="4"/>
  <c r="AO77" i="4"/>
  <c r="AJ115" i="4"/>
  <c r="AJ116" i="4" s="1"/>
  <c r="AK101" i="4"/>
  <c r="AJ102" i="4"/>
  <c r="AJ103" i="4" s="1"/>
  <c r="X135" i="4"/>
  <c r="X274" i="4" s="1"/>
  <c r="U279" i="4"/>
  <c r="V182" i="4"/>
  <c r="AH118" i="3"/>
  <c r="AK107" i="3"/>
  <c r="AK108" i="3" s="1"/>
  <c r="AK109" i="3" s="1"/>
  <c r="AK93" i="3"/>
  <c r="AM77" i="3"/>
  <c r="AM112" i="3"/>
  <c r="P223" i="3"/>
  <c r="P228" i="3" s="1"/>
  <c r="P230" i="3" s="1"/>
  <c r="N269" i="3"/>
  <c r="U185" i="3"/>
  <c r="U188" i="3"/>
  <c r="U192" i="3"/>
  <c r="U193" i="3" s="1"/>
  <c r="N168" i="3"/>
  <c r="N203" i="3"/>
  <c r="AG227" i="3"/>
  <c r="AN75" i="3"/>
  <c r="T190" i="3"/>
  <c r="P212" i="3"/>
  <c r="AH214" i="3"/>
  <c r="AH216" i="3" s="1"/>
  <c r="AH125" i="3"/>
  <c r="AH121" i="3"/>
  <c r="AH123" i="3"/>
  <c r="W132" i="3"/>
  <c r="W133" i="3"/>
  <c r="AN249" i="3"/>
  <c r="AL91" i="3"/>
  <c r="AM6" i="3"/>
  <c r="AL88" i="3"/>
  <c r="AI95" i="3"/>
  <c r="AJ89" i="3"/>
  <c r="AI111" i="3"/>
  <c r="AI113" i="3" s="1"/>
  <c r="AI96" i="3"/>
  <c r="AI115" i="3"/>
  <c r="AI116" i="3" s="1"/>
  <c r="AI118" i="3" s="1"/>
  <c r="AJ101" i="3"/>
  <c r="AI102" i="3"/>
  <c r="AI103" i="3" s="1"/>
  <c r="AO76" i="3"/>
  <c r="AO5" i="3"/>
  <c r="AP4" i="3"/>
  <c r="AO180" i="3"/>
  <c r="AO184" i="3" s="1"/>
  <c r="AO232" i="3" s="1"/>
  <c r="AN179" i="3"/>
  <c r="T208" i="3"/>
  <c r="AL105" i="3"/>
  <c r="AL79" i="3"/>
  <c r="AL92" i="3" s="1"/>
  <c r="AI121" i="4" l="1"/>
  <c r="AJ97" i="4"/>
  <c r="AJ215" i="4" s="1"/>
  <c r="U220" i="4"/>
  <c r="U231" i="4" s="1"/>
  <c r="U196" i="4"/>
  <c r="AL101" i="4"/>
  <c r="AK115" i="4"/>
  <c r="AK116" i="4" s="1"/>
  <c r="AK102" i="4"/>
  <c r="AK103" i="4" s="1"/>
  <c r="AQ249" i="4"/>
  <c r="AI227" i="4"/>
  <c r="AJ118" i="4"/>
  <c r="AR184" i="4"/>
  <c r="AR232" i="4" s="1"/>
  <c r="AL93" i="4"/>
  <c r="AL109" i="4"/>
  <c r="AO79" i="4"/>
  <c r="AO92" i="4" s="1"/>
  <c r="Q275" i="4"/>
  <c r="AP112" i="4"/>
  <c r="AP77" i="4"/>
  <c r="Q243" i="4"/>
  <c r="Q233" i="4"/>
  <c r="Y217" i="4"/>
  <c r="Y138" i="4"/>
  <c r="Y140" i="4" s="1"/>
  <c r="Y142" i="4" s="1"/>
  <c r="U165" i="4"/>
  <c r="U208" i="4"/>
  <c r="N273" i="4"/>
  <c r="N276" i="4" s="1"/>
  <c r="O200" i="4"/>
  <c r="N169" i="4"/>
  <c r="N174" i="4" s="1"/>
  <c r="V185" i="4"/>
  <c r="V188" i="4"/>
  <c r="V192" i="4"/>
  <c r="V193" i="4" s="1"/>
  <c r="AH227" i="4"/>
  <c r="AL89" i="4"/>
  <c r="AK95" i="4"/>
  <c r="AK111" i="4"/>
  <c r="AK113" i="4" s="1"/>
  <c r="AK96" i="4"/>
  <c r="Q224" i="4"/>
  <c r="Q268" i="4" s="1"/>
  <c r="T295" i="4"/>
  <c r="AN6" i="4"/>
  <c r="AM88" i="4"/>
  <c r="AM91" i="4"/>
  <c r="Z130" i="4"/>
  <c r="Y135" i="4"/>
  <c r="Y274" i="4" s="1"/>
  <c r="P224" i="3"/>
  <c r="P268" i="3" s="1"/>
  <c r="AI97" i="3"/>
  <c r="AI215" i="3" s="1"/>
  <c r="AJ95" i="3"/>
  <c r="AK89" i="3"/>
  <c r="AJ111" i="3"/>
  <c r="AJ113" i="3" s="1"/>
  <c r="AJ96" i="3"/>
  <c r="U288" i="3"/>
  <c r="U167" i="3"/>
  <c r="AN247" i="3"/>
  <c r="AN260" i="3"/>
  <c r="AI121" i="3"/>
  <c r="AI214" i="3"/>
  <c r="AI216" i="3" s="1"/>
  <c r="AI125" i="3"/>
  <c r="AL93" i="3"/>
  <c r="AL107" i="3"/>
  <c r="AL108" i="3" s="1"/>
  <c r="AL109" i="3" s="1"/>
  <c r="X130" i="3"/>
  <c r="N169" i="3"/>
  <c r="N174" i="3" s="1"/>
  <c r="U189" i="3"/>
  <c r="U165" i="3" s="1"/>
  <c r="P243" i="3"/>
  <c r="P233" i="3"/>
  <c r="AO75" i="3"/>
  <c r="W217" i="3"/>
  <c r="W138" i="3"/>
  <c r="W140" i="3" s="1"/>
  <c r="W142" i="3" s="1"/>
  <c r="W134" i="3"/>
  <c r="AN112" i="3"/>
  <c r="AN77" i="3"/>
  <c r="AO249" i="3"/>
  <c r="T220" i="3"/>
  <c r="T231" i="3" s="1"/>
  <c r="T196" i="3"/>
  <c r="S197" i="3" s="1"/>
  <c r="U279" i="3"/>
  <c r="V182" i="3"/>
  <c r="AK101" i="3"/>
  <c r="AJ115" i="3"/>
  <c r="AJ116" i="3" s="1"/>
  <c r="AJ102" i="3"/>
  <c r="AJ103" i="3" s="1"/>
  <c r="AM91" i="3"/>
  <c r="AM88" i="3"/>
  <c r="AN6" i="3"/>
  <c r="P275" i="3"/>
  <c r="Q210" i="3"/>
  <c r="N273" i="3"/>
  <c r="N276" i="3" s="1"/>
  <c r="O200" i="3"/>
  <c r="AM105" i="3"/>
  <c r="AM79" i="3"/>
  <c r="AM92" i="3" s="1"/>
  <c r="AO179" i="3"/>
  <c r="AP180" i="3"/>
  <c r="AP184" i="3" s="1"/>
  <c r="AP232" i="3" s="1"/>
  <c r="AP76" i="3"/>
  <c r="AP5" i="3"/>
  <c r="AQ4" i="3"/>
  <c r="AH227" i="3"/>
  <c r="U209" i="3"/>
  <c r="AK118" i="4" l="1"/>
  <c r="AM109" i="4"/>
  <c r="AM93" i="4"/>
  <c r="Q254" i="4"/>
  <c r="Q247" i="4"/>
  <c r="Q245" i="4"/>
  <c r="AM89" i="4"/>
  <c r="AL111" i="4"/>
  <c r="AL113" i="4" s="1"/>
  <c r="AL96" i="4"/>
  <c r="AL95" i="4"/>
  <c r="V165" i="4"/>
  <c r="AQ112" i="4"/>
  <c r="AQ77" i="4"/>
  <c r="AO6" i="4"/>
  <c r="AN91" i="4"/>
  <c r="AN88" i="4"/>
  <c r="AK97" i="4"/>
  <c r="AK215" i="4" s="1"/>
  <c r="V279" i="4"/>
  <c r="W182" i="4"/>
  <c r="AQ260" i="4"/>
  <c r="AS184" i="4"/>
  <c r="AS232" i="4" s="1"/>
  <c r="AR249" i="4"/>
  <c r="AS249" i="4" s="1"/>
  <c r="V288" i="4"/>
  <c r="V167" i="4"/>
  <c r="V209" i="4"/>
  <c r="R218" i="4"/>
  <c r="R219" i="4" s="1"/>
  <c r="R222" i="4" s="1"/>
  <c r="R211" i="4"/>
  <c r="AK214" i="4"/>
  <c r="AK121" i="4"/>
  <c r="AK123" i="4"/>
  <c r="AK125" i="4"/>
  <c r="N267" i="4"/>
  <c r="N270" i="4" s="1"/>
  <c r="N175" i="4"/>
  <c r="N237" i="4"/>
  <c r="AP79" i="4"/>
  <c r="AP92" i="4" s="1"/>
  <c r="AM101" i="4"/>
  <c r="AL115" i="4"/>
  <c r="AL116" i="4" s="1"/>
  <c r="AL102" i="4"/>
  <c r="AL103" i="4" s="1"/>
  <c r="Z132" i="4"/>
  <c r="Z133" i="4"/>
  <c r="AJ214" i="4"/>
  <c r="AJ216" i="4" s="1"/>
  <c r="AJ125" i="4"/>
  <c r="AJ121" i="4"/>
  <c r="AJ123" i="4"/>
  <c r="U294" i="4"/>
  <c r="U287" i="4"/>
  <c r="U290" i="4" s="1"/>
  <c r="U244" i="4"/>
  <c r="AJ97" i="3"/>
  <c r="AJ215" i="3" s="1"/>
  <c r="AI123" i="3"/>
  <c r="AP75" i="3"/>
  <c r="X132" i="3"/>
  <c r="X133" i="3"/>
  <c r="Q218" i="3"/>
  <c r="Q219" i="3" s="1"/>
  <c r="Q222" i="3" s="1"/>
  <c r="Q211" i="3"/>
  <c r="AM107" i="3"/>
  <c r="AM108" i="3" s="1"/>
  <c r="AM109" i="3" s="1"/>
  <c r="AM93" i="3"/>
  <c r="V185" i="3"/>
  <c r="V188" i="3"/>
  <c r="V192" i="3"/>
  <c r="V193" i="3" s="1"/>
  <c r="V209" i="3" s="1"/>
  <c r="AN105" i="3"/>
  <c r="AN79" i="3"/>
  <c r="AN92" i="3" s="1"/>
  <c r="P254" i="3"/>
  <c r="P247" i="3"/>
  <c r="P245" i="3"/>
  <c r="N267" i="3"/>
  <c r="N270" i="3" s="1"/>
  <c r="N175" i="3"/>
  <c r="N237" i="3"/>
  <c r="AI227" i="3"/>
  <c r="U208" i="3"/>
  <c r="AO247" i="3"/>
  <c r="AO260" i="3"/>
  <c r="AL101" i="3"/>
  <c r="AK115" i="3"/>
  <c r="AK116" i="3" s="1"/>
  <c r="AK102" i="3"/>
  <c r="AK103" i="3" s="1"/>
  <c r="AP179" i="3"/>
  <c r="AP249" i="3"/>
  <c r="AL89" i="3"/>
  <c r="AK96" i="3"/>
  <c r="AK111" i="3"/>
  <c r="AK113" i="3" s="1"/>
  <c r="AK95" i="3"/>
  <c r="T294" i="3"/>
  <c r="T287" i="3"/>
  <c r="T290" i="3" s="1"/>
  <c r="T244" i="3"/>
  <c r="AQ180" i="3"/>
  <c r="AQ184" i="3" s="1"/>
  <c r="AQ232" i="3" s="1"/>
  <c r="AQ179" i="3"/>
  <c r="AQ76" i="3"/>
  <c r="AQ5" i="3"/>
  <c r="AR4" i="3"/>
  <c r="O198" i="3"/>
  <c r="AN91" i="3"/>
  <c r="AO6" i="3"/>
  <c r="AN88" i="3"/>
  <c r="AJ118" i="3"/>
  <c r="X134" i="3"/>
  <c r="AO112" i="3"/>
  <c r="AO77" i="3"/>
  <c r="U190" i="3"/>
  <c r="W135" i="3"/>
  <c r="W274" i="3" s="1"/>
  <c r="AK216" i="4" l="1"/>
  <c r="AL97" i="4"/>
  <c r="AL215" i="4" s="1"/>
  <c r="V208" i="4"/>
  <c r="V196" i="4"/>
  <c r="AJ227" i="4"/>
  <c r="O234" i="4"/>
  <c r="O235" i="4" s="1"/>
  <c r="R223" i="4"/>
  <c r="R228" i="4" s="1"/>
  <c r="R230" i="4" s="1"/>
  <c r="AT184" i="4"/>
  <c r="AT232" i="4" s="1"/>
  <c r="AS260" i="4"/>
  <c r="W185" i="4"/>
  <c r="W188" i="4"/>
  <c r="W192" i="4"/>
  <c r="W193" i="4" s="1"/>
  <c r="W209" i="4" s="1"/>
  <c r="AL118" i="4"/>
  <c r="AN109" i="4"/>
  <c r="AN93" i="4"/>
  <c r="Z217" i="4"/>
  <c r="Z138" i="4"/>
  <c r="Z140" i="4" s="1"/>
  <c r="Z142" i="4" s="1"/>
  <c r="Z134" i="4"/>
  <c r="Z135" i="4" s="1"/>
  <c r="Z274" i="4" s="1"/>
  <c r="AN101" i="4"/>
  <c r="AM102" i="4"/>
  <c r="AM103" i="4" s="1"/>
  <c r="AM115" i="4"/>
  <c r="AM116" i="4" s="1"/>
  <c r="N280" i="4"/>
  <c r="N281" i="4" s="1"/>
  <c r="N283" i="4" s="1"/>
  <c r="N284" i="4" s="1"/>
  <c r="O266" i="4"/>
  <c r="AK227" i="4"/>
  <c r="AT249" i="4"/>
  <c r="AO91" i="4"/>
  <c r="AO88" i="4"/>
  <c r="AP6" i="4"/>
  <c r="AM95" i="4"/>
  <c r="AN89" i="4"/>
  <c r="AM111" i="4"/>
  <c r="AM113" i="4" s="1"/>
  <c r="AM96" i="4"/>
  <c r="AR112" i="4"/>
  <c r="AR77" i="4"/>
  <c r="U295" i="4"/>
  <c r="AA130" i="4"/>
  <c r="R212" i="4"/>
  <c r="AR260" i="4"/>
  <c r="AQ79" i="4"/>
  <c r="AQ92" i="4" s="1"/>
  <c r="Q223" i="3"/>
  <c r="Q228" i="3" s="1"/>
  <c r="Q230" i="3" s="1"/>
  <c r="AO105" i="3"/>
  <c r="AO79" i="3"/>
  <c r="AO92" i="3" s="1"/>
  <c r="AN93" i="3"/>
  <c r="AN107" i="3"/>
  <c r="AN108" i="3" s="1"/>
  <c r="AN109" i="3" s="1"/>
  <c r="AR5" i="3"/>
  <c r="AR179" i="3" s="1"/>
  <c r="AR76" i="3"/>
  <c r="AR180" i="3"/>
  <c r="AR184" i="3" s="1"/>
  <c r="AR232" i="3" s="1"/>
  <c r="AS4" i="3"/>
  <c r="T295" i="3"/>
  <c r="AK97" i="3"/>
  <c r="AK215" i="3" s="1"/>
  <c r="AQ249" i="3"/>
  <c r="X217" i="3"/>
  <c r="X138" i="3"/>
  <c r="X140" i="3" s="1"/>
  <c r="X142" i="3" s="1"/>
  <c r="AP112" i="3"/>
  <c r="AP77" i="3"/>
  <c r="U220" i="3"/>
  <c r="U231" i="3" s="1"/>
  <c r="U196" i="3"/>
  <c r="T197" i="3" s="1"/>
  <c r="AO91" i="3"/>
  <c r="AP6" i="3"/>
  <c r="AO88" i="3"/>
  <c r="V279" i="3"/>
  <c r="W182" i="3"/>
  <c r="AJ214" i="3"/>
  <c r="AJ216" i="3" s="1"/>
  <c r="AJ123" i="3"/>
  <c r="AJ125" i="3"/>
  <c r="AJ121" i="3"/>
  <c r="AQ75" i="3"/>
  <c r="AL95" i="3"/>
  <c r="AM89" i="3"/>
  <c r="AL111" i="3"/>
  <c r="AL113" i="3" s="1"/>
  <c r="AL96" i="3"/>
  <c r="AK118" i="3"/>
  <c r="V288" i="3"/>
  <c r="V167" i="3"/>
  <c r="X135" i="3"/>
  <c r="X274" i="3" s="1"/>
  <c r="Y130" i="3"/>
  <c r="AQ260" i="3"/>
  <c r="AQ247" i="3"/>
  <c r="O202" i="3"/>
  <c r="O234" i="3" s="1"/>
  <c r="O235" i="3" s="1"/>
  <c r="O201" i="3"/>
  <c r="AP260" i="3"/>
  <c r="AP247" i="3"/>
  <c r="AM101" i="3"/>
  <c r="AL115" i="3"/>
  <c r="AL116" i="3" s="1"/>
  <c r="AL102" i="3"/>
  <c r="AL103" i="3" s="1"/>
  <c r="N280" i="3"/>
  <c r="N281" i="3" s="1"/>
  <c r="N283" i="3" s="1"/>
  <c r="N284" i="3" s="1"/>
  <c r="O266" i="3"/>
  <c r="V189" i="3"/>
  <c r="V165" i="3" s="1"/>
  <c r="V190" i="3"/>
  <c r="Q212" i="3"/>
  <c r="V220" i="4" l="1"/>
  <c r="V231" i="4" s="1"/>
  <c r="V244" i="4" s="1"/>
  <c r="AM97" i="4"/>
  <c r="AM215" i="4" s="1"/>
  <c r="AS112" i="4"/>
  <c r="AS77" i="4"/>
  <c r="AT260" i="4"/>
  <c r="R275" i="4"/>
  <c r="AP91" i="4"/>
  <c r="AP88" i="4"/>
  <c r="AQ6" i="4"/>
  <c r="AN115" i="4"/>
  <c r="AN116" i="4" s="1"/>
  <c r="AO101" i="4"/>
  <c r="AN102" i="4"/>
  <c r="AN103" i="4" s="1"/>
  <c r="R233" i="4"/>
  <c r="R243" i="4"/>
  <c r="V294" i="4"/>
  <c r="V287" i="4"/>
  <c r="V290" i="4" s="1"/>
  <c r="AU184" i="4"/>
  <c r="AU232" i="4" s="1"/>
  <c r="O269" i="4"/>
  <c r="W279" i="4"/>
  <c r="X182" i="4"/>
  <c r="AN111" i="4"/>
  <c r="AN113" i="4" s="1"/>
  <c r="AN95" i="4"/>
  <c r="AO89" i="4"/>
  <c r="AN96" i="4"/>
  <c r="AN97" i="4" s="1"/>
  <c r="AN215" i="4" s="1"/>
  <c r="AL214" i="4"/>
  <c r="AL216" i="4" s="1"/>
  <c r="AL123" i="4"/>
  <c r="AL125" i="4"/>
  <c r="AL121" i="4"/>
  <c r="R224" i="4"/>
  <c r="R268" i="4" s="1"/>
  <c r="AA132" i="4"/>
  <c r="AA133" i="4"/>
  <c r="AR79" i="4"/>
  <c r="AR92" i="4" s="1"/>
  <c r="AO109" i="4"/>
  <c r="AO93" i="4"/>
  <c r="AM118" i="4"/>
  <c r="W288" i="4"/>
  <c r="W167" i="4"/>
  <c r="O168" i="4"/>
  <c r="O169" i="4" s="1"/>
  <c r="O174" i="4" s="1"/>
  <c r="O203" i="4"/>
  <c r="AR249" i="3"/>
  <c r="V220" i="3"/>
  <c r="V231" i="3" s="1"/>
  <c r="V196" i="3"/>
  <c r="U197" i="3" s="1"/>
  <c r="U287" i="3"/>
  <c r="U290" i="3" s="1"/>
  <c r="U294" i="3"/>
  <c r="U244" i="3"/>
  <c r="AS76" i="3"/>
  <c r="AS5" i="3"/>
  <c r="AS249" i="3" s="1"/>
  <c r="AT4" i="3"/>
  <c r="AS180" i="3"/>
  <c r="AS184" i="3" s="1"/>
  <c r="AS232" i="3" s="1"/>
  <c r="AR247" i="3"/>
  <c r="AR260" i="3"/>
  <c r="AL118" i="3"/>
  <c r="V208" i="3"/>
  <c r="AM95" i="3"/>
  <c r="AN89" i="3"/>
  <c r="AM96" i="3"/>
  <c r="AM111" i="3"/>
  <c r="AM113" i="3" s="1"/>
  <c r="AQ112" i="3"/>
  <c r="AQ77" i="3"/>
  <c r="AJ227" i="3"/>
  <c r="AP91" i="3"/>
  <c r="AP88" i="3"/>
  <c r="AQ6" i="3"/>
  <c r="AP105" i="3"/>
  <c r="AP79" i="3"/>
  <c r="AP92" i="3" s="1"/>
  <c r="Q243" i="3"/>
  <c r="Q233" i="3"/>
  <c r="Q275" i="3"/>
  <c r="R210" i="3"/>
  <c r="O168" i="3"/>
  <c r="O169" i="3" s="1"/>
  <c r="O174" i="3" s="1"/>
  <c r="O203" i="3"/>
  <c r="W185" i="3"/>
  <c r="W188" i="3"/>
  <c r="W192" i="3"/>
  <c r="W193" i="3" s="1"/>
  <c r="AO107" i="3"/>
  <c r="AO108" i="3" s="1"/>
  <c r="AO109" i="3" s="1"/>
  <c r="AO93" i="3"/>
  <c r="Q224" i="3"/>
  <c r="Q268" i="3" s="1"/>
  <c r="AM115" i="3"/>
  <c r="AM116" i="3" s="1"/>
  <c r="AM118" i="3" s="1"/>
  <c r="AN101" i="3"/>
  <c r="AM102" i="3"/>
  <c r="AM103" i="3" s="1"/>
  <c r="AK214" i="3"/>
  <c r="AK216" i="3" s="1"/>
  <c r="AK123" i="3"/>
  <c r="AK125" i="3"/>
  <c r="AK121" i="3"/>
  <c r="O269" i="3"/>
  <c r="O237" i="3"/>
  <c r="Y132" i="3"/>
  <c r="Y133" i="3"/>
  <c r="AL97" i="3"/>
  <c r="AL215" i="3" s="1"/>
  <c r="AR75" i="3"/>
  <c r="V295" i="4" l="1"/>
  <c r="AU260" i="4"/>
  <c r="O267" i="4"/>
  <c r="O270" i="4" s="1"/>
  <c r="O175" i="4"/>
  <c r="AM214" i="4"/>
  <c r="AM216" i="4" s="1"/>
  <c r="AM123" i="4"/>
  <c r="AM125" i="4"/>
  <c r="AM121" i="4"/>
  <c r="AA217" i="4"/>
  <c r="AA138" i="4"/>
  <c r="AA140" i="4" s="1"/>
  <c r="AA142" i="4" s="1"/>
  <c r="AA134" i="4"/>
  <c r="AA135" i="4" s="1"/>
  <c r="AA274" i="4" s="1"/>
  <c r="AP89" i="4"/>
  <c r="AO96" i="4"/>
  <c r="AO95" i="4"/>
  <c r="AO111" i="4"/>
  <c r="AO113" i="4" s="1"/>
  <c r="AP109" i="4"/>
  <c r="AP93" i="4"/>
  <c r="AT112" i="4"/>
  <c r="AT77" i="4"/>
  <c r="AB130" i="4"/>
  <c r="X185" i="4"/>
  <c r="X188" i="4"/>
  <c r="X192" i="4"/>
  <c r="X193" i="4" s="1"/>
  <c r="AV184" i="4"/>
  <c r="AV232" i="4" s="1"/>
  <c r="R254" i="4"/>
  <c r="R247" i="4"/>
  <c r="R245" i="4"/>
  <c r="AN118" i="4"/>
  <c r="S218" i="4"/>
  <c r="S219" i="4" s="1"/>
  <c r="S222" i="4" s="1"/>
  <c r="S211" i="4"/>
  <c r="W220" i="4"/>
  <c r="W231" i="4" s="1"/>
  <c r="W196" i="4"/>
  <c r="AS79" i="4"/>
  <c r="AS92" i="4" s="1"/>
  <c r="AL227" i="4"/>
  <c r="O237" i="4"/>
  <c r="AP101" i="4"/>
  <c r="AO115" i="4"/>
  <c r="AO116" i="4" s="1"/>
  <c r="AO102" i="4"/>
  <c r="AO103" i="4" s="1"/>
  <c r="O273" i="4"/>
  <c r="O276" i="4" s="1"/>
  <c r="P200" i="4"/>
  <c r="AU249" i="4"/>
  <c r="AV249" i="4" s="1"/>
  <c r="AR6" i="4"/>
  <c r="AQ91" i="4"/>
  <c r="AQ88" i="4"/>
  <c r="W165" i="4"/>
  <c r="W208" i="4"/>
  <c r="AR112" i="3"/>
  <c r="AR77" i="3"/>
  <c r="AP93" i="3"/>
  <c r="AP107" i="3"/>
  <c r="AP108" i="3" s="1"/>
  <c r="AP109" i="3" s="1"/>
  <c r="AS75" i="3"/>
  <c r="AK227" i="3"/>
  <c r="U295" i="3"/>
  <c r="W279" i="3"/>
  <c r="X182" i="3"/>
  <c r="Q254" i="3"/>
  <c r="Q247" i="3"/>
  <c r="Q245" i="3"/>
  <c r="O273" i="3"/>
  <c r="O276" i="3" s="1"/>
  <c r="P200" i="3"/>
  <c r="AQ88" i="3"/>
  <c r="AR6" i="3"/>
  <c r="AQ91" i="3"/>
  <c r="AM97" i="3"/>
  <c r="AM215" i="3" s="1"/>
  <c r="AL214" i="3"/>
  <c r="AL216" i="3" s="1"/>
  <c r="AL125" i="3"/>
  <c r="AL121" i="3"/>
  <c r="AL123" i="3"/>
  <c r="AS179" i="3"/>
  <c r="AM214" i="3"/>
  <c r="AM123" i="3"/>
  <c r="AM125" i="3"/>
  <c r="R218" i="3"/>
  <c r="R219" i="3" s="1"/>
  <c r="R222" i="3" s="1"/>
  <c r="R211" i="3"/>
  <c r="Y217" i="3"/>
  <c r="Y138" i="3"/>
  <c r="Y140" i="3" s="1"/>
  <c r="Y142" i="3" s="1"/>
  <c r="Y134" i="3"/>
  <c r="W288" i="3"/>
  <c r="W167" i="3"/>
  <c r="W209" i="3"/>
  <c r="Y135" i="3"/>
  <c r="Y274" i="3" s="1"/>
  <c r="Z130" i="3"/>
  <c r="AO101" i="3"/>
  <c r="AN115" i="3"/>
  <c r="AN116" i="3" s="1"/>
  <c r="AN102" i="3"/>
  <c r="AN103" i="3" s="1"/>
  <c r="W189" i="3"/>
  <c r="W165" i="3" s="1"/>
  <c r="W190" i="3"/>
  <c r="O267" i="3"/>
  <c r="O270" i="3" s="1"/>
  <c r="O175" i="3"/>
  <c r="AQ105" i="3"/>
  <c r="AQ79" i="3"/>
  <c r="AQ92" i="3" s="1"/>
  <c r="AN95" i="3"/>
  <c r="AO89" i="3"/>
  <c r="AN96" i="3"/>
  <c r="AN111" i="3"/>
  <c r="AN113" i="3" s="1"/>
  <c r="AT180" i="3"/>
  <c r="AT184" i="3" s="1"/>
  <c r="AT232" i="3" s="1"/>
  <c r="AT5" i="3"/>
  <c r="AT249" i="3" s="1"/>
  <c r="AT76" i="3"/>
  <c r="AU4" i="3"/>
  <c r="V287" i="3"/>
  <c r="V290" i="3" s="1"/>
  <c r="V294" i="3"/>
  <c r="V244" i="3"/>
  <c r="AQ109" i="4" l="1"/>
  <c r="AQ93" i="4"/>
  <c r="AU112" i="4"/>
  <c r="AU77" i="4"/>
  <c r="W287" i="4"/>
  <c r="W290" i="4" s="1"/>
  <c r="W294" i="4"/>
  <c r="W244" i="4"/>
  <c r="X288" i="4"/>
  <c r="X167" i="4"/>
  <c r="X209" i="4"/>
  <c r="X165" i="4"/>
  <c r="S223" i="4"/>
  <c r="S228" i="4" s="1"/>
  <c r="S230" i="4" s="1"/>
  <c r="X279" i="4"/>
  <c r="Y182" i="4"/>
  <c r="AQ89" i="4"/>
  <c r="AP96" i="4"/>
  <c r="AP95" i="4"/>
  <c r="AP111" i="4"/>
  <c r="AP113" i="4" s="1"/>
  <c r="AS6" i="4"/>
  <c r="AR91" i="4"/>
  <c r="AR88" i="4"/>
  <c r="AO118" i="4"/>
  <c r="S212" i="4"/>
  <c r="AT79" i="4"/>
  <c r="AT92" i="4" s="1"/>
  <c r="O280" i="4"/>
  <c r="O281" i="4" s="1"/>
  <c r="O283" i="4" s="1"/>
  <c r="O284" i="4" s="1"/>
  <c r="P266" i="4"/>
  <c r="AQ101" i="4"/>
  <c r="AP115" i="4"/>
  <c r="AP116" i="4" s="1"/>
  <c r="AP102" i="4"/>
  <c r="AP103" i="4" s="1"/>
  <c r="AN214" i="4"/>
  <c r="AN216" i="4" s="1"/>
  <c r="AN125" i="4"/>
  <c r="AN121" i="4"/>
  <c r="AN123" i="4"/>
  <c r="AW184" i="4"/>
  <c r="AW232" i="4" s="1"/>
  <c r="AB132" i="4"/>
  <c r="AB133" i="4"/>
  <c r="AO97" i="4"/>
  <c r="AO215" i="4" s="1"/>
  <c r="AM227" i="4"/>
  <c r="AM121" i="3"/>
  <c r="W208" i="3"/>
  <c r="AM216" i="3"/>
  <c r="V295" i="3"/>
  <c r="X185" i="3"/>
  <c r="X188" i="3"/>
  <c r="X192" i="3"/>
  <c r="X193" i="3" s="1"/>
  <c r="O280" i="3"/>
  <c r="O281" i="3" s="1"/>
  <c r="O283" i="3" s="1"/>
  <c r="O284" i="3" s="1"/>
  <c r="P266" i="3"/>
  <c r="AN118" i="3"/>
  <c r="X209" i="3"/>
  <c r="P198" i="3"/>
  <c r="AS112" i="3"/>
  <c r="AS77" i="3"/>
  <c r="AU180" i="3"/>
  <c r="AU184" i="3" s="1"/>
  <c r="AU232" i="3" s="1"/>
  <c r="AU179" i="3"/>
  <c r="AU5" i="3"/>
  <c r="AU76" i="3"/>
  <c r="AV4" i="3"/>
  <c r="AM227" i="3"/>
  <c r="AL227" i="3"/>
  <c r="AN97" i="3"/>
  <c r="AN215" i="3" s="1"/>
  <c r="W220" i="3"/>
  <c r="W231" i="3" s="1"/>
  <c r="W196" i="3"/>
  <c r="V197" i="3" s="1"/>
  <c r="AS247" i="3"/>
  <c r="AS260" i="3"/>
  <c r="AQ107" i="3"/>
  <c r="AQ108" i="3" s="1"/>
  <c r="AQ109" i="3" s="1"/>
  <c r="AQ93" i="3"/>
  <c r="AR105" i="3"/>
  <c r="AR79" i="3"/>
  <c r="AR92" i="3" s="1"/>
  <c r="R223" i="3"/>
  <c r="R228" i="3" s="1"/>
  <c r="R230" i="3" s="1"/>
  <c r="AT75" i="3"/>
  <c r="AP101" i="3"/>
  <c r="AO115" i="3"/>
  <c r="AO116" i="3" s="1"/>
  <c r="AO102" i="3"/>
  <c r="AO103" i="3" s="1"/>
  <c r="AT179" i="3"/>
  <c r="AP89" i="3"/>
  <c r="AO96" i="3"/>
  <c r="AO111" i="3"/>
  <c r="AO113" i="3" s="1"/>
  <c r="AO95" i="3"/>
  <c r="Z132" i="3"/>
  <c r="Z133" i="3"/>
  <c r="R212" i="3"/>
  <c r="AR91" i="3"/>
  <c r="AS6" i="3"/>
  <c r="AR88" i="3"/>
  <c r="S224" i="4" l="1"/>
  <c r="S268" i="4" s="1"/>
  <c r="X208" i="4"/>
  <c r="AR109" i="4"/>
  <c r="AR93" i="4"/>
  <c r="AX184" i="4"/>
  <c r="AX232" i="4" s="1"/>
  <c r="AN227" i="4"/>
  <c r="AS91" i="4"/>
  <c r="AS88" i="4"/>
  <c r="AT6" i="4"/>
  <c r="AB217" i="4"/>
  <c r="AB138" i="4"/>
  <c r="AB140" i="4" s="1"/>
  <c r="AB142" i="4" s="1"/>
  <c r="AP118" i="4"/>
  <c r="AO214" i="4"/>
  <c r="AO216" i="4" s="1"/>
  <c r="AO121" i="4"/>
  <c r="AO123" i="4"/>
  <c r="AO125" i="4"/>
  <c r="S233" i="4"/>
  <c r="S243" i="4"/>
  <c r="W295" i="4"/>
  <c r="AV260" i="4"/>
  <c r="S275" i="4"/>
  <c r="AQ95" i="4"/>
  <c r="AR89" i="4"/>
  <c r="AQ111" i="4"/>
  <c r="AQ113" i="4" s="1"/>
  <c r="AQ96" i="4"/>
  <c r="AW249" i="4"/>
  <c r="AX249" i="4" s="1"/>
  <c r="AC130" i="4"/>
  <c r="AR101" i="4"/>
  <c r="AQ115" i="4"/>
  <c r="AQ116" i="4" s="1"/>
  <c r="AQ102" i="4"/>
  <c r="AQ103" i="4" s="1"/>
  <c r="AB134" i="4"/>
  <c r="AB135" i="4" s="1"/>
  <c r="AB274" i="4" s="1"/>
  <c r="AV112" i="4"/>
  <c r="AV77" i="4"/>
  <c r="AP97" i="4"/>
  <c r="AP215" i="4" s="1"/>
  <c r="Y185" i="4"/>
  <c r="Y188" i="4"/>
  <c r="Y192" i="4"/>
  <c r="Y193" i="4" s="1"/>
  <c r="P234" i="4"/>
  <c r="P235" i="4" s="1"/>
  <c r="AU79" i="4"/>
  <c r="AU92" i="4" s="1"/>
  <c r="AO118" i="3"/>
  <c r="AS91" i="3"/>
  <c r="AS88" i="3"/>
  <c r="AT6" i="3"/>
  <c r="AN214" i="3"/>
  <c r="AN216" i="3" s="1"/>
  <c r="AN123" i="3"/>
  <c r="AN125" i="3"/>
  <c r="AN121" i="3"/>
  <c r="X189" i="3"/>
  <c r="AP95" i="3"/>
  <c r="AQ89" i="3"/>
  <c r="AP111" i="3"/>
  <c r="AP113" i="3" s="1"/>
  <c r="AP96" i="3"/>
  <c r="AR93" i="3"/>
  <c r="AR107" i="3"/>
  <c r="AR108" i="3" s="1"/>
  <c r="AR109" i="3" s="1"/>
  <c r="AP115" i="3"/>
  <c r="AP116" i="3" s="1"/>
  <c r="AQ101" i="3"/>
  <c r="AP102" i="3"/>
  <c r="AP103" i="3" s="1"/>
  <c r="AS79" i="3"/>
  <c r="AS92" i="3" s="1"/>
  <c r="AS105" i="3"/>
  <c r="X279" i="3"/>
  <c r="Y182" i="3"/>
  <c r="R275" i="3"/>
  <c r="S210" i="3"/>
  <c r="AO214" i="3"/>
  <c r="AO125" i="3"/>
  <c r="W294" i="3"/>
  <c r="W287" i="3"/>
  <c r="W290" i="3" s="1"/>
  <c r="W295" i="3" s="1"/>
  <c r="W244" i="3"/>
  <c r="P201" i="3"/>
  <c r="P202" i="3"/>
  <c r="P234" i="3" s="1"/>
  <c r="P235" i="3" s="1"/>
  <c r="AT260" i="3"/>
  <c r="AT247" i="3"/>
  <c r="Z217" i="3"/>
  <c r="Z138" i="3"/>
  <c r="Z140" i="3" s="1"/>
  <c r="Z142" i="3" s="1"/>
  <c r="AT112" i="3"/>
  <c r="AT77" i="3"/>
  <c r="AU75" i="3"/>
  <c r="AU249" i="3"/>
  <c r="R243" i="3"/>
  <c r="R233" i="3"/>
  <c r="AV5" i="3"/>
  <c r="AV76" i="3"/>
  <c r="AV180" i="3"/>
  <c r="AV184" i="3" s="1"/>
  <c r="AV232" i="3" s="1"/>
  <c r="AW4" i="3"/>
  <c r="AA130" i="3"/>
  <c r="AO97" i="3"/>
  <c r="AO215" i="3" s="1"/>
  <c r="R224" i="3"/>
  <c r="R268" i="3" s="1"/>
  <c r="Z134" i="3"/>
  <c r="AU260" i="3"/>
  <c r="AU247" i="3"/>
  <c r="X288" i="3"/>
  <c r="X167" i="3"/>
  <c r="AQ118" i="4" l="1"/>
  <c r="AQ121" i="4" s="1"/>
  <c r="AS109" i="4"/>
  <c r="AS93" i="4"/>
  <c r="AY184" i="4"/>
  <c r="AY232" i="4" s="1"/>
  <c r="P269" i="4"/>
  <c r="Y279" i="4"/>
  <c r="Z182" i="4"/>
  <c r="AQ97" i="4"/>
  <c r="AQ215" i="4" s="1"/>
  <c r="T218" i="4"/>
  <c r="T219" i="4" s="1"/>
  <c r="T222" i="4" s="1"/>
  <c r="T211" i="4"/>
  <c r="S254" i="4"/>
  <c r="S247" i="4"/>
  <c r="S245" i="4"/>
  <c r="AT91" i="4"/>
  <c r="AT88" i="4"/>
  <c r="AU6" i="4"/>
  <c r="Y288" i="4"/>
  <c r="Y167" i="4"/>
  <c r="AV79" i="4"/>
  <c r="AV92" i="4" s="1"/>
  <c r="AQ214" i="4"/>
  <c r="AQ125" i="4"/>
  <c r="AW260" i="4"/>
  <c r="AR111" i="4"/>
  <c r="AR113" i="4" s="1"/>
  <c r="AR95" i="4"/>
  <c r="AS89" i="4"/>
  <c r="AR96" i="4"/>
  <c r="AP214" i="4"/>
  <c r="AP216" i="4" s="1"/>
  <c r="AP123" i="4"/>
  <c r="AP125" i="4"/>
  <c r="AP121" i="4"/>
  <c r="AX260" i="4"/>
  <c r="X220" i="4"/>
  <c r="X231" i="4" s="1"/>
  <c r="X196" i="4"/>
  <c r="AS101" i="4"/>
  <c r="AR115" i="4"/>
  <c r="AR116" i="4" s="1"/>
  <c r="AR102" i="4"/>
  <c r="AR103" i="4" s="1"/>
  <c r="AW77" i="4"/>
  <c r="AW112" i="4"/>
  <c r="P168" i="4"/>
  <c r="P169" i="4" s="1"/>
  <c r="P174" i="4" s="1"/>
  <c r="P237" i="4" s="1"/>
  <c r="P203" i="4"/>
  <c r="AC132" i="4"/>
  <c r="AC133" i="4"/>
  <c r="Y209" i="4"/>
  <c r="AO227" i="4"/>
  <c r="AP97" i="3"/>
  <c r="AP215" i="3" s="1"/>
  <c r="P168" i="3"/>
  <c r="P169" i="3" s="1"/>
  <c r="P174" i="3" s="1"/>
  <c r="P203" i="3"/>
  <c r="Z135" i="3"/>
  <c r="Z274" i="3" s="1"/>
  <c r="R254" i="3"/>
  <c r="R247" i="3"/>
  <c r="R245" i="3"/>
  <c r="AU77" i="3"/>
  <c r="AU112" i="3"/>
  <c r="AQ115" i="3"/>
  <c r="AQ116" i="3" s="1"/>
  <c r="AR101" i="3"/>
  <c r="AQ102" i="3"/>
  <c r="AQ103" i="3" s="1"/>
  <c r="AT91" i="3"/>
  <c r="AU6" i="3"/>
  <c r="AT88" i="3"/>
  <c r="S218" i="3"/>
  <c r="S219" i="3" s="1"/>
  <c r="S222" i="3" s="1"/>
  <c r="S211" i="3"/>
  <c r="AQ95" i="3"/>
  <c r="AR89" i="3"/>
  <c r="AQ111" i="3"/>
  <c r="AQ113" i="3" s="1"/>
  <c r="AQ96" i="3"/>
  <c r="AA132" i="3"/>
  <c r="AA133" i="3"/>
  <c r="AV75" i="3"/>
  <c r="AO123" i="3"/>
  <c r="AP118" i="3"/>
  <c r="X165" i="3"/>
  <c r="X208" i="3"/>
  <c r="AO121" i="3"/>
  <c r="AW76" i="3"/>
  <c r="AW5" i="3"/>
  <c r="AW179" i="3" s="1"/>
  <c r="AW180" i="3"/>
  <c r="AW184" i="3" s="1"/>
  <c r="AW232" i="3" s="1"/>
  <c r="AX4" i="3"/>
  <c r="AV179" i="3"/>
  <c r="AV249" i="3"/>
  <c r="AW249" i="3" s="1"/>
  <c r="AT105" i="3"/>
  <c r="AT79" i="3"/>
  <c r="AT92" i="3" s="1"/>
  <c r="P269" i="3"/>
  <c r="P237" i="3"/>
  <c r="AO216" i="3"/>
  <c r="Y185" i="3"/>
  <c r="Y188" i="3"/>
  <c r="Y192" i="3"/>
  <c r="Y193" i="3" s="1"/>
  <c r="X190" i="3"/>
  <c r="AN227" i="3"/>
  <c r="AS107" i="3"/>
  <c r="AS108" i="3" s="1"/>
  <c r="AS109" i="3" s="1"/>
  <c r="AS93" i="3"/>
  <c r="AQ123" i="4" l="1"/>
  <c r="AQ216" i="4"/>
  <c r="AC217" i="4"/>
  <c r="AC138" i="4"/>
  <c r="AC140" i="4" s="1"/>
  <c r="AC142" i="4" s="1"/>
  <c r="AW79" i="4"/>
  <c r="AW92" i="4" s="1"/>
  <c r="AV6" i="4"/>
  <c r="AU88" i="4"/>
  <c r="AU91" i="4"/>
  <c r="T212" i="4"/>
  <c r="AZ184" i="4"/>
  <c r="AZ232" i="4" s="1"/>
  <c r="AR118" i="4"/>
  <c r="AR97" i="4"/>
  <c r="AR215" i="4" s="1"/>
  <c r="AT93" i="4"/>
  <c r="AT109" i="4"/>
  <c r="P267" i="4"/>
  <c r="P270" i="4" s="1"/>
  <c r="P175" i="4"/>
  <c r="Y165" i="4"/>
  <c r="Y208" i="4"/>
  <c r="AC134" i="4"/>
  <c r="AC135" i="4" s="1"/>
  <c r="AC274" i="4" s="1"/>
  <c r="AX112" i="4"/>
  <c r="AX77" i="4"/>
  <c r="AD130" i="4"/>
  <c r="AP227" i="4"/>
  <c r="T223" i="4"/>
  <c r="T228" i="4" s="1"/>
  <c r="T230" i="4" s="1"/>
  <c r="Z185" i="4"/>
  <c r="Z188" i="4"/>
  <c r="Z192" i="4"/>
  <c r="Z193" i="4" s="1"/>
  <c r="Z209" i="4" s="1"/>
  <c r="P273" i="4"/>
  <c r="P276" i="4" s="1"/>
  <c r="Q200" i="4"/>
  <c r="AT101" i="4"/>
  <c r="AS115" i="4"/>
  <c r="AS116" i="4" s="1"/>
  <c r="AS102" i="4"/>
  <c r="AS103" i="4" s="1"/>
  <c r="X294" i="4"/>
  <c r="X287" i="4"/>
  <c r="X290" i="4" s="1"/>
  <c r="X244" i="4"/>
  <c r="AT89" i="4"/>
  <c r="AS95" i="4"/>
  <c r="AS111" i="4"/>
  <c r="AS113" i="4" s="1"/>
  <c r="AS96" i="4"/>
  <c r="AQ227" i="4"/>
  <c r="AY249" i="4"/>
  <c r="AZ249" i="4" s="1"/>
  <c r="AW247" i="3"/>
  <c r="AW260" i="3"/>
  <c r="Y189" i="3"/>
  <c r="Y165" i="3" s="1"/>
  <c r="AA217" i="3"/>
  <c r="AA138" i="3"/>
  <c r="AA140" i="3" s="1"/>
  <c r="AA142" i="3" s="1"/>
  <c r="AT93" i="3"/>
  <c r="AT107" i="3"/>
  <c r="AT108" i="3" s="1"/>
  <c r="AT109" i="3" s="1"/>
  <c r="Y279" i="3"/>
  <c r="Z182" i="3"/>
  <c r="AX180" i="3"/>
  <c r="AX184" i="3" s="1"/>
  <c r="AX232" i="3" s="1"/>
  <c r="AX5" i="3"/>
  <c r="AX179" i="3" s="1"/>
  <c r="AX76" i="3"/>
  <c r="AY4" i="3"/>
  <c r="AP214" i="3"/>
  <c r="AP216" i="3" s="1"/>
  <c r="AP125" i="3"/>
  <c r="AP121" i="3"/>
  <c r="AP123" i="3"/>
  <c r="AB130" i="3"/>
  <c r="AS89" i="3"/>
  <c r="AR95" i="3"/>
  <c r="AR96" i="3"/>
  <c r="AR111" i="3"/>
  <c r="AR113" i="3" s="1"/>
  <c r="P273" i="3"/>
  <c r="P276" i="3" s="1"/>
  <c r="Q200" i="3"/>
  <c r="X220" i="3"/>
  <c r="X231" i="3" s="1"/>
  <c r="X196" i="3"/>
  <c r="W197" i="3" s="1"/>
  <c r="AS101" i="3"/>
  <c r="AR102" i="3"/>
  <c r="AR103" i="3" s="1"/>
  <c r="AR115" i="3"/>
  <c r="AR116" i="3" s="1"/>
  <c r="AU105" i="3"/>
  <c r="AU79" i="3"/>
  <c r="AU92" i="3" s="1"/>
  <c r="P267" i="3"/>
  <c r="P270" i="3" s="1"/>
  <c r="P175" i="3"/>
  <c r="AV247" i="3"/>
  <c r="AV260" i="3"/>
  <c r="S223" i="3"/>
  <c r="S228" i="3" s="1"/>
  <c r="S230" i="3" s="1"/>
  <c r="AO227" i="3"/>
  <c r="Y288" i="3"/>
  <c r="Y167" i="3"/>
  <c r="Y209" i="3"/>
  <c r="AW75" i="3"/>
  <c r="AV112" i="3"/>
  <c r="AV77" i="3"/>
  <c r="AQ97" i="3"/>
  <c r="AQ215" i="3" s="1"/>
  <c r="S212" i="3"/>
  <c r="AU91" i="3"/>
  <c r="AU88" i="3"/>
  <c r="AV6" i="3"/>
  <c r="AQ118" i="3"/>
  <c r="AA134" i="3"/>
  <c r="AZ260" i="4" l="1"/>
  <c r="Z165" i="4"/>
  <c r="AR214" i="4"/>
  <c r="AR216" i="4" s="1"/>
  <c r="AR125" i="4"/>
  <c r="AR121" i="4"/>
  <c r="AR123" i="4"/>
  <c r="T275" i="4"/>
  <c r="AS97" i="4"/>
  <c r="AS215" i="4" s="1"/>
  <c r="AS118" i="4"/>
  <c r="Z279" i="4"/>
  <c r="AA182" i="4"/>
  <c r="AX79" i="4"/>
  <c r="AX92" i="4" s="1"/>
  <c r="BA184" i="4"/>
  <c r="BA232" i="4" s="1"/>
  <c r="AU89" i="4"/>
  <c r="AT95" i="4"/>
  <c r="AT111" i="4"/>
  <c r="AT113" i="4" s="1"/>
  <c r="AT96" i="4"/>
  <c r="AW6" i="4"/>
  <c r="AV91" i="4"/>
  <c r="AV88" i="4"/>
  <c r="BA249" i="4"/>
  <c r="X295" i="4"/>
  <c r="AU101" i="4"/>
  <c r="AT115" i="4"/>
  <c r="AT116" i="4" s="1"/>
  <c r="AT102" i="4"/>
  <c r="AT103" i="4" s="1"/>
  <c r="AY260" i="4"/>
  <c r="T224" i="4"/>
  <c r="T268" i="4" s="1"/>
  <c r="Y220" i="4"/>
  <c r="Y231" i="4" s="1"/>
  <c r="Y196" i="4"/>
  <c r="AU109" i="4"/>
  <c r="AU93" i="4"/>
  <c r="Z288" i="4"/>
  <c r="Z167" i="4"/>
  <c r="T243" i="4"/>
  <c r="T233" i="4"/>
  <c r="AD132" i="4"/>
  <c r="AD133" i="4"/>
  <c r="AD134" i="4" s="1"/>
  <c r="P280" i="4"/>
  <c r="P281" i="4" s="1"/>
  <c r="P283" i="4" s="1"/>
  <c r="P284" i="4" s="1"/>
  <c r="Q266" i="4"/>
  <c r="AY112" i="4"/>
  <c r="AY77" i="4"/>
  <c r="Y208" i="3"/>
  <c r="Y190" i="3"/>
  <c r="AR97" i="3"/>
  <c r="AR215" i="3" s="1"/>
  <c r="AX260" i="3"/>
  <c r="AX247" i="3"/>
  <c r="AW112" i="3"/>
  <c r="AW77" i="3"/>
  <c r="P280" i="3"/>
  <c r="P281" i="3" s="1"/>
  <c r="Q266" i="3"/>
  <c r="AB132" i="3"/>
  <c r="AB133" i="3"/>
  <c r="AX249" i="3"/>
  <c r="AT101" i="3"/>
  <c r="AS115" i="3"/>
  <c r="AS116" i="3" s="1"/>
  <c r="AS102" i="3"/>
  <c r="AS103" i="3" s="1"/>
  <c r="Q198" i="3"/>
  <c r="AP227" i="3"/>
  <c r="AX75" i="3"/>
  <c r="AU107" i="3"/>
  <c r="AU108" i="3" s="1"/>
  <c r="AU109" i="3" s="1"/>
  <c r="AU93" i="3"/>
  <c r="AV105" i="3"/>
  <c r="AV79" i="3"/>
  <c r="AV92" i="3" s="1"/>
  <c r="P283" i="3"/>
  <c r="P284" i="3" s="1"/>
  <c r="AT89" i="3"/>
  <c r="AS96" i="3"/>
  <c r="AS95" i="3"/>
  <c r="AS111" i="3"/>
  <c r="AS113" i="3" s="1"/>
  <c r="AY180" i="3"/>
  <c r="AY184" i="3" s="1"/>
  <c r="AY232" i="3" s="1"/>
  <c r="AY76" i="3"/>
  <c r="AY5" i="3"/>
  <c r="AZ4" i="3"/>
  <c r="AV91" i="3"/>
  <c r="AW6" i="3"/>
  <c r="AV88" i="3"/>
  <c r="S243" i="3"/>
  <c r="S233" i="3"/>
  <c r="AQ214" i="3"/>
  <c r="AQ216" i="3" s="1"/>
  <c r="AQ121" i="3"/>
  <c r="AQ123" i="3"/>
  <c r="AQ125" i="3"/>
  <c r="S275" i="3"/>
  <c r="T210" i="3"/>
  <c r="S224" i="3"/>
  <c r="S268" i="3" s="1"/>
  <c r="AR118" i="3"/>
  <c r="X294" i="3"/>
  <c r="X287" i="3"/>
  <c r="X290" i="3" s="1"/>
  <c r="X295" i="3" s="1"/>
  <c r="X244" i="3"/>
  <c r="AA135" i="3"/>
  <c r="AA274" i="3" s="1"/>
  <c r="Z185" i="3"/>
  <c r="Z188" i="3"/>
  <c r="Z192" i="3"/>
  <c r="Z193" i="3" s="1"/>
  <c r="Z209" i="3" s="1"/>
  <c r="Y220" i="3"/>
  <c r="Y231" i="3" s="1"/>
  <c r="Y196" i="3"/>
  <c r="X197" i="3" s="1"/>
  <c r="AT118" i="4" l="1"/>
  <c r="AT97" i="4"/>
  <c r="AT215" i="4" s="1"/>
  <c r="BA260" i="4"/>
  <c r="AT214" i="4"/>
  <c r="AT216" i="4" s="1"/>
  <c r="AT123" i="4"/>
  <c r="AT125" i="4"/>
  <c r="AT121" i="4"/>
  <c r="AV101" i="4"/>
  <c r="AU102" i="4"/>
  <c r="AU103" i="4" s="1"/>
  <c r="AU115" i="4"/>
  <c r="AU116" i="4" s="1"/>
  <c r="AV109" i="4"/>
  <c r="AV93" i="4"/>
  <c r="BB184" i="4"/>
  <c r="BB232" i="4" s="1"/>
  <c r="AA185" i="4"/>
  <c r="AA188" i="4"/>
  <c r="AA192" i="4"/>
  <c r="AA193" i="4" s="1"/>
  <c r="Z208" i="4"/>
  <c r="AD135" i="4"/>
  <c r="AD274" i="4" s="1"/>
  <c r="AE130" i="4"/>
  <c r="AZ112" i="4"/>
  <c r="AZ77" i="4"/>
  <c r="T254" i="4"/>
  <c r="T247" i="4"/>
  <c r="T245" i="4"/>
  <c r="AW91" i="4"/>
  <c r="AW88" i="4"/>
  <c r="AX6" i="4"/>
  <c r="U218" i="4"/>
  <c r="U219" i="4" s="1"/>
  <c r="U222" i="4" s="1"/>
  <c r="U211" i="4"/>
  <c r="AY79" i="4"/>
  <c r="AY92" i="4" s="1"/>
  <c r="AU111" i="4"/>
  <c r="AU113" i="4" s="1"/>
  <c r="AU95" i="4"/>
  <c r="AV89" i="4"/>
  <c r="AU96" i="4"/>
  <c r="AU97" i="4" s="1"/>
  <c r="AU215" i="4" s="1"/>
  <c r="Q234" i="4"/>
  <c r="Q235" i="4" s="1"/>
  <c r="AD217" i="4"/>
  <c r="AD138" i="4"/>
  <c r="AD140" i="4" s="1"/>
  <c r="AD142" i="4" s="1"/>
  <c r="Y294" i="4"/>
  <c r="Y287" i="4"/>
  <c r="Y290" i="4" s="1"/>
  <c r="Y244" i="4"/>
  <c r="BB249" i="4"/>
  <c r="AS121" i="4"/>
  <c r="AS214" i="4"/>
  <c r="AS216" i="4" s="1"/>
  <c r="AS123" i="4"/>
  <c r="AS125" i="4"/>
  <c r="AR227" i="4"/>
  <c r="AS97" i="3"/>
  <c r="AS215" i="3" s="1"/>
  <c r="AV93" i="3"/>
  <c r="AV107" i="3"/>
  <c r="AV108" i="3" s="1"/>
  <c r="AV109" i="3" s="1"/>
  <c r="AT95" i="3"/>
  <c r="AU89" i="3"/>
  <c r="AT96" i="3"/>
  <c r="AT111" i="3"/>
  <c r="AT113" i="3" s="1"/>
  <c r="S254" i="3"/>
  <c r="S247" i="3"/>
  <c r="S245" i="3"/>
  <c r="AS118" i="3"/>
  <c r="AB135" i="3"/>
  <c r="AB274" i="3" s="1"/>
  <c r="AC130" i="3"/>
  <c r="AY75" i="3"/>
  <c r="AW105" i="3"/>
  <c r="AW79" i="3"/>
  <c r="AW92" i="3" s="1"/>
  <c r="Z279" i="3"/>
  <c r="AA182" i="3"/>
  <c r="Y287" i="3"/>
  <c r="Y290" i="3" s="1"/>
  <c r="Y294" i="3"/>
  <c r="Y244" i="3"/>
  <c r="AQ227" i="3"/>
  <c r="AX112" i="3"/>
  <c r="AX77" i="3"/>
  <c r="Q201" i="3"/>
  <c r="Q202" i="3"/>
  <c r="Q234" i="3" s="1"/>
  <c r="Q235" i="3" s="1"/>
  <c r="AU101" i="3"/>
  <c r="AT115" i="3"/>
  <c r="AT116" i="3" s="1"/>
  <c r="AT118" i="3" s="1"/>
  <c r="AT102" i="3"/>
  <c r="AT103" i="3" s="1"/>
  <c r="Z189" i="3"/>
  <c r="AB217" i="3"/>
  <c r="AB138" i="3"/>
  <c r="AB140" i="3" s="1"/>
  <c r="AB142" i="3" s="1"/>
  <c r="T218" i="3"/>
  <c r="T219" i="3" s="1"/>
  <c r="T222" i="3" s="1"/>
  <c r="T211" i="3"/>
  <c r="Z288" i="3"/>
  <c r="Z167" i="3"/>
  <c r="AR214" i="3"/>
  <c r="AR216" i="3" s="1"/>
  <c r="AR123" i="3"/>
  <c r="AR125" i="3"/>
  <c r="AR121" i="3"/>
  <c r="AB134" i="3"/>
  <c r="AX6" i="3"/>
  <c r="AW88" i="3"/>
  <c r="AW91" i="3"/>
  <c r="AZ5" i="3"/>
  <c r="AZ76" i="3"/>
  <c r="AZ180" i="3"/>
  <c r="AZ184" i="3" s="1"/>
  <c r="AZ232" i="3" s="1"/>
  <c r="BA4" i="3"/>
  <c r="AY179" i="3"/>
  <c r="AY249" i="3"/>
  <c r="AZ249" i="3" s="1"/>
  <c r="Y295" i="4" l="1"/>
  <c r="Z196" i="4"/>
  <c r="Z220" i="4"/>
  <c r="Z231" i="4" s="1"/>
  <c r="Q269" i="4"/>
  <c r="AE132" i="4"/>
  <c r="AE133" i="4"/>
  <c r="AA288" i="4"/>
  <c r="AA167" i="4"/>
  <c r="AA209" i="4"/>
  <c r="AV115" i="4"/>
  <c r="AV116" i="4" s="1"/>
  <c r="AW101" i="4"/>
  <c r="AV102" i="4"/>
  <c r="AV103" i="4" s="1"/>
  <c r="U223" i="4"/>
  <c r="U228" i="4" s="1"/>
  <c r="U230" i="4" s="1"/>
  <c r="AX91" i="4"/>
  <c r="AX88" i="4"/>
  <c r="AY6" i="4"/>
  <c r="AZ79" i="4"/>
  <c r="AZ92" i="4" s="1"/>
  <c r="BB260" i="4"/>
  <c r="AV111" i="4"/>
  <c r="AV113" i="4" s="1"/>
  <c r="AV95" i="4"/>
  <c r="AW89" i="4"/>
  <c r="AV96" i="4"/>
  <c r="BA77" i="4"/>
  <c r="BA112" i="4"/>
  <c r="AW109" i="4"/>
  <c r="AW93" i="4"/>
  <c r="AA165" i="4"/>
  <c r="AT227" i="4"/>
  <c r="BC184" i="4"/>
  <c r="BC232" i="4" s="1"/>
  <c r="AS227" i="4"/>
  <c r="Q168" i="4"/>
  <c r="Q169" i="4" s="1"/>
  <c r="Q174" i="4" s="1"/>
  <c r="Q237" i="4" s="1"/>
  <c r="Q203" i="4"/>
  <c r="BC249" i="4"/>
  <c r="U212" i="4"/>
  <c r="AA279" i="4"/>
  <c r="AB182" i="4"/>
  <c r="AU118" i="4"/>
  <c r="Y295" i="3"/>
  <c r="AT97" i="3"/>
  <c r="AT215" i="3" s="1"/>
  <c r="AU115" i="3"/>
  <c r="AU116" i="3" s="1"/>
  <c r="AV101" i="3"/>
  <c r="AU102" i="3"/>
  <c r="AU103" i="3" s="1"/>
  <c r="AY260" i="3"/>
  <c r="AY247" i="3"/>
  <c r="AZ75" i="3"/>
  <c r="AX91" i="3"/>
  <c r="AY6" i="3"/>
  <c r="AX88" i="3"/>
  <c r="T212" i="3"/>
  <c r="Q269" i="3"/>
  <c r="AS214" i="3"/>
  <c r="AS216" i="3" s="1"/>
  <c r="AS123" i="3"/>
  <c r="AS125" i="3"/>
  <c r="AS121" i="3"/>
  <c r="Z165" i="3"/>
  <c r="Z208" i="3"/>
  <c r="AU96" i="3"/>
  <c r="AU97" i="3" s="1"/>
  <c r="AU215" i="3" s="1"/>
  <c r="AV89" i="3"/>
  <c r="AU95" i="3"/>
  <c r="AU111" i="3"/>
  <c r="AU113" i="3" s="1"/>
  <c r="BA179" i="3"/>
  <c r="BA76" i="3"/>
  <c r="BA5" i="3"/>
  <c r="BA180" i="3"/>
  <c r="BA184" i="3" s="1"/>
  <c r="BA232" i="3" s="1"/>
  <c r="BB4" i="3"/>
  <c r="AZ179" i="3"/>
  <c r="AR227" i="3"/>
  <c r="T223" i="3"/>
  <c r="T228" i="3" s="1"/>
  <c r="T230" i="3" s="1"/>
  <c r="Q168" i="3"/>
  <c r="Q169" i="3" s="1"/>
  <c r="Q174" i="3" s="1"/>
  <c r="Q203" i="3"/>
  <c r="AA185" i="3"/>
  <c r="AA188" i="3"/>
  <c r="AA192" i="3"/>
  <c r="AA193" i="3" s="1"/>
  <c r="BA249" i="3"/>
  <c r="AW107" i="3"/>
  <c r="AW108" i="3" s="1"/>
  <c r="AW109" i="3" s="1"/>
  <c r="AW93" i="3"/>
  <c r="Z190" i="3"/>
  <c r="AT214" i="3"/>
  <c r="AT216" i="3" s="1"/>
  <c r="AT125" i="3"/>
  <c r="AT121" i="3"/>
  <c r="AT123" i="3"/>
  <c r="AX105" i="3"/>
  <c r="AX79" i="3"/>
  <c r="AX92" i="3" s="1"/>
  <c r="AY77" i="3"/>
  <c r="AY112" i="3"/>
  <c r="AC132" i="3"/>
  <c r="AC133" i="3"/>
  <c r="AC134" i="3" s="1"/>
  <c r="AV97" i="4" l="1"/>
  <c r="AV215" i="4" s="1"/>
  <c r="AB185" i="4"/>
  <c r="AB188" i="4"/>
  <c r="AB192" i="4"/>
  <c r="AB193" i="4" s="1"/>
  <c r="AB209" i="4" s="1"/>
  <c r="AX93" i="4"/>
  <c r="AX109" i="4"/>
  <c r="U233" i="4"/>
  <c r="U243" i="4"/>
  <c r="BA79" i="4"/>
  <c r="BA92" i="4" s="1"/>
  <c r="Q273" i="4"/>
  <c r="Q276" i="4" s="1"/>
  <c r="R200" i="4"/>
  <c r="U275" i="4"/>
  <c r="Q267" i="4"/>
  <c r="Q270" i="4" s="1"/>
  <c r="Q175" i="4"/>
  <c r="AX89" i="4"/>
  <c r="AW95" i="4"/>
  <c r="AW111" i="4"/>
  <c r="AW113" i="4" s="1"/>
  <c r="AW96" i="4"/>
  <c r="AZ6" i="4"/>
  <c r="AY88" i="4"/>
  <c r="AY91" i="4"/>
  <c r="U224" i="4"/>
  <c r="U268" i="4" s="1"/>
  <c r="AX101" i="4"/>
  <c r="AW115" i="4"/>
  <c r="AW116" i="4" s="1"/>
  <c r="AW102" i="4"/>
  <c r="AW103" i="4" s="1"/>
  <c r="AE217" i="4"/>
  <c r="AE138" i="4"/>
  <c r="AE140" i="4" s="1"/>
  <c r="AE142" i="4" s="1"/>
  <c r="AE134" i="4"/>
  <c r="Z294" i="4"/>
  <c r="Z287" i="4"/>
  <c r="Z290" i="4" s="1"/>
  <c r="Z244" i="4"/>
  <c r="AU214" i="4"/>
  <c r="AU216" i="4" s="1"/>
  <c r="AU123" i="4"/>
  <c r="AU125" i="4"/>
  <c r="AU121" i="4"/>
  <c r="BB112" i="4"/>
  <c r="BB77" i="4"/>
  <c r="AA208" i="4"/>
  <c r="BD249" i="4"/>
  <c r="BD184" i="4"/>
  <c r="BD232" i="4" s="1"/>
  <c r="AV118" i="4"/>
  <c r="AF130" i="4"/>
  <c r="AA279" i="3"/>
  <c r="AB182" i="3"/>
  <c r="T243" i="3"/>
  <c r="T233" i="3"/>
  <c r="BA75" i="3"/>
  <c r="AS227" i="3"/>
  <c r="AZ112" i="3"/>
  <c r="AZ77" i="3"/>
  <c r="AW101" i="3"/>
  <c r="AV115" i="3"/>
  <c r="AV116" i="3" s="1"/>
  <c r="AV102" i="3"/>
  <c r="AV103" i="3" s="1"/>
  <c r="AC217" i="3"/>
  <c r="AC138" i="3"/>
  <c r="AC140" i="3" s="1"/>
  <c r="AC142" i="3" s="1"/>
  <c r="Z220" i="3"/>
  <c r="Z231" i="3" s="1"/>
  <c r="Z196" i="3"/>
  <c r="Y197" i="3" s="1"/>
  <c r="AA189" i="3"/>
  <c r="AA165" i="3" s="1"/>
  <c r="Q267" i="3"/>
  <c r="Q270" i="3" s="1"/>
  <c r="Q175" i="3"/>
  <c r="AC135" i="3"/>
  <c r="AC274" i="3" s="1"/>
  <c r="AD130" i="3"/>
  <c r="T224" i="3"/>
  <c r="T268" i="3" s="1"/>
  <c r="AZ247" i="3"/>
  <c r="AZ260" i="3"/>
  <c r="AV95" i="3"/>
  <c r="AW89" i="3"/>
  <c r="AV96" i="3"/>
  <c r="AV111" i="3"/>
  <c r="AV113" i="3" s="1"/>
  <c r="T275" i="3"/>
  <c r="U210" i="3"/>
  <c r="AY88" i="3"/>
  <c r="AZ6" i="3"/>
  <c r="AY91" i="3"/>
  <c r="AU118" i="3"/>
  <c r="AY79" i="3"/>
  <c r="AY92" i="3" s="1"/>
  <c r="AY105" i="3"/>
  <c r="AT227" i="3"/>
  <c r="AA288" i="3"/>
  <c r="AA167" i="3"/>
  <c r="AA209" i="3"/>
  <c r="Q273" i="3"/>
  <c r="Q276" i="3" s="1"/>
  <c r="R200" i="3"/>
  <c r="BB180" i="3"/>
  <c r="BB184" i="3" s="1"/>
  <c r="BB232" i="3" s="1"/>
  <c r="BB179" i="3"/>
  <c r="BB5" i="3"/>
  <c r="BB249" i="3" s="1"/>
  <c r="BB76" i="3"/>
  <c r="BC4" i="3"/>
  <c r="BA247" i="3"/>
  <c r="BA260" i="3"/>
  <c r="Q237" i="3"/>
  <c r="AX93" i="3"/>
  <c r="AX107" i="3"/>
  <c r="AX108" i="3" s="1"/>
  <c r="AX109" i="3" s="1"/>
  <c r="AW97" i="4" l="1"/>
  <c r="AW215" i="4" s="1"/>
  <c r="AY109" i="4"/>
  <c r="AY93" i="4"/>
  <c r="AB288" i="4"/>
  <c r="AB167" i="4"/>
  <c r="BC260" i="4"/>
  <c r="AV214" i="4"/>
  <c r="AV216" i="4" s="1"/>
  <c r="AV125" i="4"/>
  <c r="AV121" i="4"/>
  <c r="AV123" i="4"/>
  <c r="BB79" i="4"/>
  <c r="BB92" i="4" s="1"/>
  <c r="AF132" i="4"/>
  <c r="AF133" i="4"/>
  <c r="AF134" i="4" s="1"/>
  <c r="AA220" i="4"/>
  <c r="AA231" i="4" s="1"/>
  <c r="AA196" i="4"/>
  <c r="AU227" i="4"/>
  <c r="AW118" i="4"/>
  <c r="Q280" i="4"/>
  <c r="Q281" i="4" s="1"/>
  <c r="Q283" i="4" s="1"/>
  <c r="Q284" i="4" s="1"/>
  <c r="R266" i="4"/>
  <c r="BC112" i="4"/>
  <c r="BC77" i="4"/>
  <c r="AB165" i="4"/>
  <c r="AE135" i="4"/>
  <c r="AE274" i="4" s="1"/>
  <c r="BE184" i="4"/>
  <c r="BE232" i="4" s="1"/>
  <c r="Z295" i="4"/>
  <c r="AY101" i="4"/>
  <c r="AX115" i="4"/>
  <c r="AX116" i="4" s="1"/>
  <c r="AX102" i="4"/>
  <c r="AX103" i="4" s="1"/>
  <c r="AZ91" i="4"/>
  <c r="AZ88" i="4"/>
  <c r="BA6" i="4"/>
  <c r="AY89" i="4"/>
  <c r="AX96" i="4"/>
  <c r="AX95" i="4"/>
  <c r="AX111" i="4"/>
  <c r="AX113" i="4" s="1"/>
  <c r="V218" i="4"/>
  <c r="V219" i="4" s="1"/>
  <c r="V222" i="4" s="1"/>
  <c r="V211" i="4"/>
  <c r="U254" i="4"/>
  <c r="U247" i="4"/>
  <c r="U245" i="4"/>
  <c r="AB279" i="4"/>
  <c r="AC182" i="4"/>
  <c r="BC180" i="3"/>
  <c r="BC184" i="3" s="1"/>
  <c r="BC232" i="3" s="1"/>
  <c r="BC5" i="3"/>
  <c r="BC76" i="3"/>
  <c r="BD4" i="3"/>
  <c r="AZ91" i="3"/>
  <c r="BA6" i="3"/>
  <c r="AZ88" i="3"/>
  <c r="BC249" i="3"/>
  <c r="T254" i="3"/>
  <c r="T247" i="3"/>
  <c r="T245" i="3"/>
  <c r="R198" i="3"/>
  <c r="AA208" i="3"/>
  <c r="Q280" i="3"/>
  <c r="Q281" i="3" s="1"/>
  <c r="R266" i="3"/>
  <c r="Z294" i="3"/>
  <c r="Z287" i="3"/>
  <c r="Z290" i="3" s="1"/>
  <c r="Z244" i="3"/>
  <c r="BA112" i="3"/>
  <c r="BA77" i="3"/>
  <c r="AB185" i="3"/>
  <c r="AB188" i="3"/>
  <c r="AB192" i="3"/>
  <c r="AB193" i="3" s="1"/>
  <c r="AB209" i="3" s="1"/>
  <c r="AZ105" i="3"/>
  <c r="AZ79" i="3"/>
  <c r="AZ92" i="3" s="1"/>
  <c r="BB75" i="3"/>
  <c r="Q283" i="3"/>
  <c r="Q284" i="3" s="1"/>
  <c r="AU214" i="3"/>
  <c r="AU216" i="3" s="1"/>
  <c r="AU121" i="3"/>
  <c r="AU123" i="3"/>
  <c r="AU125" i="3"/>
  <c r="U218" i="3"/>
  <c r="U219" i="3" s="1"/>
  <c r="U222" i="3" s="1"/>
  <c r="U211" i="3"/>
  <c r="AV97" i="3"/>
  <c r="AV215" i="3" s="1"/>
  <c r="AD132" i="3"/>
  <c r="AD133" i="3"/>
  <c r="AA190" i="3"/>
  <c r="AV118" i="3"/>
  <c r="BB260" i="3"/>
  <c r="BB247" i="3"/>
  <c r="AY107" i="3"/>
  <c r="AY108" i="3" s="1"/>
  <c r="AY109" i="3" s="1"/>
  <c r="AY93" i="3"/>
  <c r="AX89" i="3"/>
  <c r="AW111" i="3"/>
  <c r="AW113" i="3" s="1"/>
  <c r="AW95" i="3"/>
  <c r="AW96" i="3"/>
  <c r="AX101" i="3"/>
  <c r="AW115" i="3"/>
  <c r="AW116" i="3" s="1"/>
  <c r="AW102" i="3"/>
  <c r="AW103" i="3" s="1"/>
  <c r="AB196" i="4" l="1"/>
  <c r="BD260" i="4"/>
  <c r="BD112" i="4"/>
  <c r="BD77" i="4"/>
  <c r="AZ109" i="4"/>
  <c r="AZ93" i="4"/>
  <c r="BF184" i="4"/>
  <c r="BF232" i="4" s="1"/>
  <c r="BE260" i="4"/>
  <c r="BC79" i="4"/>
  <c r="BC92" i="4" s="1"/>
  <c r="AF217" i="4"/>
  <c r="AF138" i="4"/>
  <c r="AF140" i="4" s="1"/>
  <c r="AF142" i="4" s="1"/>
  <c r="AB208" i="4"/>
  <c r="AB220" i="4"/>
  <c r="AB231" i="4" s="1"/>
  <c r="AX97" i="4"/>
  <c r="AX215" i="4" s="1"/>
  <c r="AC185" i="4"/>
  <c r="AC188" i="4"/>
  <c r="AC192" i="4"/>
  <c r="AC193" i="4" s="1"/>
  <c r="AY95" i="4"/>
  <c r="AZ89" i="4"/>
  <c r="AY111" i="4"/>
  <c r="AY113" i="4" s="1"/>
  <c r="AY96" i="4"/>
  <c r="AG130" i="4"/>
  <c r="AF135" i="4"/>
  <c r="AF274" i="4" s="1"/>
  <c r="V212" i="4"/>
  <c r="AZ101" i="4"/>
  <c r="AY102" i="4"/>
  <c r="AY103" i="4" s="1"/>
  <c r="AY115" i="4"/>
  <c r="AY116" i="4" s="1"/>
  <c r="AA287" i="4"/>
  <c r="AA290" i="4" s="1"/>
  <c r="AA294" i="4"/>
  <c r="AA244" i="4"/>
  <c r="AV227" i="4"/>
  <c r="V223" i="4"/>
  <c r="V228" i="4" s="1"/>
  <c r="V230" i="4" s="1"/>
  <c r="BA91" i="4"/>
  <c r="BA88" i="4"/>
  <c r="BB6" i="4"/>
  <c r="AX118" i="4"/>
  <c r="R234" i="4"/>
  <c r="R235" i="4" s="1"/>
  <c r="AW214" i="4"/>
  <c r="AW216" i="4" s="1"/>
  <c r="AW121" i="4"/>
  <c r="AW123" i="4"/>
  <c r="AW125" i="4"/>
  <c r="BE249" i="4"/>
  <c r="Z295" i="3"/>
  <c r="AU227" i="3"/>
  <c r="AY89" i="3"/>
  <c r="AX95" i="3"/>
  <c r="AX111" i="3"/>
  <c r="AX113" i="3" s="1"/>
  <c r="AX96" i="3"/>
  <c r="AE130" i="3"/>
  <c r="BA79" i="3"/>
  <c r="BA92" i="3" s="1"/>
  <c r="BA105" i="3"/>
  <c r="R202" i="3"/>
  <c r="R234" i="3" s="1"/>
  <c r="R235" i="3" s="1"/>
  <c r="R201" i="3"/>
  <c r="BA91" i="3"/>
  <c r="BA88" i="3"/>
  <c r="BB6" i="3"/>
  <c r="BC75" i="3"/>
  <c r="U223" i="3"/>
  <c r="U228" i="3" s="1"/>
  <c r="U230" i="3" s="1"/>
  <c r="AB279" i="3"/>
  <c r="AC182" i="3"/>
  <c r="AB208" i="3"/>
  <c r="AW97" i="3"/>
  <c r="AW215" i="3" s="1"/>
  <c r="AV214" i="3"/>
  <c r="AV216" i="3" s="1"/>
  <c r="AV123" i="3"/>
  <c r="AV125" i="3"/>
  <c r="AV121" i="3"/>
  <c r="BB112" i="3"/>
  <c r="BB77" i="3"/>
  <c r="AB288" i="3"/>
  <c r="AB167" i="3"/>
  <c r="AZ93" i="3"/>
  <c r="AZ107" i="3"/>
  <c r="AZ108" i="3" s="1"/>
  <c r="AZ109" i="3" s="1"/>
  <c r="AX115" i="3"/>
  <c r="AX116" i="3" s="1"/>
  <c r="AX118" i="3" s="1"/>
  <c r="AY101" i="3"/>
  <c r="AX102" i="3"/>
  <c r="AX103" i="3" s="1"/>
  <c r="AD217" i="3"/>
  <c r="AD138" i="3"/>
  <c r="AD140" i="3" s="1"/>
  <c r="AD142" i="3" s="1"/>
  <c r="AD134" i="3"/>
  <c r="AW118" i="3"/>
  <c r="AA220" i="3"/>
  <c r="AA231" i="3" s="1"/>
  <c r="AA196" i="3"/>
  <c r="Z197" i="3" s="1"/>
  <c r="U212" i="3"/>
  <c r="AB190" i="3"/>
  <c r="AB189" i="3"/>
  <c r="AB165" i="3" s="1"/>
  <c r="BD5" i="3"/>
  <c r="BD249" i="3" s="1"/>
  <c r="BD76" i="3"/>
  <c r="BE4" i="3"/>
  <c r="BD180" i="3"/>
  <c r="BD184" i="3" s="1"/>
  <c r="BD232" i="3" s="1"/>
  <c r="BC179" i="3"/>
  <c r="V224" i="4" l="1"/>
  <c r="V268" i="4" s="1"/>
  <c r="BF260" i="4"/>
  <c r="AA295" i="4"/>
  <c r="V275" i="4"/>
  <c r="AG132" i="4"/>
  <c r="AG133" i="4"/>
  <c r="AY97" i="4"/>
  <c r="AY215" i="4" s="1"/>
  <c r="AC288" i="4"/>
  <c r="AC167" i="4"/>
  <c r="AC209" i="4"/>
  <c r="BG184" i="4"/>
  <c r="BG232" i="4" s="1"/>
  <c r="BF261" i="4" s="1"/>
  <c r="R168" i="4"/>
  <c r="R169" i="4" s="1"/>
  <c r="R174" i="4" s="1"/>
  <c r="R237" i="4" s="1"/>
  <c r="R203" i="4"/>
  <c r="AZ115" i="4"/>
  <c r="AZ116" i="4" s="1"/>
  <c r="BA101" i="4"/>
  <c r="AZ102" i="4"/>
  <c r="AZ103" i="4" s="1"/>
  <c r="BD79" i="4"/>
  <c r="BD92" i="4" s="1"/>
  <c r="AX214" i="4"/>
  <c r="AX216" i="4" s="1"/>
  <c r="AX123" i="4"/>
  <c r="AX125" i="4"/>
  <c r="AX121" i="4"/>
  <c r="BF249" i="4"/>
  <c r="BB91" i="4"/>
  <c r="BB88" i="4"/>
  <c r="BC6" i="4"/>
  <c r="V233" i="4"/>
  <c r="V243" i="4"/>
  <c r="AY118" i="4"/>
  <c r="AC165" i="4"/>
  <c r="AB294" i="4"/>
  <c r="AB287" i="4"/>
  <c r="AB290" i="4" s="1"/>
  <c r="AB244" i="4"/>
  <c r="BC261" i="4"/>
  <c r="BA109" i="4"/>
  <c r="BA93" i="4"/>
  <c r="R269" i="4"/>
  <c r="AW227" i="4"/>
  <c r="BE112" i="4"/>
  <c r="BE77" i="4"/>
  <c r="AZ111" i="4"/>
  <c r="AZ113" i="4" s="1"/>
  <c r="AZ95" i="4"/>
  <c r="BA89" i="4"/>
  <c r="AZ96" i="4"/>
  <c r="AC279" i="4"/>
  <c r="AD182" i="4"/>
  <c r="BD179" i="3"/>
  <c r="AB220" i="3"/>
  <c r="AB231" i="3" s="1"/>
  <c r="AB196" i="3"/>
  <c r="AA197" i="3" s="1"/>
  <c r="R269" i="3"/>
  <c r="BE76" i="3"/>
  <c r="BE5" i="3"/>
  <c r="BF4" i="3"/>
  <c r="BE180" i="3"/>
  <c r="BE184" i="3" s="1"/>
  <c r="BE232" i="3" s="1"/>
  <c r="AA294" i="3"/>
  <c r="AA287" i="3"/>
  <c r="AA290" i="3" s="1"/>
  <c r="AA295" i="3" s="1"/>
  <c r="AA244" i="3"/>
  <c r="AV227" i="3"/>
  <c r="U224" i="3"/>
  <c r="U268" i="3" s="1"/>
  <c r="AZ89" i="3"/>
  <c r="AY96" i="3"/>
  <c r="AY97" i="3" s="1"/>
  <c r="AY215" i="3" s="1"/>
  <c r="AY111" i="3"/>
  <c r="AY113" i="3" s="1"/>
  <c r="AY95" i="3"/>
  <c r="U233" i="3"/>
  <c r="U243" i="3"/>
  <c r="BB91" i="3"/>
  <c r="BC6" i="3"/>
  <c r="BB88" i="3"/>
  <c r="AE132" i="3"/>
  <c r="AE133" i="3"/>
  <c r="U275" i="3"/>
  <c r="V210" i="3"/>
  <c r="AW214" i="3"/>
  <c r="AW216" i="3" s="1"/>
  <c r="AW123" i="3"/>
  <c r="AW125" i="3"/>
  <c r="AW121" i="3"/>
  <c r="AC185" i="3"/>
  <c r="AC188" i="3"/>
  <c r="AC192" i="3"/>
  <c r="AC193" i="3" s="1"/>
  <c r="BC77" i="3"/>
  <c r="BC112" i="3"/>
  <c r="BA107" i="3"/>
  <c r="BA108" i="3" s="1"/>
  <c r="BA109" i="3" s="1"/>
  <c r="BA93" i="3"/>
  <c r="AX97" i="3"/>
  <c r="AX215" i="3" s="1"/>
  <c r="BD247" i="3"/>
  <c r="BD260" i="3"/>
  <c r="AX214" i="3"/>
  <c r="AX125" i="3"/>
  <c r="BC260" i="3"/>
  <c r="BC247" i="3"/>
  <c r="BD75" i="3"/>
  <c r="AE134" i="3"/>
  <c r="AY115" i="3"/>
  <c r="AY116" i="3" s="1"/>
  <c r="AY118" i="3" s="1"/>
  <c r="AZ101" i="3"/>
  <c r="AY102" i="3"/>
  <c r="AY103" i="3" s="1"/>
  <c r="BB105" i="3"/>
  <c r="BB79" i="3"/>
  <c r="BB92" i="3" s="1"/>
  <c r="R168" i="3"/>
  <c r="R169" i="3" s="1"/>
  <c r="R174" i="3" s="1"/>
  <c r="R237" i="3" s="1"/>
  <c r="R203" i="3"/>
  <c r="AD135" i="3"/>
  <c r="AD274" i="3" s="1"/>
  <c r="BA261" i="4" l="1"/>
  <c r="AZ118" i="4"/>
  <c r="AZ214" i="4" s="1"/>
  <c r="V254" i="4"/>
  <c r="V247" i="4"/>
  <c r="V245" i="4"/>
  <c r="BB93" i="4"/>
  <c r="BB109" i="4"/>
  <c r="R273" i="4"/>
  <c r="R276" i="4" s="1"/>
  <c r="S200" i="4"/>
  <c r="AH130" i="4"/>
  <c r="BB89" i="4"/>
  <c r="BA95" i="4"/>
  <c r="BA96" i="4"/>
  <c r="BA111" i="4"/>
  <c r="BA113" i="4" s="1"/>
  <c r="AD185" i="4"/>
  <c r="AD188" i="4"/>
  <c r="AD192" i="4"/>
  <c r="AD193" i="4" s="1"/>
  <c r="AD209" i="4" s="1"/>
  <c r="R267" i="4"/>
  <c r="R270" i="4" s="1"/>
  <c r="R175" i="4"/>
  <c r="W218" i="4"/>
  <c r="W219" i="4" s="1"/>
  <c r="W222" i="4" s="1"/>
  <c r="W211" i="4"/>
  <c r="BE79" i="4"/>
  <c r="BE92" i="4" s="1"/>
  <c r="AG217" i="4"/>
  <c r="AG138" i="4"/>
  <c r="AG140" i="4" s="1"/>
  <c r="AG142" i="4" s="1"/>
  <c r="AG134" i="4"/>
  <c r="AG135" i="4" s="1"/>
  <c r="AG274" i="4" s="1"/>
  <c r="AC208" i="4"/>
  <c r="AZ97" i="4"/>
  <c r="AZ215" i="4" s="1"/>
  <c r="BF112" i="4"/>
  <c r="BF77" i="4"/>
  <c r="AB295" i="4"/>
  <c r="AY214" i="4"/>
  <c r="AY216" i="4" s="1"/>
  <c r="AY123" i="4"/>
  <c r="AY125" i="4"/>
  <c r="AY121" i="4"/>
  <c r="BD6" i="4"/>
  <c r="BC91" i="4"/>
  <c r="BC88" i="4"/>
  <c r="BG249" i="4"/>
  <c r="AX227" i="4"/>
  <c r="BB101" i="4"/>
  <c r="BA115" i="4"/>
  <c r="BA116" i="4" s="1"/>
  <c r="BA102" i="4"/>
  <c r="BA103" i="4" s="1"/>
  <c r="BG261" i="4"/>
  <c r="O261" i="4"/>
  <c r="N261" i="4"/>
  <c r="K261" i="4"/>
  <c r="L261" i="4"/>
  <c r="J261" i="4"/>
  <c r="Q261" i="4"/>
  <c r="M261" i="4"/>
  <c r="R261" i="4"/>
  <c r="P261" i="4"/>
  <c r="S261" i="4"/>
  <c r="W261" i="4"/>
  <c r="T261" i="4"/>
  <c r="U261" i="4"/>
  <c r="V261" i="4"/>
  <c r="X261" i="4"/>
  <c r="Y261" i="4"/>
  <c r="AB261" i="4"/>
  <c r="AC261" i="4"/>
  <c r="Z261" i="4"/>
  <c r="AA261" i="4"/>
  <c r="AD261" i="4"/>
  <c r="AF261" i="4"/>
  <c r="AE261" i="4"/>
  <c r="AH261" i="4"/>
  <c r="AG261" i="4"/>
  <c r="AI261" i="4"/>
  <c r="AJ261" i="4"/>
  <c r="AK261" i="4"/>
  <c r="AL261" i="4"/>
  <c r="AM261" i="4"/>
  <c r="AN261" i="4"/>
  <c r="AO261" i="4"/>
  <c r="AR261" i="4"/>
  <c r="AP261" i="4"/>
  <c r="AQ261" i="4"/>
  <c r="AS261" i="4"/>
  <c r="AT261" i="4"/>
  <c r="AU261" i="4"/>
  <c r="AW261" i="4"/>
  <c r="AV261" i="4"/>
  <c r="AY261" i="4"/>
  <c r="AX261" i="4"/>
  <c r="AZ261" i="4"/>
  <c r="BB261" i="4"/>
  <c r="BE261" i="4"/>
  <c r="BD261" i="4"/>
  <c r="BD112" i="3"/>
  <c r="BD77" i="3"/>
  <c r="U254" i="3"/>
  <c r="U247" i="3"/>
  <c r="U245" i="3"/>
  <c r="AC288" i="3"/>
  <c r="AC167" i="3"/>
  <c r="AC209" i="3"/>
  <c r="V218" i="3"/>
  <c r="V219" i="3" s="1"/>
  <c r="V222" i="3" s="1"/>
  <c r="V211" i="3"/>
  <c r="BE75" i="3"/>
  <c r="AW227" i="3"/>
  <c r="BF180" i="3"/>
  <c r="BF184" i="3" s="1"/>
  <c r="BF232" i="3" s="1"/>
  <c r="BF76" i="3"/>
  <c r="BF5" i="3"/>
  <c r="BF179" i="3" s="1"/>
  <c r="BG4" i="3"/>
  <c r="AB294" i="3"/>
  <c r="AB287" i="3"/>
  <c r="AB290" i="3" s="1"/>
  <c r="AB295" i="3" s="1"/>
  <c r="AB244" i="3"/>
  <c r="R273" i="3"/>
  <c r="R276" i="3" s="1"/>
  <c r="S200" i="3"/>
  <c r="AX216" i="3"/>
  <c r="R267" i="3"/>
  <c r="R270" i="3" s="1"/>
  <c r="R175" i="3"/>
  <c r="AX123" i="3"/>
  <c r="AC189" i="3"/>
  <c r="AC190" i="3" s="1"/>
  <c r="BC91" i="3"/>
  <c r="BC88" i="3"/>
  <c r="BD6" i="3"/>
  <c r="AZ95" i="3"/>
  <c r="BA89" i="3"/>
  <c r="AZ111" i="3"/>
  <c r="AZ113" i="3" s="1"/>
  <c r="AZ96" i="3"/>
  <c r="AY121" i="3"/>
  <c r="AY214" i="3"/>
  <c r="AY216" i="3" s="1"/>
  <c r="AY123" i="3"/>
  <c r="AY125" i="3"/>
  <c r="BC105" i="3"/>
  <c r="BC79" i="3"/>
  <c r="BC92" i="3" s="1"/>
  <c r="AF130" i="3"/>
  <c r="AE135" i="3"/>
  <c r="AE274" i="3" s="1"/>
  <c r="BA101" i="3"/>
  <c r="AZ115" i="3"/>
  <c r="AZ116" i="3" s="1"/>
  <c r="AZ102" i="3"/>
  <c r="AZ103" i="3" s="1"/>
  <c r="AX121" i="3"/>
  <c r="AC279" i="3"/>
  <c r="AD182" i="3"/>
  <c r="AE217" i="3"/>
  <c r="AE138" i="3"/>
  <c r="AE140" i="3" s="1"/>
  <c r="AE142" i="3" s="1"/>
  <c r="BB93" i="3"/>
  <c r="BB107" i="3"/>
  <c r="BB108" i="3" s="1"/>
  <c r="BB109" i="3" s="1"/>
  <c r="BE179" i="3"/>
  <c r="BE249" i="3"/>
  <c r="AZ125" i="4" l="1"/>
  <c r="AZ123" i="4"/>
  <c r="BA97" i="4"/>
  <c r="BA215" i="4" s="1"/>
  <c r="BC109" i="4"/>
  <c r="BC93" i="4"/>
  <c r="W212" i="4"/>
  <c r="BE6" i="4"/>
  <c r="BD91" i="4"/>
  <c r="BD88" i="4"/>
  <c r="AY227" i="4"/>
  <c r="W223" i="4"/>
  <c r="W228" i="4" s="1"/>
  <c r="W230" i="4" s="1"/>
  <c r="AD279" i="4"/>
  <c r="AE182" i="4"/>
  <c r="AH132" i="4"/>
  <c r="AH133" i="4"/>
  <c r="AH134" i="4" s="1"/>
  <c r="AZ121" i="4"/>
  <c r="R280" i="4"/>
  <c r="R281" i="4" s="1"/>
  <c r="R283" i="4" s="1"/>
  <c r="R284" i="4" s="1"/>
  <c r="S266" i="4"/>
  <c r="AD165" i="4"/>
  <c r="BA118" i="4"/>
  <c r="BG260" i="4"/>
  <c r="F262" i="4"/>
  <c r="BC101" i="4"/>
  <c r="BB115" i="4"/>
  <c r="BB116" i="4" s="1"/>
  <c r="BB102" i="4"/>
  <c r="BB103" i="4" s="1"/>
  <c r="BF79" i="4"/>
  <c r="BF92" i="4" s="1"/>
  <c r="AC220" i="4"/>
  <c r="AC231" i="4" s="1"/>
  <c r="AC196" i="4"/>
  <c r="AD288" i="4"/>
  <c r="AD167" i="4"/>
  <c r="BC89" i="4"/>
  <c r="BB111" i="4"/>
  <c r="BB113" i="4" s="1"/>
  <c r="BB95" i="4"/>
  <c r="BB96" i="4"/>
  <c r="BG112" i="4"/>
  <c r="BG77" i="4"/>
  <c r="AZ216" i="4"/>
  <c r="AZ97" i="3"/>
  <c r="AZ215" i="3" s="1"/>
  <c r="BF249" i="3"/>
  <c r="AC196" i="3"/>
  <c r="AB197" i="3" s="1"/>
  <c r="AC220" i="3"/>
  <c r="AC231" i="3" s="1"/>
  <c r="AX227" i="3"/>
  <c r="V223" i="3"/>
  <c r="V228" i="3" s="1"/>
  <c r="V230" i="3" s="1"/>
  <c r="AZ118" i="3"/>
  <c r="AF132" i="3"/>
  <c r="AF133" i="3"/>
  <c r="S198" i="3"/>
  <c r="BF260" i="3"/>
  <c r="BF247" i="3"/>
  <c r="BE112" i="3"/>
  <c r="BE77" i="3"/>
  <c r="BD105" i="3"/>
  <c r="BD79" i="3"/>
  <c r="BD92" i="3" s="1"/>
  <c r="BE247" i="3"/>
  <c r="BE260" i="3"/>
  <c r="BB101" i="3"/>
  <c r="BA115" i="3"/>
  <c r="BA116" i="3" s="1"/>
  <c r="BA118" i="3" s="1"/>
  <c r="BA102" i="3"/>
  <c r="BA103" i="3" s="1"/>
  <c r="AY227" i="3"/>
  <c r="BB89" i="3"/>
  <c r="BA96" i="3"/>
  <c r="BA97" i="3" s="1"/>
  <c r="BA215" i="3" s="1"/>
  <c r="BA111" i="3"/>
  <c r="BA113" i="3" s="1"/>
  <c r="BA95" i="3"/>
  <c r="BC107" i="3"/>
  <c r="BC108" i="3" s="1"/>
  <c r="BC109" i="3" s="1"/>
  <c r="BC93" i="3"/>
  <c r="BG180" i="3"/>
  <c r="BG184" i="3" s="1"/>
  <c r="BG232" i="3" s="1"/>
  <c r="BG179" i="3"/>
  <c r="BG5" i="3"/>
  <c r="BG76" i="3"/>
  <c r="BF261" i="3"/>
  <c r="BC261" i="3"/>
  <c r="BD91" i="3"/>
  <c r="BE6" i="3"/>
  <c r="BD88" i="3"/>
  <c r="AD185" i="3"/>
  <c r="AD188" i="3"/>
  <c r="AD192" i="3"/>
  <c r="AD193" i="3" s="1"/>
  <c r="BG249" i="3"/>
  <c r="AC165" i="3"/>
  <c r="AC208" i="3"/>
  <c r="R280" i="3"/>
  <c r="R281" i="3" s="1"/>
  <c r="R283" i="3" s="1"/>
  <c r="R284" i="3" s="1"/>
  <c r="S266" i="3"/>
  <c r="BF75" i="3"/>
  <c r="V212" i="3"/>
  <c r="BD261" i="3"/>
  <c r="AD208" i="4" l="1"/>
  <c r="BB97" i="4"/>
  <c r="BB215" i="4" s="1"/>
  <c r="BE91" i="4"/>
  <c r="BE88" i="4"/>
  <c r="BF6" i="4"/>
  <c r="BC95" i="4"/>
  <c r="BD89" i="4"/>
  <c r="BC111" i="4"/>
  <c r="BC113" i="4" s="1"/>
  <c r="BC96" i="4"/>
  <c r="AC294" i="4"/>
  <c r="AC287" i="4"/>
  <c r="AC290" i="4" s="1"/>
  <c r="AC244" i="4"/>
  <c r="AH217" i="4"/>
  <c r="AH138" i="4"/>
  <c r="AH140" i="4" s="1"/>
  <c r="AH142" i="4" s="1"/>
  <c r="W224" i="4"/>
  <c r="W268" i="4" s="1"/>
  <c r="S234" i="4"/>
  <c r="S235" i="4" s="1"/>
  <c r="BG79" i="4"/>
  <c r="BG92" i="4" s="1"/>
  <c r="AH135" i="4"/>
  <c r="AH274" i="4" s="1"/>
  <c r="AI130" i="4"/>
  <c r="W233" i="4"/>
  <c r="W243" i="4"/>
  <c r="BB118" i="4"/>
  <c r="AZ227" i="4"/>
  <c r="BD101" i="4"/>
  <c r="BC102" i="4"/>
  <c r="BC103" i="4" s="1"/>
  <c r="BC115" i="4"/>
  <c r="BC116" i="4" s="1"/>
  <c r="BA214" i="4"/>
  <c r="BA216" i="4" s="1"/>
  <c r="BA121" i="4"/>
  <c r="BA123" i="4"/>
  <c r="BA125" i="4"/>
  <c r="AE185" i="4"/>
  <c r="AE188" i="4"/>
  <c r="AE192" i="4"/>
  <c r="AE193" i="4" s="1"/>
  <c r="BD109" i="4"/>
  <c r="BD93" i="4"/>
  <c r="W275" i="4"/>
  <c r="BA214" i="3"/>
  <c r="BA216" i="3" s="1"/>
  <c r="BA123" i="3"/>
  <c r="BA125" i="3"/>
  <c r="BA121" i="3"/>
  <c r="BF112" i="3"/>
  <c r="BF77" i="3"/>
  <c r="AD189" i="3"/>
  <c r="AD165" i="3" s="1"/>
  <c r="BE91" i="3"/>
  <c r="BE88" i="3"/>
  <c r="BF6" i="3"/>
  <c r="BG261" i="3"/>
  <c r="N261" i="3"/>
  <c r="K261" i="3"/>
  <c r="M261" i="3"/>
  <c r="L261" i="3"/>
  <c r="J261" i="3"/>
  <c r="P261" i="3"/>
  <c r="O261" i="3"/>
  <c r="R261" i="3"/>
  <c r="Q261" i="3"/>
  <c r="S261" i="3"/>
  <c r="T261" i="3"/>
  <c r="W261" i="3"/>
  <c r="U261" i="3"/>
  <c r="X261" i="3"/>
  <c r="V261" i="3"/>
  <c r="Y261" i="3"/>
  <c r="Z261" i="3"/>
  <c r="AD261" i="3"/>
  <c r="AB261" i="3"/>
  <c r="AA261" i="3"/>
  <c r="AC261" i="3"/>
  <c r="AG261" i="3"/>
  <c r="AI261" i="3"/>
  <c r="AF261" i="3"/>
  <c r="AE261" i="3"/>
  <c r="AH261" i="3"/>
  <c r="AK261" i="3"/>
  <c r="AJ261" i="3"/>
  <c r="AM261" i="3"/>
  <c r="AN261" i="3"/>
  <c r="AL261" i="3"/>
  <c r="AO261" i="3"/>
  <c r="AP261" i="3"/>
  <c r="AQ261" i="3"/>
  <c r="AS261" i="3"/>
  <c r="AR261" i="3"/>
  <c r="AU261" i="3"/>
  <c r="AV261" i="3"/>
  <c r="AT261" i="3"/>
  <c r="AW261" i="3"/>
  <c r="AY261" i="3"/>
  <c r="AX261" i="3"/>
  <c r="BA261" i="3"/>
  <c r="BE261" i="3"/>
  <c r="BB261" i="3"/>
  <c r="AZ261" i="3"/>
  <c r="BC101" i="3"/>
  <c r="BB115" i="3"/>
  <c r="BB116" i="3" s="1"/>
  <c r="BB102" i="3"/>
  <c r="BB103" i="3" s="1"/>
  <c r="AZ214" i="3"/>
  <c r="AZ216" i="3" s="1"/>
  <c r="AZ123" i="3"/>
  <c r="AZ125" i="3"/>
  <c r="AZ121" i="3"/>
  <c r="AG130" i="3"/>
  <c r="AD279" i="3"/>
  <c r="AE182" i="3"/>
  <c r="BD93" i="3"/>
  <c r="BD107" i="3"/>
  <c r="BD108" i="3" s="1"/>
  <c r="BD109" i="3" s="1"/>
  <c r="V224" i="3"/>
  <c r="V268" i="3" s="1"/>
  <c r="AC287" i="3"/>
  <c r="AC290" i="3" s="1"/>
  <c r="AC294" i="3"/>
  <c r="AC244" i="3"/>
  <c r="AD288" i="3"/>
  <c r="AD167" i="3"/>
  <c r="BG260" i="3"/>
  <c r="BG247" i="3"/>
  <c r="BB95" i="3"/>
  <c r="BC89" i="3"/>
  <c r="BB111" i="3"/>
  <c r="BB113" i="3" s="1"/>
  <c r="BB96" i="3"/>
  <c r="V275" i="3"/>
  <c r="W210" i="3"/>
  <c r="AD209" i="3"/>
  <c r="BG75" i="3"/>
  <c r="BE105" i="3"/>
  <c r="BE79" i="3"/>
  <c r="BE92" i="3" s="1"/>
  <c r="S202" i="3"/>
  <c r="S234" i="3" s="1"/>
  <c r="S235" i="3" s="1"/>
  <c r="S201" i="3"/>
  <c r="AF217" i="3"/>
  <c r="AF138" i="3"/>
  <c r="AF140" i="3" s="1"/>
  <c r="AF142" i="3" s="1"/>
  <c r="AF134" i="3"/>
  <c r="AF135" i="3" s="1"/>
  <c r="AF274" i="3" s="1"/>
  <c r="V243" i="3"/>
  <c r="V233" i="3"/>
  <c r="BC97" i="4" l="1"/>
  <c r="BC215" i="4" s="1"/>
  <c r="AC295" i="4"/>
  <c r="AE279" i="4"/>
  <c r="AF182" i="4"/>
  <c r="BD115" i="4"/>
  <c r="BD116" i="4" s="1"/>
  <c r="BE101" i="4"/>
  <c r="BD102" i="4"/>
  <c r="BD103" i="4" s="1"/>
  <c r="S269" i="4"/>
  <c r="X218" i="4"/>
  <c r="X219" i="4" s="1"/>
  <c r="X222" i="4" s="1"/>
  <c r="X211" i="4"/>
  <c r="AE288" i="4"/>
  <c r="AE167" i="4"/>
  <c r="AE209" i="4"/>
  <c r="BA227" i="4"/>
  <c r="W254" i="4"/>
  <c r="W247" i="4"/>
  <c r="W245" i="4"/>
  <c r="BD111" i="4"/>
  <c r="BD113" i="4" s="1"/>
  <c r="BD95" i="4"/>
  <c r="BE89" i="4"/>
  <c r="BD96" i="4"/>
  <c r="BD97" i="4" s="1"/>
  <c r="BD215" i="4" s="1"/>
  <c r="BE109" i="4"/>
  <c r="BE93" i="4"/>
  <c r="BB214" i="4"/>
  <c r="BB216" i="4" s="1"/>
  <c r="BB123" i="4"/>
  <c r="BB125" i="4"/>
  <c r="BB121" i="4"/>
  <c r="AI132" i="4"/>
  <c r="AI133" i="4"/>
  <c r="AD220" i="4"/>
  <c r="AD231" i="4" s="1"/>
  <c r="AD196" i="4"/>
  <c r="BF91" i="4"/>
  <c r="BF88" i="4"/>
  <c r="BG6" i="4"/>
  <c r="BC118" i="4"/>
  <c r="S168" i="4"/>
  <c r="S169" i="4" s="1"/>
  <c r="S174" i="4" s="1"/>
  <c r="S203" i="4"/>
  <c r="BF91" i="3"/>
  <c r="BG6" i="3"/>
  <c r="BF88" i="3"/>
  <c r="V254" i="3"/>
  <c r="V247" i="3"/>
  <c r="V245" i="3"/>
  <c r="S168" i="3"/>
  <c r="S169" i="3" s="1"/>
  <c r="S174" i="3" s="1"/>
  <c r="S203" i="3"/>
  <c r="W218" i="3"/>
  <c r="W219" i="3" s="1"/>
  <c r="W222" i="3" s="1"/>
  <c r="W211" i="3"/>
  <c r="BD89" i="3"/>
  <c r="BC96" i="3"/>
  <c r="BC97" i="3" s="1"/>
  <c r="BC215" i="3" s="1"/>
  <c r="BC111" i="3"/>
  <c r="BC113" i="3" s="1"/>
  <c r="BC95" i="3"/>
  <c r="AC295" i="3"/>
  <c r="AD208" i="3"/>
  <c r="AZ227" i="3"/>
  <c r="BF105" i="3"/>
  <c r="BF79" i="3"/>
  <c r="BF92" i="3" s="1"/>
  <c r="BC115" i="3"/>
  <c r="BC116" i="3" s="1"/>
  <c r="BD101" i="3"/>
  <c r="BC102" i="3"/>
  <c r="BC103" i="3" s="1"/>
  <c r="S237" i="3"/>
  <c r="S269" i="3"/>
  <c r="BG112" i="3"/>
  <c r="BG77" i="3"/>
  <c r="AE185" i="3"/>
  <c r="AE188" i="3"/>
  <c r="AE192" i="3"/>
  <c r="AE193" i="3" s="1"/>
  <c r="AE209" i="3" s="1"/>
  <c r="F262" i="3"/>
  <c r="G16" i="2" s="1"/>
  <c r="BE107" i="3"/>
  <c r="BE108" i="3" s="1"/>
  <c r="BE109" i="3" s="1"/>
  <c r="BE93" i="3"/>
  <c r="BA227" i="3"/>
  <c r="BB97" i="3"/>
  <c r="BB215" i="3" s="1"/>
  <c r="AG132" i="3"/>
  <c r="AG133" i="3"/>
  <c r="BB118" i="3"/>
  <c r="AD190" i="3"/>
  <c r="S273" i="4" l="1"/>
  <c r="S276" i="4" s="1"/>
  <c r="T200" i="4"/>
  <c r="AI217" i="4"/>
  <c r="AI138" i="4"/>
  <c r="AI140" i="4" s="1"/>
  <c r="AI142" i="4" s="1"/>
  <c r="AI134" i="4"/>
  <c r="AI135" i="4" s="1"/>
  <c r="AI274" i="4" s="1"/>
  <c r="BF109" i="4"/>
  <c r="BF93" i="4"/>
  <c r="AJ130" i="4"/>
  <c r="BB227" i="4"/>
  <c r="X212" i="4"/>
  <c r="S267" i="4"/>
  <c r="S270" i="4" s="1"/>
  <c r="S175" i="4"/>
  <c r="X223" i="4"/>
  <c r="X228" i="4" s="1"/>
  <c r="X230" i="4" s="1"/>
  <c r="AF185" i="4"/>
  <c r="AF188" i="4"/>
  <c r="AF192" i="4"/>
  <c r="AF193" i="4" s="1"/>
  <c r="AF209" i="4" s="1"/>
  <c r="BC214" i="4"/>
  <c r="BC216" i="4" s="1"/>
  <c r="BC123" i="4"/>
  <c r="BC125" i="4"/>
  <c r="BC121" i="4"/>
  <c r="BD118" i="4"/>
  <c r="AE220" i="4"/>
  <c r="AE231" i="4" s="1"/>
  <c r="AE196" i="4"/>
  <c r="AE165" i="4"/>
  <c r="AE208" i="4"/>
  <c r="BF89" i="4"/>
  <c r="BE95" i="4"/>
  <c r="BE111" i="4"/>
  <c r="BE113" i="4" s="1"/>
  <c r="BE96" i="4"/>
  <c r="BG88" i="4"/>
  <c r="BG91" i="4"/>
  <c r="AD294" i="4"/>
  <c r="AD287" i="4"/>
  <c r="AD290" i="4" s="1"/>
  <c r="AD244" i="4"/>
  <c r="S237" i="4"/>
  <c r="BF101" i="4"/>
  <c r="BE115" i="4"/>
  <c r="BE116" i="4" s="1"/>
  <c r="BE102" i="4"/>
  <c r="BE103" i="4" s="1"/>
  <c r="W223" i="3"/>
  <c r="W228" i="3" s="1"/>
  <c r="W230" i="3" s="1"/>
  <c r="BG88" i="3"/>
  <c r="BG91" i="3"/>
  <c r="AD220" i="3"/>
  <c r="AD231" i="3" s="1"/>
  <c r="AD196" i="3"/>
  <c r="AC197" i="3" s="1"/>
  <c r="AE189" i="3"/>
  <c r="AE165" i="3" s="1"/>
  <c r="AE190" i="3"/>
  <c r="BE101" i="3"/>
  <c r="BD102" i="3"/>
  <c r="BD103" i="3" s="1"/>
  <c r="BD115" i="3"/>
  <c r="BD116" i="3" s="1"/>
  <c r="AE208" i="3"/>
  <c r="S273" i="3"/>
  <c r="S276" i="3" s="1"/>
  <c r="T200" i="3"/>
  <c r="BF93" i="3"/>
  <c r="BF107" i="3"/>
  <c r="BF108" i="3" s="1"/>
  <c r="BF109" i="3" s="1"/>
  <c r="AH130" i="3"/>
  <c r="AE279" i="3"/>
  <c r="AF182" i="3"/>
  <c r="BC118" i="3"/>
  <c r="BD95" i="3"/>
  <c r="BE89" i="3"/>
  <c r="BD111" i="3"/>
  <c r="BD113" i="3" s="1"/>
  <c r="BD96" i="3"/>
  <c r="S267" i="3"/>
  <c r="S270" i="3" s="1"/>
  <c r="S175" i="3"/>
  <c r="AE288" i="3"/>
  <c r="AE167" i="3"/>
  <c r="BB214" i="3"/>
  <c r="BB216" i="3" s="1"/>
  <c r="BB125" i="3"/>
  <c r="BB121" i="3"/>
  <c r="BB123" i="3"/>
  <c r="AG217" i="3"/>
  <c r="AG138" i="3"/>
  <c r="AG140" i="3" s="1"/>
  <c r="AG142" i="3" s="1"/>
  <c r="BG79" i="3"/>
  <c r="BG92" i="3" s="1"/>
  <c r="BG105" i="3"/>
  <c r="AG134" i="3"/>
  <c r="W212" i="3"/>
  <c r="BE97" i="4" l="1"/>
  <c r="BE215" i="4" s="1"/>
  <c r="BE118" i="4"/>
  <c r="AD295" i="4"/>
  <c r="AE287" i="4"/>
  <c r="AE290" i="4" s="1"/>
  <c r="AE294" i="4"/>
  <c r="AE244" i="4"/>
  <c r="AF165" i="4"/>
  <c r="S280" i="4"/>
  <c r="S281" i="4" s="1"/>
  <c r="S283" i="4" s="1"/>
  <c r="S284" i="4" s="1"/>
  <c r="T266" i="4"/>
  <c r="BG89" i="4"/>
  <c r="BF95" i="4"/>
  <c r="BF96" i="4"/>
  <c r="BF97" i="4" s="1"/>
  <c r="BF215" i="4" s="1"/>
  <c r="BF111" i="4"/>
  <c r="BF113" i="4" s="1"/>
  <c r="X243" i="4"/>
  <c r="X233" i="4"/>
  <c r="BG101" i="4"/>
  <c r="BF102" i="4"/>
  <c r="BF103" i="4" s="1"/>
  <c r="BF115" i="4"/>
  <c r="BF116" i="4" s="1"/>
  <c r="BD214" i="4"/>
  <c r="BD216" i="4" s="1"/>
  <c r="BD125" i="4"/>
  <c r="BD121" i="4"/>
  <c r="BD123" i="4"/>
  <c r="AF279" i="4"/>
  <c r="AG182" i="4"/>
  <c r="X275" i="4"/>
  <c r="AJ132" i="4"/>
  <c r="AJ133" i="4"/>
  <c r="AF288" i="4"/>
  <c r="AF167" i="4"/>
  <c r="BG109" i="4"/>
  <c r="BG93" i="4"/>
  <c r="BC227" i="4"/>
  <c r="X224" i="4"/>
  <c r="X268" i="4" s="1"/>
  <c r="AJ134" i="4"/>
  <c r="W224" i="3"/>
  <c r="W268" i="3" s="1"/>
  <c r="BF89" i="3"/>
  <c r="BE95" i="3"/>
  <c r="BE96" i="3"/>
  <c r="BE97" i="3" s="1"/>
  <c r="BE215" i="3" s="1"/>
  <c r="BE111" i="3"/>
  <c r="BE113" i="3" s="1"/>
  <c r="BF101" i="3"/>
  <c r="BE115" i="3"/>
  <c r="BE116" i="3" s="1"/>
  <c r="BE102" i="3"/>
  <c r="BE103" i="3" s="1"/>
  <c r="AD287" i="3"/>
  <c r="AD290" i="3" s="1"/>
  <c r="AD295" i="3" s="1"/>
  <c r="AD294" i="3"/>
  <c r="AD244" i="3"/>
  <c r="W243" i="3"/>
  <c r="W233" i="3"/>
  <c r="AF185" i="3"/>
  <c r="AF188" i="3"/>
  <c r="AF192" i="3"/>
  <c r="AF193" i="3" s="1"/>
  <c r="W275" i="3"/>
  <c r="X210" i="3"/>
  <c r="BB227" i="3"/>
  <c r="S280" i="3"/>
  <c r="S281" i="3" s="1"/>
  <c r="S283" i="3" s="1"/>
  <c r="S284" i="3" s="1"/>
  <c r="T266" i="3"/>
  <c r="AH132" i="3"/>
  <c r="AH133" i="3"/>
  <c r="AH134" i="3" s="1"/>
  <c r="T198" i="3"/>
  <c r="AE220" i="3"/>
  <c r="AE231" i="3" s="1"/>
  <c r="AE196" i="3"/>
  <c r="AD197" i="3" s="1"/>
  <c r="BG107" i="3"/>
  <c r="BG108" i="3" s="1"/>
  <c r="BG109" i="3" s="1"/>
  <c r="BG93" i="3"/>
  <c r="BD97" i="3"/>
  <c r="BD215" i="3" s="1"/>
  <c r="BC214" i="3"/>
  <c r="BC216" i="3" s="1"/>
  <c r="BC121" i="3"/>
  <c r="BC123" i="3"/>
  <c r="BC125" i="3"/>
  <c r="AG135" i="3"/>
  <c r="AG274" i="3" s="1"/>
  <c r="BD118" i="3"/>
  <c r="AE295" i="4" l="1"/>
  <c r="BF118" i="4"/>
  <c r="BF123" i="4" s="1"/>
  <c r="Y218" i="4"/>
  <c r="Y219" i="4" s="1"/>
  <c r="Y222" i="4" s="1"/>
  <c r="Y211" i="4"/>
  <c r="BD227" i="4"/>
  <c r="AJ217" i="4"/>
  <c r="AJ138" i="4"/>
  <c r="AJ140" i="4" s="1"/>
  <c r="AJ142" i="4" s="1"/>
  <c r="AG185" i="4"/>
  <c r="AG188" i="4"/>
  <c r="AG192" i="4"/>
  <c r="AG193" i="4" s="1"/>
  <c r="BG102" i="4"/>
  <c r="BG103" i="4" s="1"/>
  <c r="BG115" i="4"/>
  <c r="BG116" i="4" s="1"/>
  <c r="BE214" i="4"/>
  <c r="BE216" i="4" s="1"/>
  <c r="BE121" i="4"/>
  <c r="BE123" i="4"/>
  <c r="BE125" i="4"/>
  <c r="T234" i="4"/>
  <c r="T235" i="4" s="1"/>
  <c r="BF214" i="4"/>
  <c r="BF216" i="4" s="1"/>
  <c r="BF125" i="4"/>
  <c r="BF121" i="4"/>
  <c r="X254" i="4"/>
  <c r="X247" i="4"/>
  <c r="X245" i="4"/>
  <c r="BG95" i="4"/>
  <c r="BG111" i="4"/>
  <c r="BG113" i="4" s="1"/>
  <c r="BG96" i="4"/>
  <c r="AJ135" i="4"/>
  <c r="AJ274" i="4" s="1"/>
  <c r="AK130" i="4"/>
  <c r="AF208" i="4"/>
  <c r="BD214" i="3"/>
  <c r="BD216" i="3" s="1"/>
  <c r="BD123" i="3"/>
  <c r="BD125" i="3"/>
  <c r="BD121" i="3"/>
  <c r="AF288" i="3"/>
  <c r="AF167" i="3"/>
  <c r="AF209" i="3"/>
  <c r="BC227" i="3"/>
  <c r="AE294" i="3"/>
  <c r="AE287" i="3"/>
  <c r="AE290" i="3" s="1"/>
  <c r="AE295" i="3" s="1"/>
  <c r="AE244" i="3"/>
  <c r="AI130" i="3"/>
  <c r="AH135" i="3"/>
  <c r="AH274" i="3" s="1"/>
  <c r="AF189" i="3"/>
  <c r="AF190" i="3" s="1"/>
  <c r="BE118" i="3"/>
  <c r="AH217" i="3"/>
  <c r="AH138" i="3"/>
  <c r="AH140" i="3" s="1"/>
  <c r="AH142" i="3" s="1"/>
  <c r="W254" i="3"/>
  <c r="W247" i="3"/>
  <c r="W245" i="3"/>
  <c r="T201" i="3"/>
  <c r="T202" i="3"/>
  <c r="T234" i="3" s="1"/>
  <c r="T235" i="3" s="1"/>
  <c r="X218" i="3"/>
  <c r="X219" i="3" s="1"/>
  <c r="X222" i="3" s="1"/>
  <c r="X211" i="3"/>
  <c r="AF279" i="3"/>
  <c r="AG182" i="3"/>
  <c r="BF115" i="3"/>
  <c r="BF116" i="3" s="1"/>
  <c r="BG101" i="3"/>
  <c r="BF102" i="3"/>
  <c r="BF103" i="3" s="1"/>
  <c r="BF95" i="3"/>
  <c r="BG89" i="3"/>
  <c r="BF111" i="3"/>
  <c r="BF113" i="3" s="1"/>
  <c r="BF96" i="3"/>
  <c r="BG97" i="4" l="1"/>
  <c r="BG215" i="4" s="1"/>
  <c r="BF227" i="4"/>
  <c r="T269" i="4"/>
  <c r="BG118" i="4"/>
  <c r="AG165" i="4"/>
  <c r="AF220" i="4"/>
  <c r="AF231" i="4" s="1"/>
  <c r="AF196" i="4"/>
  <c r="AG288" i="4"/>
  <c r="AG167" i="4"/>
  <c r="AG209" i="4"/>
  <c r="Y223" i="4"/>
  <c r="Y228" i="4" s="1"/>
  <c r="Y230" i="4" s="1"/>
  <c r="T168" i="4"/>
  <c r="T169" i="4" s="1"/>
  <c r="T174" i="4" s="1"/>
  <c r="T203" i="4"/>
  <c r="BE227" i="4"/>
  <c r="AG279" i="4"/>
  <c r="AH182" i="4"/>
  <c r="AK132" i="4"/>
  <c r="AK133" i="4"/>
  <c r="Y212" i="4"/>
  <c r="BG96" i="3"/>
  <c r="BG97" i="3" s="1"/>
  <c r="BG215" i="3" s="1"/>
  <c r="BG95" i="3"/>
  <c r="BG111" i="3"/>
  <c r="BG113" i="3" s="1"/>
  <c r="BF118" i="3"/>
  <c r="AG185" i="3"/>
  <c r="AG188" i="3"/>
  <c r="AG192" i="3"/>
  <c r="AG193" i="3" s="1"/>
  <c r="BF97" i="3"/>
  <c r="BF215" i="3" s="1"/>
  <c r="T269" i="3"/>
  <c r="AF165" i="3"/>
  <c r="AF208" i="3"/>
  <c r="AI132" i="3"/>
  <c r="AI133" i="3"/>
  <c r="BG115" i="3"/>
  <c r="BG116" i="3" s="1"/>
  <c r="BG102" i="3"/>
  <c r="BG103" i="3" s="1"/>
  <c r="X212" i="3"/>
  <c r="T168" i="3"/>
  <c r="T169" i="3" s="1"/>
  <c r="T174" i="3" s="1"/>
  <c r="T237" i="3" s="1"/>
  <c r="T203" i="3"/>
  <c r="AF220" i="3"/>
  <c r="AF231" i="3" s="1"/>
  <c r="AF196" i="3"/>
  <c r="AE197" i="3" s="1"/>
  <c r="BD227" i="3"/>
  <c r="X223" i="3"/>
  <c r="X228" i="3" s="1"/>
  <c r="X230" i="3" s="1"/>
  <c r="BE214" i="3"/>
  <c r="BE216" i="3" s="1"/>
  <c r="BE123" i="3"/>
  <c r="BE125" i="3"/>
  <c r="BE121" i="3"/>
  <c r="AG209" i="3"/>
  <c r="AG208" i="4" l="1"/>
  <c r="Y224" i="4"/>
  <c r="Y268" i="4" s="1"/>
  <c r="AH185" i="4"/>
  <c r="AH188" i="4"/>
  <c r="AH192" i="4"/>
  <c r="AH193" i="4" s="1"/>
  <c r="T273" i="4"/>
  <c r="T276" i="4" s="1"/>
  <c r="U200" i="4"/>
  <c r="AF294" i="4"/>
  <c r="AF287" i="4"/>
  <c r="AF290" i="4" s="1"/>
  <c r="AF244" i="4"/>
  <c r="Y275" i="4"/>
  <c r="AK217" i="4"/>
  <c r="AK138" i="4"/>
  <c r="AK140" i="4" s="1"/>
  <c r="AK142" i="4" s="1"/>
  <c r="AK134" i="4"/>
  <c r="T267" i="4"/>
  <c r="T270" i="4" s="1"/>
  <c r="T175" i="4"/>
  <c r="BG214" i="4"/>
  <c r="BG216" i="4" s="1"/>
  <c r="BG123" i="4"/>
  <c r="BG125" i="4"/>
  <c r="BG121" i="4"/>
  <c r="AK135" i="4"/>
  <c r="AK274" i="4" s="1"/>
  <c r="AL130" i="4"/>
  <c r="Y233" i="4"/>
  <c r="Y243" i="4"/>
  <c r="T237" i="4"/>
  <c r="X224" i="3"/>
  <c r="X268" i="3" s="1"/>
  <c r="BG118" i="3"/>
  <c r="BF214" i="3"/>
  <c r="BF216" i="3" s="1"/>
  <c r="BF125" i="3"/>
  <c r="BF121" i="3"/>
  <c r="BF123" i="3"/>
  <c r="AF294" i="3"/>
  <c r="AF287" i="3"/>
  <c r="AF290" i="3" s="1"/>
  <c r="AF244" i="3"/>
  <c r="AF245" i="3" s="1"/>
  <c r="AI217" i="3"/>
  <c r="AI138" i="3"/>
  <c r="AI140" i="3" s="1"/>
  <c r="AI142" i="3" s="1"/>
  <c r="AI134" i="3"/>
  <c r="AG288" i="3"/>
  <c r="AG167" i="3"/>
  <c r="X243" i="3"/>
  <c r="X233" i="3"/>
  <c r="T273" i="3"/>
  <c r="T276" i="3" s="1"/>
  <c r="U200" i="3"/>
  <c r="AJ130" i="3"/>
  <c r="AI135" i="3"/>
  <c r="AI274" i="3" s="1"/>
  <c r="AG189" i="3"/>
  <c r="AG165" i="3" s="1"/>
  <c r="T267" i="3"/>
  <c r="T270" i="3" s="1"/>
  <c r="T175" i="3"/>
  <c r="BG214" i="3"/>
  <c r="BG216" i="3" s="1"/>
  <c r="BG121" i="3"/>
  <c r="BG123" i="3"/>
  <c r="BG125" i="3"/>
  <c r="AG208" i="3"/>
  <c r="AG279" i="3"/>
  <c r="AH182" i="3"/>
  <c r="BE227" i="3"/>
  <c r="X275" i="3"/>
  <c r="Y210" i="3"/>
  <c r="AF295" i="4" l="1"/>
  <c r="Y254" i="4"/>
  <c r="Y247" i="4"/>
  <c r="Y245" i="4"/>
  <c r="U266" i="4"/>
  <c r="T280" i="4"/>
  <c r="T281" i="4" s="1"/>
  <c r="T283" i="4" s="1"/>
  <c r="T284" i="4" s="1"/>
  <c r="AH288" i="4"/>
  <c r="AH167" i="4"/>
  <c r="BG227" i="4"/>
  <c r="Z218" i="4"/>
  <c r="Z219" i="4" s="1"/>
  <c r="Z222" i="4" s="1"/>
  <c r="Z211" i="4"/>
  <c r="AG220" i="4"/>
  <c r="AG231" i="4" s="1"/>
  <c r="AG196" i="4"/>
  <c r="AL132" i="4"/>
  <c r="AL133" i="4"/>
  <c r="AL134" i="4" s="1"/>
  <c r="F124" i="4"/>
  <c r="AH209" i="4"/>
  <c r="AH279" i="4"/>
  <c r="AI182" i="4"/>
  <c r="U198" i="3"/>
  <c r="F124" i="3"/>
  <c r="G3" i="2" s="1"/>
  <c r="T280" i="3"/>
  <c r="T281" i="3" s="1"/>
  <c r="U266" i="3"/>
  <c r="AG190" i="3"/>
  <c r="T283" i="3"/>
  <c r="T284" i="3" s="1"/>
  <c r="BF227" i="3"/>
  <c r="Y218" i="3"/>
  <c r="Y219" i="3" s="1"/>
  <c r="Y222" i="3" s="1"/>
  <c r="Y211" i="3"/>
  <c r="AH185" i="3"/>
  <c r="AH188" i="3"/>
  <c r="AH192" i="3"/>
  <c r="AH193" i="3" s="1"/>
  <c r="BG227" i="3"/>
  <c r="AJ132" i="3"/>
  <c r="AJ133" i="3"/>
  <c r="AJ134" i="3" s="1"/>
  <c r="X254" i="3"/>
  <c r="X247" i="3"/>
  <c r="X245" i="3"/>
  <c r="AF295" i="3"/>
  <c r="AH196" i="4" l="1"/>
  <c r="AH220" i="4"/>
  <c r="AH231" i="4" s="1"/>
  <c r="U234" i="4"/>
  <c r="U235" i="4" s="1"/>
  <c r="AG294" i="4"/>
  <c r="AG287" i="4"/>
  <c r="AG290" i="4" s="1"/>
  <c r="AG244" i="4"/>
  <c r="AL217" i="4"/>
  <c r="AL138" i="4"/>
  <c r="AL140" i="4" s="1"/>
  <c r="AL142" i="4" s="1"/>
  <c r="Z212" i="4"/>
  <c r="AI185" i="4"/>
  <c r="AI188" i="4"/>
  <c r="AI192" i="4"/>
  <c r="AI193" i="4" s="1"/>
  <c r="AI209" i="4" s="1"/>
  <c r="AL135" i="4"/>
  <c r="AL274" i="4" s="1"/>
  <c r="AM130" i="4"/>
  <c r="Z223" i="4"/>
  <c r="Z228" i="4" s="1"/>
  <c r="Z230" i="4" s="1"/>
  <c r="AH165" i="4"/>
  <c r="AH208" i="4"/>
  <c r="AH288" i="3"/>
  <c r="AH167" i="3"/>
  <c r="AH209" i="3"/>
  <c r="AJ135" i="3"/>
  <c r="AJ274" i="3" s="1"/>
  <c r="AK130" i="3"/>
  <c r="AH189" i="3"/>
  <c r="AH190" i="3"/>
  <c r="U201" i="3"/>
  <c r="U202" i="3"/>
  <c r="U234" i="3" s="1"/>
  <c r="U235" i="3" s="1"/>
  <c r="Y212" i="3"/>
  <c r="AG220" i="3"/>
  <c r="AG231" i="3" s="1"/>
  <c r="AG196" i="3"/>
  <c r="AF197" i="3" s="1"/>
  <c r="AH279" i="3"/>
  <c r="AI182" i="3"/>
  <c r="AJ217" i="3"/>
  <c r="AJ138" i="3"/>
  <c r="AJ140" i="3" s="1"/>
  <c r="AJ142" i="3" s="1"/>
  <c r="Y223" i="3"/>
  <c r="Y228" i="3" s="1"/>
  <c r="Y230" i="3" s="1"/>
  <c r="Z233" i="4" l="1"/>
  <c r="Z243" i="4"/>
  <c r="AI288" i="4"/>
  <c r="AI167" i="4"/>
  <c r="U269" i="4"/>
  <c r="Z224" i="4"/>
  <c r="Z268" i="4" s="1"/>
  <c r="AM132" i="4"/>
  <c r="AM133" i="4"/>
  <c r="AI165" i="4"/>
  <c r="Z275" i="4"/>
  <c r="U168" i="4"/>
  <c r="U169" i="4" s="1"/>
  <c r="U174" i="4" s="1"/>
  <c r="U203" i="4"/>
  <c r="AH294" i="4"/>
  <c r="AH287" i="4"/>
  <c r="AH290" i="4" s="1"/>
  <c r="AH244" i="4"/>
  <c r="AI279" i="4"/>
  <c r="AJ182" i="4"/>
  <c r="AG295" i="4"/>
  <c r="AH220" i="3"/>
  <c r="AH231" i="3" s="1"/>
  <c r="AH196" i="3"/>
  <c r="AG197" i="3" s="1"/>
  <c r="AG287" i="3"/>
  <c r="AG290" i="3" s="1"/>
  <c r="AG294" i="3"/>
  <c r="AG244" i="3"/>
  <c r="AG245" i="3" s="1"/>
  <c r="AH165" i="3"/>
  <c r="AH208" i="3"/>
  <c r="AI185" i="3"/>
  <c r="AI188" i="3"/>
  <c r="AI192" i="3"/>
  <c r="AI193" i="3" s="1"/>
  <c r="AI209" i="3" s="1"/>
  <c r="U269" i="3"/>
  <c r="AK132" i="3"/>
  <c r="AK133" i="3"/>
  <c r="Y233" i="3"/>
  <c r="Y243" i="3"/>
  <c r="Y224" i="3"/>
  <c r="Y268" i="3" s="1"/>
  <c r="Y275" i="3"/>
  <c r="Z210" i="3"/>
  <c r="U168" i="3"/>
  <c r="U169" i="3" s="1"/>
  <c r="U174" i="3" s="1"/>
  <c r="U237" i="3" s="1"/>
  <c r="U203" i="3"/>
  <c r="AI220" i="4" l="1"/>
  <c r="AI231" i="4" s="1"/>
  <c r="AI196" i="4"/>
  <c r="U267" i="4"/>
  <c r="U270" i="4" s="1"/>
  <c r="U175" i="4"/>
  <c r="AI208" i="4"/>
  <c r="U237" i="4"/>
  <c r="U273" i="4"/>
  <c r="U276" i="4" s="1"/>
  <c r="V200" i="4"/>
  <c r="AJ185" i="4"/>
  <c r="AJ188" i="4"/>
  <c r="AJ192" i="4"/>
  <c r="AJ193" i="4" s="1"/>
  <c r="AH295" i="4"/>
  <c r="AA218" i="4"/>
  <c r="AA219" i="4" s="1"/>
  <c r="AA222" i="4" s="1"/>
  <c r="AA211" i="4"/>
  <c r="AM217" i="4"/>
  <c r="AM138" i="4"/>
  <c r="AM140" i="4" s="1"/>
  <c r="AM142" i="4" s="1"/>
  <c r="AM134" i="4"/>
  <c r="Z254" i="4"/>
  <c r="Z247" i="4"/>
  <c r="Z245" i="4"/>
  <c r="AM135" i="4"/>
  <c r="AM274" i="4" s="1"/>
  <c r="AN130" i="4"/>
  <c r="AI279" i="3"/>
  <c r="AJ182" i="3"/>
  <c r="U267" i="3"/>
  <c r="U270" i="3" s="1"/>
  <c r="U175" i="3"/>
  <c r="AL130" i="3"/>
  <c r="Z218" i="3"/>
  <c r="Z219" i="3" s="1"/>
  <c r="Z222" i="3" s="1"/>
  <c r="Z211" i="3"/>
  <c r="Y254" i="3"/>
  <c r="Y247" i="3"/>
  <c r="Y245" i="3"/>
  <c r="AG295" i="3"/>
  <c r="AH287" i="3"/>
  <c r="AH290" i="3" s="1"/>
  <c r="AH295" i="3" s="1"/>
  <c r="AH294" i="3"/>
  <c r="AH244" i="3"/>
  <c r="AH245" i="3" s="1"/>
  <c r="AI189" i="3"/>
  <c r="AI165" i="3" s="1"/>
  <c r="AI190" i="3"/>
  <c r="U273" i="3"/>
  <c r="U276" i="3" s="1"/>
  <c r="V200" i="3"/>
  <c r="AK217" i="3"/>
  <c r="AK138" i="3"/>
  <c r="AK140" i="3" s="1"/>
  <c r="AK142" i="3" s="1"/>
  <c r="AK134" i="3"/>
  <c r="AI288" i="3"/>
  <c r="AI167" i="3"/>
  <c r="AN132" i="4" l="1"/>
  <c r="AN133" i="4"/>
  <c r="AA212" i="4"/>
  <c r="AJ165" i="4"/>
  <c r="U280" i="4"/>
  <c r="U281" i="4" s="1"/>
  <c r="U283" i="4" s="1"/>
  <c r="U284" i="4" s="1"/>
  <c r="V266" i="4"/>
  <c r="AJ288" i="4"/>
  <c r="AJ167" i="4"/>
  <c r="AJ209" i="4"/>
  <c r="AN134" i="4"/>
  <c r="AA223" i="4"/>
  <c r="AA228" i="4" s="1"/>
  <c r="AA230" i="4" s="1"/>
  <c r="AJ279" i="4"/>
  <c r="AK182" i="4"/>
  <c r="AI287" i="4"/>
  <c r="AI290" i="4" s="1"/>
  <c r="AI294" i="4"/>
  <c r="AI244" i="4"/>
  <c r="Z223" i="3"/>
  <c r="Z228" i="3" s="1"/>
  <c r="Z230" i="3" s="1"/>
  <c r="U280" i="3"/>
  <c r="U281" i="3" s="1"/>
  <c r="U283" i="3" s="1"/>
  <c r="U284" i="3" s="1"/>
  <c r="V266" i="3"/>
  <c r="AI208" i="3"/>
  <c r="AL132" i="3"/>
  <c r="AL133" i="3"/>
  <c r="AI220" i="3"/>
  <c r="AI231" i="3" s="1"/>
  <c r="AI196" i="3"/>
  <c r="AH197" i="3" s="1"/>
  <c r="AK135" i="3"/>
  <c r="AK274" i="3" s="1"/>
  <c r="AJ185" i="3"/>
  <c r="AJ188" i="3"/>
  <c r="AJ192" i="3"/>
  <c r="AJ193" i="3" s="1"/>
  <c r="V198" i="3"/>
  <c r="Z212" i="3"/>
  <c r="AI295" i="4" l="1"/>
  <c r="AA224" i="4"/>
  <c r="AA268" i="4" s="1"/>
  <c r="AJ208" i="4"/>
  <c r="AA233" i="4"/>
  <c r="AA243" i="4"/>
  <c r="V234" i="4"/>
  <c r="V235" i="4" s="1"/>
  <c r="AK185" i="4"/>
  <c r="AK188" i="4"/>
  <c r="AK192" i="4"/>
  <c r="AK193" i="4" s="1"/>
  <c r="AA275" i="4"/>
  <c r="AN217" i="4"/>
  <c r="AN138" i="4"/>
  <c r="AN140" i="4" s="1"/>
  <c r="AN142" i="4" s="1"/>
  <c r="AK209" i="4"/>
  <c r="AO130" i="4"/>
  <c r="AN135" i="4"/>
  <c r="AN274" i="4" s="1"/>
  <c r="AJ288" i="3"/>
  <c r="AJ167" i="3"/>
  <c r="AJ209" i="3"/>
  <c r="AM130" i="3"/>
  <c r="Z224" i="3"/>
  <c r="Z268" i="3" s="1"/>
  <c r="Z275" i="3"/>
  <c r="AA210" i="3"/>
  <c r="AJ189" i="3"/>
  <c r="AJ165" i="3" s="1"/>
  <c r="AI294" i="3"/>
  <c r="AI287" i="3"/>
  <c r="AI290" i="3" s="1"/>
  <c r="AI244" i="3"/>
  <c r="AI245" i="3" s="1"/>
  <c r="AJ208" i="3"/>
  <c r="Z243" i="3"/>
  <c r="Z233" i="3"/>
  <c r="V202" i="3"/>
  <c r="V234" i="3" s="1"/>
  <c r="V235" i="3" s="1"/>
  <c r="V201" i="3"/>
  <c r="AJ279" i="3"/>
  <c r="AK182" i="3"/>
  <c r="AL217" i="3"/>
  <c r="AL138" i="3"/>
  <c r="AL140" i="3" s="1"/>
  <c r="AL142" i="3" s="1"/>
  <c r="AL134" i="3"/>
  <c r="AK279" i="4" l="1"/>
  <c r="AL182" i="4"/>
  <c r="AA254" i="4"/>
  <c r="AA247" i="4"/>
  <c r="AA245" i="4"/>
  <c r="AK165" i="4"/>
  <c r="AO132" i="4"/>
  <c r="AO133" i="4"/>
  <c r="V168" i="4"/>
  <c r="V169" i="4" s="1"/>
  <c r="V174" i="4" s="1"/>
  <c r="V203" i="4"/>
  <c r="AJ220" i="4"/>
  <c r="AJ231" i="4" s="1"/>
  <c r="AJ196" i="4"/>
  <c r="AB218" i="4"/>
  <c r="AB219" i="4" s="1"/>
  <c r="AB222" i="4" s="1"/>
  <c r="AB211" i="4"/>
  <c r="AK288" i="4"/>
  <c r="AK167" i="4"/>
  <c r="V269" i="4"/>
  <c r="AK208" i="4"/>
  <c r="V269" i="3"/>
  <c r="AK185" i="3"/>
  <c r="AK188" i="3"/>
  <c r="AK192" i="3"/>
  <c r="AK193" i="3" s="1"/>
  <c r="AK209" i="3" s="1"/>
  <c r="Z254" i="3"/>
  <c r="Z247" i="3"/>
  <c r="Z245" i="3"/>
  <c r="AJ190" i="3"/>
  <c r="AL135" i="3"/>
  <c r="AL274" i="3" s="1"/>
  <c r="V168" i="3"/>
  <c r="V169" i="3" s="1"/>
  <c r="V174" i="3" s="1"/>
  <c r="V203" i="3"/>
  <c r="AI295" i="3"/>
  <c r="AA218" i="3"/>
  <c r="AA219" i="3" s="1"/>
  <c r="AA222" i="3" s="1"/>
  <c r="AA211" i="3"/>
  <c r="AM132" i="3"/>
  <c r="AM133" i="3"/>
  <c r="V267" i="4" l="1"/>
  <c r="V270" i="4" s="1"/>
  <c r="V175" i="4"/>
  <c r="AP130" i="4"/>
  <c r="AJ294" i="4"/>
  <c r="AJ287" i="4"/>
  <c r="AJ290" i="4" s="1"/>
  <c r="AJ244" i="4"/>
  <c r="V237" i="4"/>
  <c r="AB212" i="4"/>
  <c r="AL185" i="4"/>
  <c r="AL188" i="4"/>
  <c r="AL192" i="4"/>
  <c r="AL193" i="4" s="1"/>
  <c r="AB223" i="4"/>
  <c r="AB228" i="4" s="1"/>
  <c r="AB230" i="4" s="1"/>
  <c r="V273" i="4"/>
  <c r="V276" i="4" s="1"/>
  <c r="W200" i="4"/>
  <c r="AO217" i="4"/>
  <c r="AO138" i="4"/>
  <c r="AO140" i="4" s="1"/>
  <c r="AO142" i="4" s="1"/>
  <c r="AO134" i="4"/>
  <c r="AN130" i="3"/>
  <c r="AA212" i="3"/>
  <c r="AK189" i="3"/>
  <c r="AK279" i="3"/>
  <c r="AL182" i="3"/>
  <c r="V267" i="3"/>
  <c r="V270" i="3" s="1"/>
  <c r="V175" i="3"/>
  <c r="AA223" i="3"/>
  <c r="AA228" i="3" s="1"/>
  <c r="AA230" i="3" s="1"/>
  <c r="AM217" i="3"/>
  <c r="AM138" i="3"/>
  <c r="AM140" i="3" s="1"/>
  <c r="AM142" i="3" s="1"/>
  <c r="AM134" i="3"/>
  <c r="AM135" i="3" s="1"/>
  <c r="AM274" i="3" s="1"/>
  <c r="V237" i="3"/>
  <c r="V273" i="3"/>
  <c r="V276" i="3" s="1"/>
  <c r="W200" i="3"/>
  <c r="AJ220" i="3"/>
  <c r="AJ231" i="3" s="1"/>
  <c r="AJ196" i="3"/>
  <c r="AI197" i="3" s="1"/>
  <c r="AK288" i="3"/>
  <c r="AK167" i="3"/>
  <c r="AJ295" i="4" l="1"/>
  <c r="AB243" i="4"/>
  <c r="AB233" i="4"/>
  <c r="AB275" i="4"/>
  <c r="AL279" i="4"/>
  <c r="AM182" i="4"/>
  <c r="AO135" i="4"/>
  <c r="AO274" i="4" s="1"/>
  <c r="AL288" i="4"/>
  <c r="AL167" i="4"/>
  <c r="AL209" i="4"/>
  <c r="AB224" i="4"/>
  <c r="AB268" i="4" s="1"/>
  <c r="AK220" i="4"/>
  <c r="AK231" i="4" s="1"/>
  <c r="AK196" i="4"/>
  <c r="AP132" i="4"/>
  <c r="AP133" i="4"/>
  <c r="V280" i="4"/>
  <c r="V281" i="4" s="1"/>
  <c r="V283" i="4" s="1"/>
  <c r="V284" i="4" s="1"/>
  <c r="W266" i="4"/>
  <c r="AA243" i="3"/>
  <c r="AA233" i="3"/>
  <c r="AA275" i="3"/>
  <c r="AB210" i="3"/>
  <c r="W198" i="3"/>
  <c r="AJ294" i="3"/>
  <c r="AJ287" i="3"/>
  <c r="AJ290" i="3" s="1"/>
  <c r="AJ244" i="3"/>
  <c r="AJ245" i="3" s="1"/>
  <c r="AK165" i="3"/>
  <c r="AK208" i="3"/>
  <c r="AL185" i="3"/>
  <c r="AL188" i="3"/>
  <c r="AL192" i="3"/>
  <c r="AL193" i="3" s="1"/>
  <c r="AA224" i="3"/>
  <c r="AA268" i="3" s="1"/>
  <c r="V280" i="3"/>
  <c r="V281" i="3" s="1"/>
  <c r="V283" i="3" s="1"/>
  <c r="V284" i="3" s="1"/>
  <c r="W266" i="3"/>
  <c r="AK190" i="3"/>
  <c r="AN132" i="3"/>
  <c r="AN133" i="3"/>
  <c r="AN134" i="3" s="1"/>
  <c r="AK294" i="4" l="1"/>
  <c r="AK287" i="4"/>
  <c r="AK290" i="4" s="1"/>
  <c r="AK295" i="4" s="1"/>
  <c r="AK244" i="4"/>
  <c r="AL165" i="4"/>
  <c r="AL208" i="4"/>
  <c r="AL196" i="4"/>
  <c r="AL220" i="4"/>
  <c r="AL231" i="4" s="1"/>
  <c r="AP217" i="4"/>
  <c r="AP138" i="4"/>
  <c r="AP140" i="4" s="1"/>
  <c r="AP142" i="4" s="1"/>
  <c r="AP134" i="4"/>
  <c r="AP135" i="4" s="1"/>
  <c r="AP274" i="4" s="1"/>
  <c r="W234" i="4"/>
  <c r="W235" i="4" s="1"/>
  <c r="AC218" i="4"/>
  <c r="AC219" i="4" s="1"/>
  <c r="AC222" i="4" s="1"/>
  <c r="AC211" i="4"/>
  <c r="AQ130" i="4"/>
  <c r="AM185" i="4"/>
  <c r="AM188" i="4"/>
  <c r="AM192" i="4"/>
  <c r="AM193" i="4" s="1"/>
  <c r="AB254" i="4"/>
  <c r="AB247" i="4"/>
  <c r="AB245" i="4"/>
  <c r="AL279" i="3"/>
  <c r="AM182" i="3"/>
  <c r="AB218" i="3"/>
  <c r="AB219" i="3" s="1"/>
  <c r="AB222" i="3" s="1"/>
  <c r="AB211" i="3"/>
  <c r="AK220" i="3"/>
  <c r="AK231" i="3" s="1"/>
  <c r="AK196" i="3"/>
  <c r="AJ197" i="3" s="1"/>
  <c r="AN135" i="3"/>
  <c r="AN274" i="3" s="1"/>
  <c r="AO130" i="3"/>
  <c r="W202" i="3"/>
  <c r="W234" i="3" s="1"/>
  <c r="W235" i="3" s="1"/>
  <c r="W201" i="3"/>
  <c r="AL288" i="3"/>
  <c r="AL167" i="3"/>
  <c r="AL209" i="3"/>
  <c r="AN217" i="3"/>
  <c r="AN138" i="3"/>
  <c r="AN140" i="3" s="1"/>
  <c r="AN142" i="3" s="1"/>
  <c r="AL189" i="3"/>
  <c r="AL165" i="3" s="1"/>
  <c r="AJ295" i="3"/>
  <c r="AA254" i="3"/>
  <c r="AA247" i="3"/>
  <c r="AA245" i="3"/>
  <c r="AQ132" i="4" l="1"/>
  <c r="AQ133" i="4"/>
  <c r="AQ134" i="4" s="1"/>
  <c r="W168" i="4"/>
  <c r="W169" i="4" s="1"/>
  <c r="W174" i="4" s="1"/>
  <c r="W237" i="4" s="1"/>
  <c r="W203" i="4"/>
  <c r="AM288" i="4"/>
  <c r="AM167" i="4"/>
  <c r="AM165" i="4"/>
  <c r="AM279" i="4"/>
  <c r="AN182" i="4"/>
  <c r="AC212" i="4"/>
  <c r="W269" i="4"/>
  <c r="AL294" i="4"/>
  <c r="AL287" i="4"/>
  <c r="AL290" i="4" s="1"/>
  <c r="AL244" i="4"/>
  <c r="AM209" i="4"/>
  <c r="AC223" i="4"/>
  <c r="AC228" i="4" s="1"/>
  <c r="AC230" i="4" s="1"/>
  <c r="AB223" i="3"/>
  <c r="AB228" i="3" s="1"/>
  <c r="AB230" i="3" s="1"/>
  <c r="AL190" i="3"/>
  <c r="W168" i="3"/>
  <c r="W169" i="3" s="1"/>
  <c r="W174" i="3" s="1"/>
  <c r="W237" i="3" s="1"/>
  <c r="W203" i="3"/>
  <c r="AL208" i="3"/>
  <c r="AM185" i="3"/>
  <c r="AM188" i="3"/>
  <c r="AM192" i="3"/>
  <c r="AM193" i="3" s="1"/>
  <c r="AM209" i="3" s="1"/>
  <c r="W269" i="3"/>
  <c r="AK287" i="3"/>
  <c r="AK290" i="3" s="1"/>
  <c r="AK294" i="3"/>
  <c r="AK244" i="3"/>
  <c r="AK245" i="3" s="1"/>
  <c r="AO132" i="3"/>
  <c r="AO133" i="3"/>
  <c r="AB212" i="3"/>
  <c r="AM208" i="4" l="1"/>
  <c r="AN185" i="4"/>
  <c r="AN188" i="4"/>
  <c r="AN192" i="4"/>
  <c r="AN193" i="4" s="1"/>
  <c r="AN209" i="4" s="1"/>
  <c r="W267" i="4"/>
  <c r="W270" i="4" s="1"/>
  <c r="W175" i="4"/>
  <c r="AC233" i="4"/>
  <c r="AC243" i="4"/>
  <c r="AQ217" i="4"/>
  <c r="AQ138" i="4"/>
  <c r="AQ140" i="4" s="1"/>
  <c r="AQ142" i="4" s="1"/>
  <c r="W273" i="4"/>
  <c r="W276" i="4" s="1"/>
  <c r="X200" i="4"/>
  <c r="AC224" i="4"/>
  <c r="AC268" i="4" s="1"/>
  <c r="AL295" i="4"/>
  <c r="AC275" i="4"/>
  <c r="AQ135" i="4"/>
  <c r="AQ274" i="4" s="1"/>
  <c r="AR130" i="4"/>
  <c r="AB275" i="3"/>
  <c r="AC210" i="3"/>
  <c r="AK295" i="3"/>
  <c r="AM288" i="3"/>
  <c r="AM167" i="3"/>
  <c r="AL220" i="3"/>
  <c r="AL231" i="3" s="1"/>
  <c r="AL196" i="3"/>
  <c r="AK197" i="3" s="1"/>
  <c r="AB243" i="3"/>
  <c r="AB233" i="3"/>
  <c r="AP130" i="3"/>
  <c r="AM189" i="3"/>
  <c r="AM165" i="3" s="1"/>
  <c r="W273" i="3"/>
  <c r="W276" i="3" s="1"/>
  <c r="X200" i="3"/>
  <c r="AO217" i="3"/>
  <c r="AO138" i="3"/>
  <c r="AO140" i="3" s="1"/>
  <c r="AO142" i="3" s="1"/>
  <c r="AO134" i="3"/>
  <c r="AM279" i="3"/>
  <c r="AN182" i="3"/>
  <c r="W267" i="3"/>
  <c r="W270" i="3" s="1"/>
  <c r="W175" i="3"/>
  <c r="AB224" i="3"/>
  <c r="AB268" i="3" s="1"/>
  <c r="AM220" i="4" l="1"/>
  <c r="AM231" i="4" s="1"/>
  <c r="AM196" i="4"/>
  <c r="W280" i="4"/>
  <c r="W281" i="4" s="1"/>
  <c r="W283" i="4" s="1"/>
  <c r="W284" i="4" s="1"/>
  <c r="X266" i="4"/>
  <c r="AN279" i="4"/>
  <c r="AO182" i="4"/>
  <c r="AD218" i="4"/>
  <c r="AD219" i="4" s="1"/>
  <c r="AD222" i="4" s="1"/>
  <c r="AD211" i="4"/>
  <c r="AC254" i="4"/>
  <c r="AC247" i="4"/>
  <c r="AC245" i="4"/>
  <c r="AN288" i="4"/>
  <c r="AN167" i="4"/>
  <c r="AR132" i="4"/>
  <c r="AR133" i="4"/>
  <c r="X198" i="3"/>
  <c r="AB254" i="3"/>
  <c r="AB247" i="3"/>
  <c r="AB245" i="3"/>
  <c r="AM208" i="3"/>
  <c r="AN185" i="3"/>
  <c r="AN188" i="3"/>
  <c r="AN192" i="3"/>
  <c r="AN193" i="3" s="1"/>
  <c r="AP132" i="3"/>
  <c r="AP133" i="3"/>
  <c r="AP134" i="3" s="1"/>
  <c r="AC218" i="3"/>
  <c r="AC219" i="3" s="1"/>
  <c r="AC222" i="3" s="1"/>
  <c r="AC211" i="3"/>
  <c r="W280" i="3"/>
  <c r="W281" i="3" s="1"/>
  <c r="W283" i="3" s="1"/>
  <c r="W284" i="3" s="1"/>
  <c r="X266" i="3"/>
  <c r="AM190" i="3"/>
  <c r="AO135" i="3"/>
  <c r="AO274" i="3" s="1"/>
  <c r="AL287" i="3"/>
  <c r="AL290" i="3" s="1"/>
  <c r="AL294" i="3"/>
  <c r="AL244" i="3"/>
  <c r="AL245" i="3" s="1"/>
  <c r="X234" i="4" l="1"/>
  <c r="X235" i="4" s="1"/>
  <c r="AN165" i="4"/>
  <c r="AN208" i="4"/>
  <c r="AR217" i="4"/>
  <c r="AR138" i="4"/>
  <c r="AR140" i="4" s="1"/>
  <c r="AR142" i="4" s="1"/>
  <c r="AR134" i="4"/>
  <c r="AD212" i="4"/>
  <c r="AM287" i="4"/>
  <c r="AM290" i="4" s="1"/>
  <c r="AM294" i="4"/>
  <c r="AM244" i="4"/>
  <c r="AO185" i="4"/>
  <c r="AO188" i="4"/>
  <c r="AO192" i="4"/>
  <c r="AO193" i="4" s="1"/>
  <c r="AR135" i="4"/>
  <c r="AR274" i="4" s="1"/>
  <c r="AS130" i="4"/>
  <c r="AD223" i="4"/>
  <c r="AD228" i="4" s="1"/>
  <c r="AD230" i="4" s="1"/>
  <c r="AN288" i="3"/>
  <c r="AN167" i="3"/>
  <c r="AN209" i="3"/>
  <c r="AM220" i="3"/>
  <c r="AM231" i="3" s="1"/>
  <c r="AM196" i="3"/>
  <c r="AL197" i="3" s="1"/>
  <c r="AP217" i="3"/>
  <c r="AP138" i="3"/>
  <c r="AP140" i="3" s="1"/>
  <c r="AP142" i="3" s="1"/>
  <c r="AN189" i="3"/>
  <c r="AN165" i="3" s="1"/>
  <c r="AQ130" i="3"/>
  <c r="AP135" i="3"/>
  <c r="AP274" i="3" s="1"/>
  <c r="AN279" i="3"/>
  <c r="AO182" i="3"/>
  <c r="AC223" i="3"/>
  <c r="AC228" i="3" s="1"/>
  <c r="AC230" i="3" s="1"/>
  <c r="AL295" i="3"/>
  <c r="AC212" i="3"/>
  <c r="AN208" i="3"/>
  <c r="X201" i="3"/>
  <c r="X202" i="3"/>
  <c r="X234" i="3" s="1"/>
  <c r="X235" i="3" s="1"/>
  <c r="AO279" i="4" l="1"/>
  <c r="AP182" i="4"/>
  <c r="X269" i="4"/>
  <c r="AN220" i="4"/>
  <c r="AN231" i="4" s="1"/>
  <c r="AN196" i="4"/>
  <c r="X168" i="4"/>
  <c r="X169" i="4" s="1"/>
  <c r="X174" i="4" s="1"/>
  <c r="X203" i="4"/>
  <c r="AD275" i="4"/>
  <c r="AO288" i="4"/>
  <c r="AO167" i="4"/>
  <c r="AO209" i="4"/>
  <c r="AS132" i="4"/>
  <c r="AS133" i="4"/>
  <c r="AS134" i="4" s="1"/>
  <c r="AD233" i="4"/>
  <c r="AD243" i="4"/>
  <c r="AD224" i="4"/>
  <c r="AD268" i="4" s="1"/>
  <c r="AO165" i="4"/>
  <c r="AM295" i="4"/>
  <c r="AC275" i="3"/>
  <c r="AD210" i="3"/>
  <c r="AM294" i="3"/>
  <c r="AM287" i="3"/>
  <c r="AM290" i="3" s="1"/>
  <c r="AM295" i="3" s="1"/>
  <c r="AM244" i="3"/>
  <c r="AM245" i="3" s="1"/>
  <c r="AC224" i="3"/>
  <c r="AC268" i="3" s="1"/>
  <c r="AQ132" i="3"/>
  <c r="AQ133" i="3"/>
  <c r="AC233" i="3"/>
  <c r="AC243" i="3"/>
  <c r="AO185" i="3"/>
  <c r="AO188" i="3"/>
  <c r="AO192" i="3"/>
  <c r="AO193" i="3" s="1"/>
  <c r="AO209" i="3" s="1"/>
  <c r="X168" i="3"/>
  <c r="X169" i="3" s="1"/>
  <c r="X174" i="3" s="1"/>
  <c r="X237" i="3" s="1"/>
  <c r="X203" i="3"/>
  <c r="X269" i="3"/>
  <c r="AN190" i="3"/>
  <c r="AO220" i="4" l="1"/>
  <c r="AO231" i="4" s="1"/>
  <c r="AE218" i="4"/>
  <c r="AE219" i="4" s="1"/>
  <c r="AE222" i="4" s="1"/>
  <c r="AE211" i="4"/>
  <c r="AD254" i="4"/>
  <c r="AD247" i="4"/>
  <c r="AD245" i="4"/>
  <c r="AN294" i="4"/>
  <c r="AN287" i="4"/>
  <c r="AN290" i="4" s="1"/>
  <c r="AN244" i="4"/>
  <c r="AP185" i="4"/>
  <c r="AP188" i="4"/>
  <c r="AP192" i="4"/>
  <c r="AP193" i="4" s="1"/>
  <c r="AS217" i="4"/>
  <c r="AS138" i="4"/>
  <c r="AS140" i="4" s="1"/>
  <c r="AS142" i="4" s="1"/>
  <c r="X267" i="4"/>
  <c r="X270" i="4" s="1"/>
  <c r="X175" i="4"/>
  <c r="AS135" i="4"/>
  <c r="AS274" i="4" s="1"/>
  <c r="AT130" i="4"/>
  <c r="AO208" i="4"/>
  <c r="X273" i="4"/>
  <c r="X276" i="4" s="1"/>
  <c r="Y200" i="4"/>
  <c r="X237" i="4"/>
  <c r="AC254" i="3"/>
  <c r="AC247" i="3"/>
  <c r="AC245" i="3"/>
  <c r="AO288" i="3"/>
  <c r="AO167" i="3"/>
  <c r="AR130" i="3"/>
  <c r="X273" i="3"/>
  <c r="X276" i="3" s="1"/>
  <c r="Y200" i="3"/>
  <c r="AD218" i="3"/>
  <c r="AD219" i="3" s="1"/>
  <c r="AD222" i="3" s="1"/>
  <c r="AD211" i="3"/>
  <c r="AQ217" i="3"/>
  <c r="AQ138" i="3"/>
  <c r="AQ140" i="3" s="1"/>
  <c r="AQ142" i="3" s="1"/>
  <c r="AQ134" i="3"/>
  <c r="AQ135" i="3" s="1"/>
  <c r="AQ274" i="3" s="1"/>
  <c r="AO189" i="3"/>
  <c r="AN220" i="3"/>
  <c r="AN231" i="3" s="1"/>
  <c r="AN196" i="3"/>
  <c r="AM197" i="3" s="1"/>
  <c r="X267" i="3"/>
  <c r="X270" i="3" s="1"/>
  <c r="X175" i="3"/>
  <c r="AO279" i="3"/>
  <c r="AP182" i="3"/>
  <c r="AO196" i="4" l="1"/>
  <c r="AN295" i="4"/>
  <c r="X280" i="4"/>
  <c r="X281" i="4" s="1"/>
  <c r="X283" i="4" s="1"/>
  <c r="X284" i="4" s="1"/>
  <c r="Y266" i="4"/>
  <c r="AP165" i="4"/>
  <c r="AP288" i="4"/>
  <c r="AP167" i="4"/>
  <c r="AT132" i="4"/>
  <c r="AT133" i="4"/>
  <c r="AP279" i="4"/>
  <c r="AQ182" i="4"/>
  <c r="AP209" i="4"/>
  <c r="AO294" i="4"/>
  <c r="AO287" i="4"/>
  <c r="AO290" i="4" s="1"/>
  <c r="AO244" i="4"/>
  <c r="AE223" i="4"/>
  <c r="AE228" i="4" s="1"/>
  <c r="AE230" i="4" s="1"/>
  <c r="AE212" i="4"/>
  <c r="AD223" i="3"/>
  <c r="AD228" i="3" s="1"/>
  <c r="AD230" i="3" s="1"/>
  <c r="AD224" i="3"/>
  <c r="AD268" i="3" s="1"/>
  <c r="AN294" i="3"/>
  <c r="AN287" i="3"/>
  <c r="AN290" i="3" s="1"/>
  <c r="AN244" i="3"/>
  <c r="AN245" i="3" s="1"/>
  <c r="AR132" i="3"/>
  <c r="AR133" i="3"/>
  <c r="Y198" i="3"/>
  <c r="AP185" i="3"/>
  <c r="AP188" i="3"/>
  <c r="AP192" i="3"/>
  <c r="AP193" i="3" s="1"/>
  <c r="AR134" i="3"/>
  <c r="AO165" i="3"/>
  <c r="AO208" i="3"/>
  <c r="X280" i="3"/>
  <c r="X281" i="3" s="1"/>
  <c r="X283" i="3" s="1"/>
  <c r="X284" i="3" s="1"/>
  <c r="Y266" i="3"/>
  <c r="AO190" i="3"/>
  <c r="AD212" i="3"/>
  <c r="AP208" i="4" l="1"/>
  <c r="AE224" i="4"/>
  <c r="AE268" i="4" s="1"/>
  <c r="AP196" i="4"/>
  <c r="AO295" i="4"/>
  <c r="AQ185" i="4"/>
  <c r="AQ188" i="4"/>
  <c r="AQ192" i="4"/>
  <c r="AQ193" i="4" s="1"/>
  <c r="AQ209" i="4" s="1"/>
  <c r="AT217" i="4"/>
  <c r="AT138" i="4"/>
  <c r="AT140" i="4" s="1"/>
  <c r="AT142" i="4" s="1"/>
  <c r="AT134" i="4"/>
  <c r="AT135" i="4" s="1"/>
  <c r="AT274" i="4" s="1"/>
  <c r="Y234" i="4"/>
  <c r="Y235" i="4" s="1"/>
  <c r="AE275" i="4"/>
  <c r="AE233" i="4"/>
  <c r="AE243" i="4"/>
  <c r="AU130" i="4"/>
  <c r="Y201" i="3"/>
  <c r="Y202" i="3"/>
  <c r="Y234" i="3" s="1"/>
  <c r="Y235" i="3" s="1"/>
  <c r="AD275" i="3"/>
  <c r="AE210" i="3"/>
  <c r="AP288" i="3"/>
  <c r="AP167" i="3"/>
  <c r="AP209" i="3"/>
  <c r="AR135" i="3"/>
  <c r="AR274" i="3" s="1"/>
  <c r="AS130" i="3"/>
  <c r="AP189" i="3"/>
  <c r="AP165" i="3" s="1"/>
  <c r="AP190" i="3"/>
  <c r="AR217" i="3"/>
  <c r="AR138" i="3"/>
  <c r="AR140" i="3" s="1"/>
  <c r="AR142" i="3" s="1"/>
  <c r="AO220" i="3"/>
  <c r="AO231" i="3" s="1"/>
  <c r="AO196" i="3"/>
  <c r="AN197" i="3" s="1"/>
  <c r="AP279" i="3"/>
  <c r="AQ182" i="3"/>
  <c r="AN295" i="3"/>
  <c r="AD243" i="3"/>
  <c r="AD233" i="3"/>
  <c r="AP220" i="4" l="1"/>
  <c r="AP231" i="4" s="1"/>
  <c r="AF218" i="4"/>
  <c r="AF219" i="4" s="1"/>
  <c r="AF222" i="4" s="1"/>
  <c r="AF211" i="4"/>
  <c r="Y269" i="4"/>
  <c r="AU132" i="4"/>
  <c r="AU133" i="4"/>
  <c r="AU134" i="4" s="1"/>
  <c r="Y168" i="4"/>
  <c r="Y169" i="4" s="1"/>
  <c r="Y174" i="4" s="1"/>
  <c r="Y203" i="4"/>
  <c r="AQ288" i="4"/>
  <c r="AQ167" i="4"/>
  <c r="AQ279" i="4"/>
  <c r="AR182" i="4"/>
  <c r="AE254" i="4"/>
  <c r="AE247" i="4"/>
  <c r="AE245" i="4"/>
  <c r="AP294" i="4"/>
  <c r="AP287" i="4"/>
  <c r="AP290" i="4" s="1"/>
  <c r="AP244" i="4"/>
  <c r="AP208" i="3"/>
  <c r="AP220" i="3"/>
  <c r="AP231" i="3" s="1"/>
  <c r="AP196" i="3"/>
  <c r="AO197" i="3" s="1"/>
  <c r="AQ209" i="3"/>
  <c r="AQ185" i="3"/>
  <c r="AQ188" i="3"/>
  <c r="AQ192" i="3"/>
  <c r="AQ193" i="3" s="1"/>
  <c r="AO287" i="3"/>
  <c r="AO290" i="3" s="1"/>
  <c r="AO295" i="3" s="1"/>
  <c r="AO294" i="3"/>
  <c r="AO244" i="3"/>
  <c r="AO245" i="3" s="1"/>
  <c r="Y269" i="3"/>
  <c r="AS132" i="3"/>
  <c r="AS133" i="3"/>
  <c r="Y168" i="3"/>
  <c r="Y169" i="3" s="1"/>
  <c r="Y174" i="3" s="1"/>
  <c r="Y203" i="3"/>
  <c r="AD254" i="3"/>
  <c r="AD247" i="3"/>
  <c r="AD245" i="3"/>
  <c r="AE218" i="3"/>
  <c r="AE219" i="3" s="1"/>
  <c r="AE222" i="3" s="1"/>
  <c r="AE211" i="3"/>
  <c r="AP295" i="4" l="1"/>
  <c r="AR185" i="4"/>
  <c r="AR188" i="4"/>
  <c r="AR192" i="4"/>
  <c r="AR193" i="4" s="1"/>
  <c r="AU217" i="4"/>
  <c r="AU138" i="4"/>
  <c r="AU140" i="4" s="1"/>
  <c r="AU142" i="4" s="1"/>
  <c r="AF212" i="4"/>
  <c r="AU135" i="4"/>
  <c r="AU274" i="4" s="1"/>
  <c r="AV130" i="4"/>
  <c r="AF223" i="4"/>
  <c r="AF228" i="4" s="1"/>
  <c r="AF230" i="4" s="1"/>
  <c r="AQ165" i="4"/>
  <c r="AQ208" i="4"/>
  <c r="Y273" i="4"/>
  <c r="Y276" i="4" s="1"/>
  <c r="Z200" i="4"/>
  <c r="Y267" i="4"/>
  <c r="Y270" i="4" s="1"/>
  <c r="Y175" i="4"/>
  <c r="Y237" i="4"/>
  <c r="AQ189" i="3"/>
  <c r="AQ190" i="3"/>
  <c r="AE223" i="3"/>
  <c r="AE228" i="3" s="1"/>
  <c r="AE230" i="3" s="1"/>
  <c r="AE224" i="3"/>
  <c r="AE268" i="3" s="1"/>
  <c r="Y267" i="3"/>
  <c r="Y270" i="3" s="1"/>
  <c r="Y175" i="3"/>
  <c r="Y237" i="3"/>
  <c r="AQ279" i="3"/>
  <c r="AR182" i="3"/>
  <c r="AE212" i="3"/>
  <c r="Y273" i="3"/>
  <c r="Y276" i="3" s="1"/>
  <c r="Z200" i="3"/>
  <c r="AS217" i="3"/>
  <c r="AS138" i="3"/>
  <c r="AS140" i="3" s="1"/>
  <c r="AS142" i="3" s="1"/>
  <c r="AS134" i="3"/>
  <c r="AS135" i="3" s="1"/>
  <c r="AS274" i="3" s="1"/>
  <c r="AT130" i="3"/>
  <c r="AQ288" i="3"/>
  <c r="AQ167" i="3"/>
  <c r="AP287" i="3"/>
  <c r="AP290" i="3" s="1"/>
  <c r="AP294" i="3"/>
  <c r="AP244" i="3"/>
  <c r="AP245" i="3" s="1"/>
  <c r="AF224" i="4" l="1"/>
  <c r="AF268" i="4" s="1"/>
  <c r="Y280" i="4"/>
  <c r="Y281" i="4" s="1"/>
  <c r="Y283" i="4" s="1"/>
  <c r="Y284" i="4" s="1"/>
  <c r="Z266" i="4"/>
  <c r="AF243" i="4"/>
  <c r="AF233" i="4"/>
  <c r="AF275" i="4"/>
  <c r="AR288" i="4"/>
  <c r="AR167" i="4"/>
  <c r="AR209" i="4"/>
  <c r="AQ220" i="4"/>
  <c r="AQ231" i="4" s="1"/>
  <c r="AQ196" i="4"/>
  <c r="AV132" i="4"/>
  <c r="AV133" i="4"/>
  <c r="AR165" i="4"/>
  <c r="AR279" i="4"/>
  <c r="AS182" i="4"/>
  <c r="AP295" i="3"/>
  <c r="Z198" i="3"/>
  <c r="AE275" i="3"/>
  <c r="AF210" i="3"/>
  <c r="AE243" i="3"/>
  <c r="AE233" i="3"/>
  <c r="AT132" i="3"/>
  <c r="AT133" i="3"/>
  <c r="AT134" i="3" s="1"/>
  <c r="AQ220" i="3"/>
  <c r="AQ231" i="3" s="1"/>
  <c r="AQ196" i="3"/>
  <c r="AP197" i="3" s="1"/>
  <c r="AR185" i="3"/>
  <c r="AR188" i="3"/>
  <c r="AR192" i="3"/>
  <c r="AR193" i="3" s="1"/>
  <c r="Y280" i="3"/>
  <c r="Y281" i="3" s="1"/>
  <c r="Y283" i="3" s="1"/>
  <c r="Y284" i="3" s="1"/>
  <c r="Z266" i="3"/>
  <c r="AQ165" i="3"/>
  <c r="AQ208" i="3"/>
  <c r="AF254" i="4" l="1"/>
  <c r="AF247" i="4"/>
  <c r="AF245" i="4"/>
  <c r="AQ287" i="4"/>
  <c r="AQ290" i="4" s="1"/>
  <c r="AQ294" i="4"/>
  <c r="AQ244" i="4"/>
  <c r="Z234" i="4"/>
  <c r="Z235" i="4" s="1"/>
  <c r="AR208" i="4"/>
  <c r="AG218" i="4"/>
  <c r="AG219" i="4" s="1"/>
  <c r="AG222" i="4" s="1"/>
  <c r="AG211" i="4"/>
  <c r="AW130" i="4"/>
  <c r="AS185" i="4"/>
  <c r="AS188" i="4"/>
  <c r="AS192" i="4"/>
  <c r="AS193" i="4" s="1"/>
  <c r="AS209" i="4" s="1"/>
  <c r="AV217" i="4"/>
  <c r="AV138" i="4"/>
  <c r="AV140" i="4" s="1"/>
  <c r="AV142" i="4" s="1"/>
  <c r="AV134" i="4"/>
  <c r="AV135" i="4" s="1"/>
  <c r="AV274" i="4" s="1"/>
  <c r="Z202" i="3"/>
  <c r="Z234" i="3" s="1"/>
  <c r="Z235" i="3" s="1"/>
  <c r="Z201" i="3"/>
  <c r="AE254" i="3"/>
  <c r="AE247" i="3"/>
  <c r="F250" i="3" s="1"/>
  <c r="F252" i="3" s="1"/>
  <c r="G12" i="2" s="1"/>
  <c r="AE245" i="3"/>
  <c r="AR288" i="3"/>
  <c r="AR167" i="3"/>
  <c r="AR209" i="3"/>
  <c r="AF218" i="3"/>
  <c r="AF219" i="3" s="1"/>
  <c r="AF222" i="3" s="1"/>
  <c r="AF211" i="3"/>
  <c r="AR279" i="3"/>
  <c r="AS182" i="3"/>
  <c r="AT217" i="3"/>
  <c r="AT138" i="3"/>
  <c r="AT140" i="3" s="1"/>
  <c r="AT142" i="3" s="1"/>
  <c r="AR189" i="3"/>
  <c r="AR165" i="3" s="1"/>
  <c r="AQ294" i="3"/>
  <c r="AQ287" i="3"/>
  <c r="AQ290" i="3" s="1"/>
  <c r="AQ295" i="3" s="1"/>
  <c r="AQ244" i="3"/>
  <c r="AQ245" i="3" s="1"/>
  <c r="AU130" i="3"/>
  <c r="AT135" i="3"/>
  <c r="AT274" i="3" s="1"/>
  <c r="AR220" i="4" l="1"/>
  <c r="AR231" i="4" s="1"/>
  <c r="AR196" i="4"/>
  <c r="Z168" i="4"/>
  <c r="Z169" i="4" s="1"/>
  <c r="Z174" i="4" s="1"/>
  <c r="Z203" i="4"/>
  <c r="AG223" i="4"/>
  <c r="AG228" i="4" s="1"/>
  <c r="AG230" i="4" s="1"/>
  <c r="Z269" i="4"/>
  <c r="AS288" i="4"/>
  <c r="AS167" i="4"/>
  <c r="AG212" i="4"/>
  <c r="AQ295" i="4"/>
  <c r="AS165" i="4"/>
  <c r="AW132" i="4"/>
  <c r="AW133" i="4"/>
  <c r="AS279" i="4"/>
  <c r="AT182" i="4"/>
  <c r="AU132" i="3"/>
  <c r="AU133" i="3"/>
  <c r="AF223" i="3"/>
  <c r="AF228" i="3" s="1"/>
  <c r="AF230" i="3" s="1"/>
  <c r="Z269" i="3"/>
  <c r="AR190" i="3"/>
  <c r="AS185" i="3"/>
  <c r="AS188" i="3"/>
  <c r="AS192" i="3"/>
  <c r="AS193" i="3" s="1"/>
  <c r="AS209" i="3"/>
  <c r="AR208" i="3"/>
  <c r="AF212" i="3"/>
  <c r="Z168" i="3"/>
  <c r="Z169" i="3" s="1"/>
  <c r="Z174" i="3" s="1"/>
  <c r="Z203" i="3"/>
  <c r="AS208" i="4" l="1"/>
  <c r="Z267" i="4"/>
  <c r="Z270" i="4" s="1"/>
  <c r="Z175" i="4"/>
  <c r="AX130" i="4"/>
  <c r="AT185" i="4"/>
  <c r="AT188" i="4"/>
  <c r="AT192" i="4"/>
  <c r="AT193" i="4" s="1"/>
  <c r="AG275" i="4"/>
  <c r="AG224" i="4"/>
  <c r="AG268" i="4" s="1"/>
  <c r="AR294" i="4"/>
  <c r="AR287" i="4"/>
  <c r="AR290" i="4" s="1"/>
  <c r="AR244" i="4"/>
  <c r="AW217" i="4"/>
  <c r="AW138" i="4"/>
  <c r="AW140" i="4" s="1"/>
  <c r="AW142" i="4" s="1"/>
  <c r="AW134" i="4"/>
  <c r="AW135" i="4" s="1"/>
  <c r="AW274" i="4" s="1"/>
  <c r="AG233" i="4"/>
  <c r="AG243" i="4"/>
  <c r="Z237" i="4"/>
  <c r="Z273" i="4"/>
  <c r="Z276" i="4" s="1"/>
  <c r="AA200" i="4"/>
  <c r="AF224" i="3"/>
  <c r="AF268" i="3" s="1"/>
  <c r="AS189" i="3"/>
  <c r="AS165" i="3" s="1"/>
  <c r="Z273" i="3"/>
  <c r="Z276" i="3" s="1"/>
  <c r="AA200" i="3"/>
  <c r="AS208" i="3"/>
  <c r="AS279" i="3"/>
  <c r="AT182" i="3"/>
  <c r="AF243" i="3"/>
  <c r="AF254" i="3" s="1"/>
  <c r="AF233" i="3"/>
  <c r="AR220" i="3"/>
  <c r="AR231" i="3" s="1"/>
  <c r="AR196" i="3"/>
  <c r="AQ197" i="3" s="1"/>
  <c r="AU217" i="3"/>
  <c r="AU138" i="3"/>
  <c r="AU140" i="3" s="1"/>
  <c r="AU142" i="3" s="1"/>
  <c r="AU134" i="3"/>
  <c r="Z267" i="3"/>
  <c r="Z270" i="3" s="1"/>
  <c r="Z175" i="3"/>
  <c r="AF275" i="3"/>
  <c r="AG210" i="3"/>
  <c r="AS288" i="3"/>
  <c r="AS167" i="3"/>
  <c r="Z237" i="3"/>
  <c r="AV130" i="3"/>
  <c r="AU135" i="3"/>
  <c r="AU274" i="3" s="1"/>
  <c r="AG254" i="4" l="1"/>
  <c r="AG247" i="4"/>
  <c r="AG245" i="4"/>
  <c r="Z280" i="4"/>
  <c r="Z281" i="4" s="1"/>
  <c r="Z283" i="4" s="1"/>
  <c r="Z284" i="4" s="1"/>
  <c r="AA266" i="4"/>
  <c r="AT288" i="4"/>
  <c r="AT167" i="4"/>
  <c r="AT209" i="4"/>
  <c r="AH218" i="4"/>
  <c r="AH219" i="4" s="1"/>
  <c r="AH222" i="4" s="1"/>
  <c r="AH211" i="4"/>
  <c r="AX132" i="4"/>
  <c r="AX133" i="4"/>
  <c r="AS220" i="4"/>
  <c r="AS231" i="4" s="1"/>
  <c r="AS196" i="4"/>
  <c r="AR295" i="4"/>
  <c r="AT279" i="4"/>
  <c r="AU182" i="4"/>
  <c r="AA198" i="3"/>
  <c r="Z280" i="3"/>
  <c r="Z281" i="3" s="1"/>
  <c r="Z283" i="3" s="1"/>
  <c r="Z284" i="3" s="1"/>
  <c r="AA266" i="3"/>
  <c r="AV132" i="3"/>
  <c r="AV133" i="3"/>
  <c r="AV134" i="3" s="1"/>
  <c r="AG218" i="3"/>
  <c r="AG219" i="3" s="1"/>
  <c r="AG222" i="3" s="1"/>
  <c r="AG211" i="3"/>
  <c r="AR294" i="3"/>
  <c r="AR287" i="3"/>
  <c r="AR290" i="3" s="1"/>
  <c r="AR295" i="3" s="1"/>
  <c r="AR244" i="3"/>
  <c r="AR245" i="3" s="1"/>
  <c r="AT185" i="3"/>
  <c r="AT188" i="3"/>
  <c r="AT192" i="3"/>
  <c r="AT193" i="3" s="1"/>
  <c r="AS190" i="3"/>
  <c r="AT220" i="4" l="1"/>
  <c r="AT231" i="4" s="1"/>
  <c r="AT196" i="4"/>
  <c r="AH212" i="4"/>
  <c r="AY130" i="4"/>
  <c r="AU185" i="4"/>
  <c r="AU188" i="4"/>
  <c r="AU192" i="4"/>
  <c r="AU193" i="4" s="1"/>
  <c r="AA234" i="4"/>
  <c r="AA235" i="4" s="1"/>
  <c r="AX217" i="4"/>
  <c r="AX138" i="4"/>
  <c r="AX140" i="4" s="1"/>
  <c r="AX142" i="4" s="1"/>
  <c r="AX134" i="4"/>
  <c r="AH223" i="4"/>
  <c r="AH228" i="4" s="1"/>
  <c r="AH230" i="4" s="1"/>
  <c r="AS294" i="4"/>
  <c r="AS287" i="4"/>
  <c r="AS290" i="4" s="1"/>
  <c r="AS244" i="4"/>
  <c r="AT165" i="4"/>
  <c r="AT208" i="4"/>
  <c r="AU209" i="4"/>
  <c r="AG223" i="3"/>
  <c r="AG228" i="3" s="1"/>
  <c r="AG230" i="3" s="1"/>
  <c r="AT189" i="3"/>
  <c r="AV217" i="3"/>
  <c r="AV138" i="3"/>
  <c r="AV140" i="3" s="1"/>
  <c r="AV142" i="3" s="1"/>
  <c r="AA202" i="3"/>
  <c r="AA234" i="3" s="1"/>
  <c r="AA235" i="3" s="1"/>
  <c r="AA201" i="3"/>
  <c r="AT288" i="3"/>
  <c r="AT167" i="3"/>
  <c r="AT209" i="3"/>
  <c r="AV135" i="3"/>
  <c r="AV274" i="3" s="1"/>
  <c r="AW130" i="3"/>
  <c r="AT279" i="3"/>
  <c r="AU182" i="3"/>
  <c r="AS196" i="3"/>
  <c r="AR197" i="3" s="1"/>
  <c r="AS220" i="3"/>
  <c r="AS231" i="3" s="1"/>
  <c r="AG212" i="3"/>
  <c r="AA168" i="4" l="1"/>
  <c r="AA169" i="4" s="1"/>
  <c r="AA174" i="4" s="1"/>
  <c r="AA237" i="4" s="1"/>
  <c r="AA203" i="4"/>
  <c r="AH275" i="4"/>
  <c r="AA269" i="4"/>
  <c r="AH233" i="4"/>
  <c r="AH243" i="4"/>
  <c r="AY132" i="4"/>
  <c r="AY133" i="4"/>
  <c r="AY134" i="4"/>
  <c r="AU165" i="4"/>
  <c r="AU279" i="4"/>
  <c r="AV182" i="4"/>
  <c r="AS295" i="4"/>
  <c r="AH224" i="4"/>
  <c r="AH268" i="4" s="1"/>
  <c r="AU288" i="4"/>
  <c r="AU167" i="4"/>
  <c r="AX135" i="4"/>
  <c r="AX274" i="4" s="1"/>
  <c r="AT294" i="4"/>
  <c r="AT244" i="4"/>
  <c r="AT287" i="4"/>
  <c r="AT290" i="4" s="1"/>
  <c r="AU185" i="3"/>
  <c r="AU188" i="3"/>
  <c r="AU192" i="3"/>
  <c r="AU193" i="3" s="1"/>
  <c r="AU209" i="3"/>
  <c r="AA269" i="3"/>
  <c r="AT165" i="3"/>
  <c r="AT208" i="3"/>
  <c r="AS287" i="3"/>
  <c r="AS290" i="3" s="1"/>
  <c r="AS294" i="3"/>
  <c r="AS244" i="3"/>
  <c r="AS245" i="3" s="1"/>
  <c r="AW132" i="3"/>
  <c r="AW133" i="3"/>
  <c r="AG243" i="3"/>
  <c r="AG254" i="3" s="1"/>
  <c r="AG233" i="3"/>
  <c r="AG275" i="3"/>
  <c r="AH210" i="3"/>
  <c r="AA168" i="3"/>
  <c r="AA169" i="3" s="1"/>
  <c r="AA174" i="3" s="1"/>
  <c r="AA237" i="3" s="1"/>
  <c r="AA203" i="3"/>
  <c r="AT190" i="3"/>
  <c r="AG224" i="3"/>
  <c r="AG268" i="3" s="1"/>
  <c r="AH254" i="4" l="1"/>
  <c r="AH247" i="4"/>
  <c r="AH245" i="4"/>
  <c r="AI218" i="4"/>
  <c r="AI219" i="4" s="1"/>
  <c r="AI222" i="4" s="1"/>
  <c r="AI211" i="4"/>
  <c r="AY217" i="4"/>
  <c r="AY138" i="4"/>
  <c r="AY140" i="4" s="1"/>
  <c r="AY142" i="4" s="1"/>
  <c r="AT295" i="4"/>
  <c r="AU208" i="4"/>
  <c r="AY135" i="4"/>
  <c r="AY274" i="4" s="1"/>
  <c r="AZ130" i="4"/>
  <c r="AA273" i="4"/>
  <c r="AA276" i="4" s="1"/>
  <c r="AB200" i="4"/>
  <c r="AV185" i="4"/>
  <c r="AV188" i="4"/>
  <c r="AV192" i="4"/>
  <c r="AV193" i="4" s="1"/>
  <c r="AA267" i="4"/>
  <c r="AA270" i="4" s="1"/>
  <c r="AA175" i="4"/>
  <c r="AT220" i="3"/>
  <c r="AT231" i="3" s="1"/>
  <c r="AT196" i="3"/>
  <c r="AS197" i="3" s="1"/>
  <c r="AW217" i="3"/>
  <c r="AW138" i="3"/>
  <c r="AW140" i="3" s="1"/>
  <c r="AW142" i="3" s="1"/>
  <c r="AW134" i="3"/>
  <c r="AU288" i="3"/>
  <c r="AU167" i="3"/>
  <c r="AH218" i="3"/>
  <c r="AH219" i="3" s="1"/>
  <c r="AH222" i="3" s="1"/>
  <c r="AH211" i="3"/>
  <c r="AA273" i="3"/>
  <c r="AA276" i="3" s="1"/>
  <c r="AB200" i="3"/>
  <c r="AW135" i="3"/>
  <c r="AW274" i="3" s="1"/>
  <c r="AX130" i="3"/>
  <c r="AU189" i="3"/>
  <c r="AU165" i="3" s="1"/>
  <c r="AA267" i="3"/>
  <c r="AA270" i="3" s="1"/>
  <c r="AA175" i="3"/>
  <c r="AS295" i="3"/>
  <c r="AU279" i="3"/>
  <c r="AV182" i="3"/>
  <c r="AV165" i="4" l="1"/>
  <c r="AU220" i="4"/>
  <c r="AU231" i="4" s="1"/>
  <c r="AU196" i="4"/>
  <c r="AA280" i="4"/>
  <c r="AA281" i="4" s="1"/>
  <c r="AA283" i="4" s="1"/>
  <c r="AA284" i="4" s="1"/>
  <c r="AB266" i="4"/>
  <c r="AV279" i="4"/>
  <c r="AW182" i="4"/>
  <c r="AZ132" i="4"/>
  <c r="AZ133" i="4"/>
  <c r="AI212" i="4"/>
  <c r="AI223" i="4"/>
  <c r="AI228" i="4" s="1"/>
  <c r="AI230" i="4" s="1"/>
  <c r="AI224" i="4"/>
  <c r="AI268" i="4" s="1"/>
  <c r="AV288" i="4"/>
  <c r="AV167" i="4"/>
  <c r="AV209" i="4"/>
  <c r="AV208" i="4"/>
  <c r="AU208" i="3"/>
  <c r="AX132" i="3"/>
  <c r="AX133" i="3"/>
  <c r="AX134" i="3" s="1"/>
  <c r="AH212" i="3"/>
  <c r="AV185" i="3"/>
  <c r="AV188" i="3"/>
  <c r="AV192" i="3"/>
  <c r="AV193" i="3" s="1"/>
  <c r="AH223" i="3"/>
  <c r="AH228" i="3" s="1"/>
  <c r="AH230" i="3" s="1"/>
  <c r="AT287" i="3"/>
  <c r="AT290" i="3" s="1"/>
  <c r="AT294" i="3"/>
  <c r="AT244" i="3"/>
  <c r="AT245" i="3" s="1"/>
  <c r="AA280" i="3"/>
  <c r="AA281" i="3" s="1"/>
  <c r="AA283" i="3" s="1"/>
  <c r="AA284" i="3" s="1"/>
  <c r="AB266" i="3"/>
  <c r="AU190" i="3"/>
  <c r="AB198" i="3"/>
  <c r="AZ217" i="4" l="1"/>
  <c r="AZ138" i="4"/>
  <c r="AZ140" i="4" s="1"/>
  <c r="AZ142" i="4" s="1"/>
  <c r="AZ134" i="4"/>
  <c r="AI233" i="4"/>
  <c r="AI243" i="4"/>
  <c r="BA130" i="4"/>
  <c r="AI275" i="4"/>
  <c r="AW185" i="4"/>
  <c r="AW188" i="4"/>
  <c r="AW192" i="4"/>
  <c r="AW193" i="4" s="1"/>
  <c r="AU287" i="4"/>
  <c r="AU290" i="4" s="1"/>
  <c r="AU295" i="4" s="1"/>
  <c r="AU294" i="4"/>
  <c r="AU244" i="4"/>
  <c r="AB234" i="4"/>
  <c r="AB235" i="4" s="1"/>
  <c r="AH243" i="3"/>
  <c r="AH254" i="3" s="1"/>
  <c r="AH233" i="3"/>
  <c r="AY130" i="3"/>
  <c r="AX135" i="3"/>
  <c r="AX274" i="3" s="1"/>
  <c r="AT295" i="3"/>
  <c r="AV288" i="3"/>
  <c r="AV167" i="3"/>
  <c r="AV209" i="3"/>
  <c r="AH275" i="3"/>
  <c r="AI210" i="3"/>
  <c r="AU220" i="3"/>
  <c r="AU231" i="3" s="1"/>
  <c r="AU196" i="3"/>
  <c r="AT197" i="3" s="1"/>
  <c r="AV190" i="3"/>
  <c r="AV189" i="3"/>
  <c r="AV165" i="3" s="1"/>
  <c r="AB201" i="3"/>
  <c r="AB202" i="3"/>
  <c r="AB234" i="3" s="1"/>
  <c r="AB235" i="3" s="1"/>
  <c r="AH224" i="3"/>
  <c r="AH268" i="3" s="1"/>
  <c r="AV279" i="3"/>
  <c r="AW182" i="3"/>
  <c r="AX217" i="3"/>
  <c r="AX138" i="3"/>
  <c r="AX140" i="3" s="1"/>
  <c r="AX142" i="3" s="1"/>
  <c r="AI254" i="4" l="1"/>
  <c r="AI247" i="4"/>
  <c r="AI245" i="4"/>
  <c r="AB269" i="4"/>
  <c r="AW288" i="4"/>
  <c r="AW167" i="4"/>
  <c r="BA132" i="4"/>
  <c r="BA133" i="4"/>
  <c r="BA134" i="4" s="1"/>
  <c r="AJ218" i="4"/>
  <c r="AJ219" i="4" s="1"/>
  <c r="AJ222" i="4" s="1"/>
  <c r="AJ211" i="4"/>
  <c r="AV220" i="4"/>
  <c r="AV231" i="4" s="1"/>
  <c r="AV196" i="4"/>
  <c r="AB168" i="4"/>
  <c r="AB169" i="4" s="1"/>
  <c r="AB174" i="4" s="1"/>
  <c r="AB237" i="4" s="1"/>
  <c r="AB203" i="4"/>
  <c r="AZ135" i="4"/>
  <c r="AZ274" i="4" s="1"/>
  <c r="AW209" i="4"/>
  <c r="AW279" i="4"/>
  <c r="AX182" i="4"/>
  <c r="AV208" i="3"/>
  <c r="AW185" i="3"/>
  <c r="AW188" i="3"/>
  <c r="AW192" i="3"/>
  <c r="AW193" i="3" s="1"/>
  <c r="AW209" i="3" s="1"/>
  <c r="AU294" i="3"/>
  <c r="AU287" i="3"/>
  <c r="AU290" i="3" s="1"/>
  <c r="AU295" i="3" s="1"/>
  <c r="AU244" i="3"/>
  <c r="AU245" i="3" s="1"/>
  <c r="AB168" i="3"/>
  <c r="AB169" i="3" s="1"/>
  <c r="AB174" i="3" s="1"/>
  <c r="AB237" i="3" s="1"/>
  <c r="AB203" i="3"/>
  <c r="AI218" i="3"/>
  <c r="AI219" i="3" s="1"/>
  <c r="AI222" i="3" s="1"/>
  <c r="AI211" i="3"/>
  <c r="AV220" i="3"/>
  <c r="AV231" i="3" s="1"/>
  <c r="AV196" i="3"/>
  <c r="AU197" i="3" s="1"/>
  <c r="AB269" i="3"/>
  <c r="AY132" i="3"/>
  <c r="AY133" i="3"/>
  <c r="AX185" i="4" l="1"/>
  <c r="AX188" i="4"/>
  <c r="AX192" i="4"/>
  <c r="AX193" i="4" s="1"/>
  <c r="AX209" i="4" s="1"/>
  <c r="AJ223" i="4"/>
  <c r="AJ228" i="4" s="1"/>
  <c r="AJ230" i="4" s="1"/>
  <c r="AW165" i="4"/>
  <c r="AW208" i="4"/>
  <c r="AV294" i="4"/>
  <c r="AV287" i="4"/>
  <c r="AV290" i="4" s="1"/>
  <c r="AV244" i="4"/>
  <c r="BA217" i="4"/>
  <c r="BA138" i="4"/>
  <c r="BA140" i="4" s="1"/>
  <c r="BA142" i="4" s="1"/>
  <c r="AB267" i="4"/>
  <c r="AB270" i="4" s="1"/>
  <c r="AB175" i="4"/>
  <c r="AB273" i="4"/>
  <c r="AB276" i="4" s="1"/>
  <c r="AC200" i="4"/>
  <c r="AJ212" i="4"/>
  <c r="BB130" i="4"/>
  <c r="BA135" i="4"/>
  <c r="BA274" i="4" s="1"/>
  <c r="AV294" i="3"/>
  <c r="AV287" i="3"/>
  <c r="AV290" i="3" s="1"/>
  <c r="AV295" i="3" s="1"/>
  <c r="AV244" i="3"/>
  <c r="AV245" i="3" s="1"/>
  <c r="AY217" i="3"/>
  <c r="AY138" i="3"/>
  <c r="AY140" i="3" s="1"/>
  <c r="AY142" i="3" s="1"/>
  <c r="AY134" i="3"/>
  <c r="AY135" i="3" s="1"/>
  <c r="AY274" i="3" s="1"/>
  <c r="AI212" i="3"/>
  <c r="AZ130" i="3"/>
  <c r="AI223" i="3"/>
  <c r="AI228" i="3" s="1"/>
  <c r="AI230" i="3" s="1"/>
  <c r="AB273" i="3"/>
  <c r="AB276" i="3" s="1"/>
  <c r="AC200" i="3"/>
  <c r="AW288" i="3"/>
  <c r="AW167" i="3"/>
  <c r="AB267" i="3"/>
  <c r="AB270" i="3" s="1"/>
  <c r="AB175" i="3"/>
  <c r="AW189" i="3"/>
  <c r="AW279" i="3"/>
  <c r="AX182" i="3"/>
  <c r="AJ224" i="4" l="1"/>
  <c r="AJ268" i="4" s="1"/>
  <c r="BB132" i="4"/>
  <c r="BB133" i="4"/>
  <c r="AJ275" i="4"/>
  <c r="AW220" i="4"/>
  <c r="AW231" i="4" s="1"/>
  <c r="AW196" i="4"/>
  <c r="AX279" i="4"/>
  <c r="AY182" i="4"/>
  <c r="AX165" i="4"/>
  <c r="AJ243" i="4"/>
  <c r="AJ233" i="4"/>
  <c r="AC266" i="4"/>
  <c r="AB280" i="4"/>
  <c r="AB281" i="4" s="1"/>
  <c r="AB283" i="4" s="1"/>
  <c r="AB284" i="4" s="1"/>
  <c r="AV295" i="4"/>
  <c r="AX208" i="4"/>
  <c r="AX288" i="4"/>
  <c r="AX167" i="4"/>
  <c r="AI224" i="3"/>
  <c r="AI268" i="3" s="1"/>
  <c r="AX185" i="3"/>
  <c r="AX188" i="3"/>
  <c r="AX192" i="3"/>
  <c r="AX193" i="3" s="1"/>
  <c r="AI243" i="3"/>
  <c r="AI254" i="3" s="1"/>
  <c r="AI233" i="3"/>
  <c r="AI275" i="3"/>
  <c r="AJ210" i="3"/>
  <c r="AB280" i="3"/>
  <c r="AB281" i="3" s="1"/>
  <c r="AC266" i="3"/>
  <c r="AW165" i="3"/>
  <c r="AW208" i="3"/>
  <c r="AC198" i="3"/>
  <c r="AB283" i="3"/>
  <c r="AB284" i="3" s="1"/>
  <c r="AW190" i="3"/>
  <c r="AZ132" i="3"/>
  <c r="AZ133" i="3"/>
  <c r="AJ254" i="4" l="1"/>
  <c r="AJ247" i="4"/>
  <c r="AJ245" i="4"/>
  <c r="AW294" i="4"/>
  <c r="AW287" i="4"/>
  <c r="AW290" i="4" s="1"/>
  <c r="AW244" i="4"/>
  <c r="AC234" i="4"/>
  <c r="AC235" i="4" s="1"/>
  <c r="AY185" i="4"/>
  <c r="AY188" i="4"/>
  <c r="AY192" i="4"/>
  <c r="AY193" i="4" s="1"/>
  <c r="BB217" i="4"/>
  <c r="BB138" i="4"/>
  <c r="BB140" i="4" s="1"/>
  <c r="BB142" i="4" s="1"/>
  <c r="BB134" i="4"/>
  <c r="AX196" i="4"/>
  <c r="AX220" i="4"/>
  <c r="AX231" i="4" s="1"/>
  <c r="AK218" i="4"/>
  <c r="AK219" i="4" s="1"/>
  <c r="AK222" i="4" s="1"/>
  <c r="AK211" i="4"/>
  <c r="BB135" i="4"/>
  <c r="BB274" i="4" s="1"/>
  <c r="BC130" i="4"/>
  <c r="AX288" i="3"/>
  <c r="AX167" i="3"/>
  <c r="AX209" i="3"/>
  <c r="AZ217" i="3"/>
  <c r="AZ138" i="3"/>
  <c r="AZ140" i="3" s="1"/>
  <c r="AZ142" i="3" s="1"/>
  <c r="AC201" i="3"/>
  <c r="AC202" i="3"/>
  <c r="AC234" i="3" s="1"/>
  <c r="AC235" i="3" s="1"/>
  <c r="AW220" i="3"/>
  <c r="AW231" i="3" s="1"/>
  <c r="AW196" i="3"/>
  <c r="AV197" i="3" s="1"/>
  <c r="AX189" i="3"/>
  <c r="AX165" i="3" s="1"/>
  <c r="AJ218" i="3"/>
  <c r="AJ219" i="3" s="1"/>
  <c r="AJ222" i="3" s="1"/>
  <c r="AJ211" i="3"/>
  <c r="BA130" i="3"/>
  <c r="AZ134" i="3"/>
  <c r="AZ135" i="3" s="1"/>
  <c r="AZ274" i="3" s="1"/>
  <c r="AX279" i="3"/>
  <c r="AY182" i="3"/>
  <c r="AW295" i="4" l="1"/>
  <c r="AC269" i="4"/>
  <c r="AY288" i="4"/>
  <c r="AY167" i="4"/>
  <c r="AY209" i="4"/>
  <c r="AC168" i="4"/>
  <c r="AC169" i="4" s="1"/>
  <c r="AC174" i="4" s="1"/>
  <c r="AC203" i="4"/>
  <c r="AK223" i="4"/>
  <c r="AK228" i="4" s="1"/>
  <c r="AK230" i="4" s="1"/>
  <c r="AX294" i="4"/>
  <c r="AX287" i="4"/>
  <c r="AX290" i="4" s="1"/>
  <c r="AX244" i="4"/>
  <c r="AK212" i="4"/>
  <c r="BC132" i="4"/>
  <c r="BC133" i="4"/>
  <c r="BC134" i="4" s="1"/>
  <c r="AY279" i="4"/>
  <c r="AZ182" i="4"/>
  <c r="AJ212" i="3"/>
  <c r="AC269" i="3"/>
  <c r="AY185" i="3"/>
  <c r="AY188" i="3"/>
  <c r="AY192" i="3"/>
  <c r="AY193" i="3" s="1"/>
  <c r="AW287" i="3"/>
  <c r="AW290" i="3" s="1"/>
  <c r="AW294" i="3"/>
  <c r="AW244" i="3"/>
  <c r="AW245" i="3" s="1"/>
  <c r="AX208" i="3"/>
  <c r="AJ223" i="3"/>
  <c r="AJ228" i="3" s="1"/>
  <c r="AJ230" i="3" s="1"/>
  <c r="AC168" i="3"/>
  <c r="AC169" i="3" s="1"/>
  <c r="AC174" i="3" s="1"/>
  <c r="AC237" i="3" s="1"/>
  <c r="AC203" i="3"/>
  <c r="BA132" i="3"/>
  <c r="BA133" i="3"/>
  <c r="BA134" i="3" s="1"/>
  <c r="AX190" i="3"/>
  <c r="AX295" i="4" l="1"/>
  <c r="BC135" i="4"/>
  <c r="BC274" i="4" s="1"/>
  <c r="BD130" i="4"/>
  <c r="AC273" i="4"/>
  <c r="AC276" i="4" s="1"/>
  <c r="AD200" i="4"/>
  <c r="AK275" i="4"/>
  <c r="AK233" i="4"/>
  <c r="AK243" i="4"/>
  <c r="AK224" i="4"/>
  <c r="AK268" i="4" s="1"/>
  <c r="AZ185" i="4"/>
  <c r="AZ188" i="4"/>
  <c r="AZ192" i="4"/>
  <c r="AZ193" i="4" s="1"/>
  <c r="AZ209" i="4" s="1"/>
  <c r="AC267" i="4"/>
  <c r="AC270" i="4" s="1"/>
  <c r="AC175" i="4"/>
  <c r="AY220" i="4"/>
  <c r="AY231" i="4" s="1"/>
  <c r="AY196" i="4"/>
  <c r="AC237" i="4"/>
  <c r="BC217" i="4"/>
  <c r="BC138" i="4"/>
  <c r="BC140" i="4" s="1"/>
  <c r="BC142" i="4" s="1"/>
  <c r="AY165" i="4"/>
  <c r="AY208" i="4"/>
  <c r="AJ224" i="3"/>
  <c r="AJ268" i="3" s="1"/>
  <c r="BA135" i="3"/>
  <c r="BA274" i="3" s="1"/>
  <c r="BB130" i="3"/>
  <c r="AC273" i="3"/>
  <c r="AC276" i="3" s="1"/>
  <c r="AD200" i="3"/>
  <c r="AW295" i="3"/>
  <c r="AY279" i="3"/>
  <c r="AZ182" i="3"/>
  <c r="AX220" i="3"/>
  <c r="AX231" i="3" s="1"/>
  <c r="AX196" i="3"/>
  <c r="AW197" i="3" s="1"/>
  <c r="AC267" i="3"/>
  <c r="AC270" i="3" s="1"/>
  <c r="AC175" i="3"/>
  <c r="AY288" i="3"/>
  <c r="AY167" i="3"/>
  <c r="AY209" i="3"/>
  <c r="BA217" i="3"/>
  <c r="BA138" i="3"/>
  <c r="BA140" i="3" s="1"/>
  <c r="BA142" i="3" s="1"/>
  <c r="AJ243" i="3"/>
  <c r="AJ254" i="3" s="1"/>
  <c r="AJ233" i="3"/>
  <c r="AY189" i="3"/>
  <c r="AY165" i="3" s="1"/>
  <c r="AJ275" i="3"/>
  <c r="AK210" i="3"/>
  <c r="AK254" i="4" l="1"/>
  <c r="AK247" i="4"/>
  <c r="AK245" i="4"/>
  <c r="AZ165" i="4"/>
  <c r="AZ279" i="4"/>
  <c r="BA182" i="4"/>
  <c r="AL218" i="4"/>
  <c r="AL219" i="4" s="1"/>
  <c r="AL222" i="4" s="1"/>
  <c r="AL211" i="4"/>
  <c r="AC280" i="4"/>
  <c r="AC281" i="4" s="1"/>
  <c r="AC283" i="4" s="1"/>
  <c r="AC284" i="4" s="1"/>
  <c r="AD266" i="4"/>
  <c r="BD132" i="4"/>
  <c r="BD133" i="4"/>
  <c r="AY287" i="4"/>
  <c r="AY290" i="4" s="1"/>
  <c r="AY294" i="4"/>
  <c r="AY244" i="4"/>
  <c r="AZ288" i="4"/>
  <c r="AZ167" i="4"/>
  <c r="AY190" i="3"/>
  <c r="AC280" i="3"/>
  <c r="AC281" i="3" s="1"/>
  <c r="AD266" i="3"/>
  <c r="BB132" i="3"/>
  <c r="BB133" i="3"/>
  <c r="AZ185" i="3"/>
  <c r="AZ188" i="3"/>
  <c r="AZ192" i="3"/>
  <c r="AZ193" i="3" s="1"/>
  <c r="AY208" i="3"/>
  <c r="AY220" i="3"/>
  <c r="AY231" i="3" s="1"/>
  <c r="AY196" i="3"/>
  <c r="AX197" i="3" s="1"/>
  <c r="AC283" i="3"/>
  <c r="AC284" i="3" s="1"/>
  <c r="AK218" i="3"/>
  <c r="AK219" i="3" s="1"/>
  <c r="AK222" i="3" s="1"/>
  <c r="AK211" i="3"/>
  <c r="AX287" i="3"/>
  <c r="AX290" i="3" s="1"/>
  <c r="AX294" i="3"/>
  <c r="AX244" i="3"/>
  <c r="AX245" i="3" s="1"/>
  <c r="AD198" i="3"/>
  <c r="AY295" i="4" l="1"/>
  <c r="AZ208" i="4"/>
  <c r="BD217" i="4"/>
  <c r="BD138" i="4"/>
  <c r="BD140" i="4" s="1"/>
  <c r="BD142" i="4" s="1"/>
  <c r="BD134" i="4"/>
  <c r="BA185" i="4"/>
  <c r="BA188" i="4"/>
  <c r="BA192" i="4"/>
  <c r="BA193" i="4" s="1"/>
  <c r="BD135" i="4"/>
  <c r="BD274" i="4" s="1"/>
  <c r="BE130" i="4"/>
  <c r="AD234" i="4"/>
  <c r="AD235" i="4" s="1"/>
  <c r="AL212" i="4"/>
  <c r="AL223" i="4"/>
  <c r="AL228" i="4" s="1"/>
  <c r="AL230" i="4" s="1"/>
  <c r="AX295" i="3"/>
  <c r="AZ288" i="3"/>
  <c r="AZ167" i="3"/>
  <c r="AK212" i="3"/>
  <c r="AY294" i="3"/>
  <c r="AY287" i="3"/>
  <c r="AY290" i="3" s="1"/>
  <c r="AY244" i="3"/>
  <c r="AY245" i="3" s="1"/>
  <c r="AZ190" i="3"/>
  <c r="AZ189" i="3"/>
  <c r="AZ165" i="3" s="1"/>
  <c r="AD202" i="3"/>
  <c r="AD234" i="3" s="1"/>
  <c r="AD235" i="3" s="1"/>
  <c r="AD201" i="3"/>
  <c r="AZ209" i="3"/>
  <c r="BC130" i="3"/>
  <c r="AK223" i="3"/>
  <c r="AK228" i="3" s="1"/>
  <c r="AK230" i="3" s="1"/>
  <c r="AZ279" i="3"/>
  <c r="BA182" i="3"/>
  <c r="AZ208" i="3"/>
  <c r="BB217" i="3"/>
  <c r="BB138" i="3"/>
  <c r="BB140" i="3" s="1"/>
  <c r="BB142" i="3" s="1"/>
  <c r="BB134" i="3"/>
  <c r="BB135" i="3" s="1"/>
  <c r="BB274" i="3" s="1"/>
  <c r="AL233" i="4" l="1"/>
  <c r="AL243" i="4"/>
  <c r="BA279" i="4"/>
  <c r="BB182" i="4"/>
  <c r="AL224" i="4"/>
  <c r="AL268" i="4" s="1"/>
  <c r="BE132" i="4"/>
  <c r="BE133" i="4"/>
  <c r="BE134" i="4" s="1"/>
  <c r="AD168" i="4"/>
  <c r="AD169" i="4" s="1"/>
  <c r="AD174" i="4" s="1"/>
  <c r="AD237" i="4" s="1"/>
  <c r="AD203" i="4"/>
  <c r="BA288" i="4"/>
  <c r="BA167" i="4"/>
  <c r="BA209" i="4"/>
  <c r="AZ220" i="4"/>
  <c r="AZ231" i="4" s="1"/>
  <c r="AZ196" i="4"/>
  <c r="AL275" i="4"/>
  <c r="AD269" i="4"/>
  <c r="AK224" i="3"/>
  <c r="AK268" i="3" s="1"/>
  <c r="AK275" i="3"/>
  <c r="AL210" i="3"/>
  <c r="BA185" i="3"/>
  <c r="BA188" i="3"/>
  <c r="BA192" i="3"/>
  <c r="BA193" i="3" s="1"/>
  <c r="AD168" i="3"/>
  <c r="AD169" i="3" s="1"/>
  <c r="AD174" i="3" s="1"/>
  <c r="AD237" i="3" s="1"/>
  <c r="AD203" i="3"/>
  <c r="AZ220" i="3"/>
  <c r="AZ231" i="3" s="1"/>
  <c r="AZ196" i="3"/>
  <c r="AY197" i="3" s="1"/>
  <c r="BC132" i="3"/>
  <c r="BC133" i="3"/>
  <c r="BC134" i="3" s="1"/>
  <c r="AD269" i="3"/>
  <c r="AY295" i="3"/>
  <c r="AK233" i="3"/>
  <c r="AK243" i="3"/>
  <c r="AK254" i="3" s="1"/>
  <c r="BA209" i="3"/>
  <c r="AL254" i="4" l="1"/>
  <c r="AL247" i="4"/>
  <c r="AL245" i="4"/>
  <c r="BE135" i="4"/>
  <c r="BE274" i="4" s="1"/>
  <c r="BF130" i="4"/>
  <c r="BA220" i="4"/>
  <c r="BA231" i="4" s="1"/>
  <c r="BA196" i="4"/>
  <c r="BB185" i="4"/>
  <c r="BB188" i="4"/>
  <c r="BB192" i="4"/>
  <c r="BB193" i="4" s="1"/>
  <c r="AZ294" i="4"/>
  <c r="AZ287" i="4"/>
  <c r="AZ290" i="4" s="1"/>
  <c r="AZ244" i="4"/>
  <c r="AD273" i="4"/>
  <c r="AD276" i="4" s="1"/>
  <c r="AE200" i="4"/>
  <c r="BE217" i="4"/>
  <c r="BE138" i="4"/>
  <c r="BE140" i="4" s="1"/>
  <c r="BE142" i="4" s="1"/>
  <c r="BA165" i="4"/>
  <c r="BA208" i="4"/>
  <c r="AM218" i="4"/>
  <c r="AM219" i="4" s="1"/>
  <c r="AM222" i="4" s="1"/>
  <c r="AM211" i="4"/>
  <c r="BB209" i="4"/>
  <c r="AD267" i="4"/>
  <c r="AD270" i="4" s="1"/>
  <c r="AD175" i="4"/>
  <c r="AZ294" i="3"/>
  <c r="AZ287" i="3"/>
  <c r="AZ290" i="3" s="1"/>
  <c r="AZ295" i="3" s="1"/>
  <c r="AZ244" i="3"/>
  <c r="AZ245" i="3" s="1"/>
  <c r="BD130" i="3"/>
  <c r="BC135" i="3"/>
  <c r="BC274" i="3" s="1"/>
  <c r="AD273" i="3"/>
  <c r="AD276" i="3" s="1"/>
  <c r="AE200" i="3"/>
  <c r="BA279" i="3"/>
  <c r="BB182" i="3"/>
  <c r="AD267" i="3"/>
  <c r="AD270" i="3" s="1"/>
  <c r="AD175" i="3"/>
  <c r="AL218" i="3"/>
  <c r="AL219" i="3" s="1"/>
  <c r="AL222" i="3" s="1"/>
  <c r="AL211" i="3"/>
  <c r="BC217" i="3"/>
  <c r="BC138" i="3"/>
  <c r="BC140" i="3" s="1"/>
  <c r="BC142" i="3" s="1"/>
  <c r="BA189" i="3"/>
  <c r="BA288" i="3"/>
  <c r="BA167" i="3"/>
  <c r="AZ295" i="4" l="1"/>
  <c r="AD280" i="4"/>
  <c r="AD281" i="4" s="1"/>
  <c r="AD283" i="4" s="1"/>
  <c r="AD284" i="4" s="1"/>
  <c r="AE266" i="4"/>
  <c r="AM223" i="4"/>
  <c r="AM228" i="4" s="1"/>
  <c r="AM230" i="4" s="1"/>
  <c r="BB279" i="4"/>
  <c r="BC182" i="4"/>
  <c r="BB288" i="4"/>
  <c r="BB167" i="4"/>
  <c r="BA294" i="4"/>
  <c r="BA287" i="4"/>
  <c r="BA290" i="4" s="1"/>
  <c r="BA244" i="4"/>
  <c r="BF132" i="4"/>
  <c r="BF133" i="4"/>
  <c r="AM212" i="4"/>
  <c r="BB165" i="4"/>
  <c r="AD280" i="3"/>
  <c r="AD281" i="3" s="1"/>
  <c r="AE266" i="3"/>
  <c r="BA165" i="3"/>
  <c r="BA208" i="3"/>
  <c r="AL212" i="3"/>
  <c r="AD283" i="3"/>
  <c r="AD284" i="3" s="1"/>
  <c r="AE198" i="3"/>
  <c r="BA190" i="3"/>
  <c r="AL223" i="3"/>
  <c r="AL228" i="3" s="1"/>
  <c r="AL230" i="3" s="1"/>
  <c r="BB185" i="3"/>
  <c r="BB188" i="3"/>
  <c r="BB192" i="3"/>
  <c r="BB193" i="3" s="1"/>
  <c r="BD132" i="3"/>
  <c r="BD133" i="3"/>
  <c r="BA295" i="4" l="1"/>
  <c r="BB196" i="4"/>
  <c r="BG130" i="4"/>
  <c r="BC185" i="4"/>
  <c r="BC188" i="4"/>
  <c r="BC192" i="4"/>
  <c r="BC193" i="4" s="1"/>
  <c r="BB220" i="4"/>
  <c r="BB231" i="4" s="1"/>
  <c r="BB208" i="4"/>
  <c r="AM233" i="4"/>
  <c r="AM243" i="4"/>
  <c r="AE234" i="4"/>
  <c r="AE235" i="4" s="1"/>
  <c r="AM275" i="4"/>
  <c r="BF217" i="4"/>
  <c r="BF138" i="4"/>
  <c r="BF140" i="4" s="1"/>
  <c r="BF142" i="4" s="1"/>
  <c r="BF134" i="4"/>
  <c r="AM224" i="4"/>
  <c r="AM268" i="4" s="1"/>
  <c r="BD217" i="3"/>
  <c r="BD138" i="3"/>
  <c r="BD140" i="3" s="1"/>
  <c r="BD142" i="3" s="1"/>
  <c r="BD134" i="3"/>
  <c r="BB288" i="3"/>
  <c r="BB167" i="3"/>
  <c r="BB209" i="3"/>
  <c r="BA220" i="3"/>
  <c r="BA231" i="3" s="1"/>
  <c r="BA196" i="3"/>
  <c r="AZ197" i="3" s="1"/>
  <c r="BE130" i="3"/>
  <c r="BB279" i="3"/>
  <c r="BC182" i="3"/>
  <c r="AE202" i="3"/>
  <c r="AE234" i="3" s="1"/>
  <c r="AE235" i="3" s="1"/>
  <c r="AE201" i="3"/>
  <c r="AL275" i="3"/>
  <c r="AM210" i="3"/>
  <c r="AL243" i="3"/>
  <c r="AL254" i="3" s="1"/>
  <c r="AL233" i="3"/>
  <c r="BB189" i="3"/>
  <c r="BB165" i="3" s="1"/>
  <c r="AL224" i="3"/>
  <c r="AL268" i="3" s="1"/>
  <c r="AM254" i="4" l="1"/>
  <c r="AM247" i="4"/>
  <c r="AM245" i="4"/>
  <c r="AE168" i="4"/>
  <c r="AE169" i="4" s="1"/>
  <c r="AE174" i="4" s="1"/>
  <c r="AE237" i="4" s="1"/>
  <c r="AE203" i="4"/>
  <c r="AE269" i="4"/>
  <c r="BC288" i="4"/>
  <c r="BC167" i="4"/>
  <c r="BC209" i="4"/>
  <c r="BG132" i="4"/>
  <c r="BG133" i="4"/>
  <c r="BG134" i="4" s="1"/>
  <c r="BB294" i="4"/>
  <c r="BB287" i="4"/>
  <c r="BB290" i="4" s="1"/>
  <c r="BB244" i="4"/>
  <c r="BC279" i="4"/>
  <c r="BD182" i="4"/>
  <c r="AN218" i="4"/>
  <c r="AN219" i="4" s="1"/>
  <c r="AN222" i="4" s="1"/>
  <c r="AN211" i="4"/>
  <c r="BC165" i="4"/>
  <c r="BF135" i="4"/>
  <c r="BF274" i="4" s="1"/>
  <c r="AE168" i="3"/>
  <c r="AE169" i="3" s="1"/>
  <c r="AE174" i="3" s="1"/>
  <c r="AE203" i="3"/>
  <c r="BE132" i="3"/>
  <c r="BE133" i="3"/>
  <c r="BE134" i="3" s="1"/>
  <c r="BA287" i="3"/>
  <c r="BA290" i="3" s="1"/>
  <c r="BA294" i="3"/>
  <c r="BA244" i="3"/>
  <c r="BA245" i="3" s="1"/>
  <c r="AE269" i="3"/>
  <c r="AE237" i="3"/>
  <c r="BD135" i="3"/>
  <c r="BD274" i="3" s="1"/>
  <c r="BB190" i="3"/>
  <c r="BB208" i="3"/>
  <c r="AM218" i="3"/>
  <c r="AM219" i="3" s="1"/>
  <c r="AM222" i="3" s="1"/>
  <c r="AM211" i="3"/>
  <c r="BC185" i="3"/>
  <c r="BC188" i="3"/>
  <c r="BC192" i="3"/>
  <c r="BC193" i="3" s="1"/>
  <c r="BB295" i="4" l="1"/>
  <c r="AN212" i="4"/>
  <c r="BG217" i="4"/>
  <c r="BG138" i="4"/>
  <c r="BG140" i="4" s="1"/>
  <c r="BG142" i="4" s="1"/>
  <c r="F143" i="4" s="1"/>
  <c r="F145" i="4" s="1"/>
  <c r="AN223" i="4"/>
  <c r="AN228" i="4" s="1"/>
  <c r="AN230" i="4" s="1"/>
  <c r="BG135" i="4"/>
  <c r="BG274" i="4" s="1"/>
  <c r="AE273" i="4"/>
  <c r="AE276" i="4" s="1"/>
  <c r="AF200" i="4"/>
  <c r="BD185" i="4"/>
  <c r="BD188" i="4"/>
  <c r="BD192" i="4"/>
  <c r="BD193" i="4" s="1"/>
  <c r="BD209" i="4" s="1"/>
  <c r="BC208" i="4"/>
  <c r="AE267" i="4"/>
  <c r="AE270" i="4" s="1"/>
  <c r="AE175" i="4"/>
  <c r="BA295" i="3"/>
  <c r="AM212" i="3"/>
  <c r="BE135" i="3"/>
  <c r="BE274" i="3" s="1"/>
  <c r="BF130" i="3"/>
  <c r="BC288" i="3"/>
  <c r="BC167" i="3"/>
  <c r="AM223" i="3"/>
  <c r="AM228" i="3" s="1"/>
  <c r="AM230" i="3" s="1"/>
  <c r="AE273" i="3"/>
  <c r="AE276" i="3" s="1"/>
  <c r="AF200" i="3"/>
  <c r="BC279" i="3"/>
  <c r="BD182" i="3"/>
  <c r="BB220" i="3"/>
  <c r="BB231" i="3" s="1"/>
  <c r="BB196" i="3"/>
  <c r="BA197" i="3" s="1"/>
  <c r="BE217" i="3"/>
  <c r="BE138" i="3"/>
  <c r="BE140" i="3" s="1"/>
  <c r="BE142" i="3" s="1"/>
  <c r="BC189" i="3"/>
  <c r="BC165" i="3" s="1"/>
  <c r="BC209" i="3"/>
  <c r="AE267" i="3"/>
  <c r="AE270" i="3" s="1"/>
  <c r="AE175" i="3"/>
  <c r="AN224" i="4" l="1"/>
  <c r="AN268" i="4" s="1"/>
  <c r="BC220" i="4"/>
  <c r="BC231" i="4" s="1"/>
  <c r="BC196" i="4"/>
  <c r="AN275" i="4"/>
  <c r="BD288" i="4"/>
  <c r="BD167" i="4"/>
  <c r="AN243" i="4"/>
  <c r="AN233" i="4"/>
  <c r="AE280" i="4"/>
  <c r="AE281" i="4" s="1"/>
  <c r="AE283" i="4" s="1"/>
  <c r="AE284" i="4" s="1"/>
  <c r="AF266" i="4"/>
  <c r="BD165" i="4"/>
  <c r="BD279" i="4"/>
  <c r="BE182" i="4"/>
  <c r="BC208" i="3"/>
  <c r="BC190" i="3"/>
  <c r="BC220" i="3"/>
  <c r="BC231" i="3" s="1"/>
  <c r="BC196" i="3"/>
  <c r="BB197" i="3" s="1"/>
  <c r="AF198" i="3"/>
  <c r="AM275" i="3"/>
  <c r="AN210" i="3"/>
  <c r="AE280" i="3"/>
  <c r="AE281" i="3" s="1"/>
  <c r="AE283" i="3" s="1"/>
  <c r="AE284" i="3" s="1"/>
  <c r="AF266" i="3"/>
  <c r="AM243" i="3"/>
  <c r="AM254" i="3" s="1"/>
  <c r="AM233" i="3"/>
  <c r="BB287" i="3"/>
  <c r="BB290" i="3" s="1"/>
  <c r="BB294" i="3"/>
  <c r="BB244" i="3"/>
  <c r="BB245" i="3" s="1"/>
  <c r="BD185" i="3"/>
  <c r="BD188" i="3"/>
  <c r="BD192" i="3"/>
  <c r="BD193" i="3" s="1"/>
  <c r="BD209" i="3" s="1"/>
  <c r="AM224" i="3"/>
  <c r="AM268" i="3" s="1"/>
  <c r="BF132" i="3"/>
  <c r="BF133" i="3"/>
  <c r="AN254" i="4" l="1"/>
  <c r="AN247" i="4"/>
  <c r="AN245" i="4"/>
  <c r="BC287" i="4"/>
  <c r="BC290" i="4" s="1"/>
  <c r="BC294" i="4"/>
  <c r="BC244" i="4"/>
  <c r="BD208" i="4"/>
  <c r="BE185" i="4"/>
  <c r="BE188" i="4"/>
  <c r="BE192" i="4"/>
  <c r="BE193" i="4" s="1"/>
  <c r="AF234" i="4"/>
  <c r="AF235" i="4" s="1"/>
  <c r="AO218" i="4"/>
  <c r="AO219" i="4" s="1"/>
  <c r="AO222" i="4" s="1"/>
  <c r="AO211" i="4"/>
  <c r="BD189" i="3"/>
  <c r="BG130" i="3"/>
  <c r="BB295" i="3"/>
  <c r="AF201" i="3"/>
  <c r="AF202" i="3"/>
  <c r="AF234" i="3" s="1"/>
  <c r="AF235" i="3" s="1"/>
  <c r="BC294" i="3"/>
  <c r="BC287" i="3"/>
  <c r="BC290" i="3" s="1"/>
  <c r="BC244" i="3"/>
  <c r="BC245" i="3" s="1"/>
  <c r="BF217" i="3"/>
  <c r="BF138" i="3"/>
  <c r="BF140" i="3" s="1"/>
  <c r="BF142" i="3" s="1"/>
  <c r="BF134" i="3"/>
  <c r="BD279" i="3"/>
  <c r="BE182" i="3"/>
  <c r="BD288" i="3"/>
  <c r="BD167" i="3"/>
  <c r="AN218" i="3"/>
  <c r="AN219" i="3" s="1"/>
  <c r="AN222" i="3" s="1"/>
  <c r="AN211" i="3"/>
  <c r="AO223" i="4" l="1"/>
  <c r="AO228" i="4" s="1"/>
  <c r="AO230" i="4" s="1"/>
  <c r="BE288" i="4"/>
  <c r="BE167" i="4"/>
  <c r="BE209" i="4"/>
  <c r="AF269" i="4"/>
  <c r="BE165" i="4"/>
  <c r="BC295" i="4"/>
  <c r="AF168" i="4"/>
  <c r="AF169" i="4" s="1"/>
  <c r="AF174" i="4" s="1"/>
  <c r="AF203" i="4"/>
  <c r="BE279" i="4"/>
  <c r="BF182" i="4"/>
  <c r="BD220" i="4"/>
  <c r="BD231" i="4" s="1"/>
  <c r="BD196" i="4"/>
  <c r="AO212" i="4"/>
  <c r="BC295" i="3"/>
  <c r="AN212" i="3"/>
  <c r="BD165" i="3"/>
  <c r="BD208" i="3"/>
  <c r="BG132" i="3"/>
  <c r="BG133" i="3"/>
  <c r="AN223" i="3"/>
  <c r="AN228" i="3" s="1"/>
  <c r="AN230" i="3" s="1"/>
  <c r="BD190" i="3"/>
  <c r="AF168" i="3"/>
  <c r="AF169" i="3" s="1"/>
  <c r="AF174" i="3" s="1"/>
  <c r="AF203" i="3"/>
  <c r="BE185" i="3"/>
  <c r="BE188" i="3"/>
  <c r="BE192" i="3"/>
  <c r="BE193" i="3" s="1"/>
  <c r="AF269" i="3"/>
  <c r="BF135" i="3"/>
  <c r="BF274" i="3" s="1"/>
  <c r="BE208" i="4" l="1"/>
  <c r="BE220" i="4"/>
  <c r="BE231" i="4" s="1"/>
  <c r="BE196" i="4"/>
  <c r="BD294" i="4"/>
  <c r="BD287" i="4"/>
  <c r="BD290" i="4" s="1"/>
  <c r="BD244" i="4"/>
  <c r="BF185" i="4"/>
  <c r="BF188" i="4"/>
  <c r="BF192" i="4"/>
  <c r="BF193" i="4" s="1"/>
  <c r="AO233" i="4"/>
  <c r="AO243" i="4"/>
  <c r="AF273" i="4"/>
  <c r="AF276" i="4" s="1"/>
  <c r="AG200" i="4"/>
  <c r="AF267" i="4"/>
  <c r="AF270" i="4" s="1"/>
  <c r="AF175" i="4"/>
  <c r="AO275" i="4"/>
  <c r="AF237" i="4"/>
  <c r="BF209" i="4"/>
  <c r="AO224" i="4"/>
  <c r="AO268" i="4" s="1"/>
  <c r="AN224" i="3"/>
  <c r="AN268" i="3" s="1"/>
  <c r="AF267" i="3"/>
  <c r="AF270" i="3" s="1"/>
  <c r="AF175" i="3"/>
  <c r="AF237" i="3"/>
  <c r="BE189" i="3"/>
  <c r="BE165" i="3" s="1"/>
  <c r="BG217" i="3"/>
  <c r="BG138" i="3"/>
  <c r="BG140" i="3" s="1"/>
  <c r="BG142" i="3" s="1"/>
  <c r="F143" i="3" s="1"/>
  <c r="BG134" i="3"/>
  <c r="BE288" i="3"/>
  <c r="BE167" i="3"/>
  <c r="BE209" i="3"/>
  <c r="BE279" i="3"/>
  <c r="BF182" i="3"/>
  <c r="BD220" i="3"/>
  <c r="BD231" i="3" s="1"/>
  <c r="BD196" i="3"/>
  <c r="BC197" i="3" s="1"/>
  <c r="BG135" i="3"/>
  <c r="BG274" i="3" s="1"/>
  <c r="AN275" i="3"/>
  <c r="AO210" i="3"/>
  <c r="AF273" i="3"/>
  <c r="AF276" i="3" s="1"/>
  <c r="AG200" i="3"/>
  <c r="AN243" i="3"/>
  <c r="AN254" i="3" s="1"/>
  <c r="AN233" i="3"/>
  <c r="BE208" i="3"/>
  <c r="BD295" i="4" l="1"/>
  <c r="AO254" i="4"/>
  <c r="AO247" i="4"/>
  <c r="AO245" i="4"/>
  <c r="BE294" i="4"/>
  <c r="BE287" i="4"/>
  <c r="BE290" i="4" s="1"/>
  <c r="BE295" i="4" s="1"/>
  <c r="BE244" i="4"/>
  <c r="BF288" i="4"/>
  <c r="BF167" i="4"/>
  <c r="AP218" i="4"/>
  <c r="AP219" i="4" s="1"/>
  <c r="AP222" i="4" s="1"/>
  <c r="AP211" i="4"/>
  <c r="AF280" i="4"/>
  <c r="AF281" i="4" s="1"/>
  <c r="AF283" i="4" s="1"/>
  <c r="AF284" i="4" s="1"/>
  <c r="AG266" i="4"/>
  <c r="BF279" i="4"/>
  <c r="BG182" i="4"/>
  <c r="BE190" i="3"/>
  <c r="AO218" i="3"/>
  <c r="AO219" i="3" s="1"/>
  <c r="AO222" i="3" s="1"/>
  <c r="AO211" i="3"/>
  <c r="BD294" i="3"/>
  <c r="BD287" i="3"/>
  <c r="BD290" i="3" s="1"/>
  <c r="BD244" i="3"/>
  <c r="BD245" i="3" s="1"/>
  <c r="BF185" i="3"/>
  <c r="BF188" i="3"/>
  <c r="BF192" i="3"/>
  <c r="BF193" i="3" s="1"/>
  <c r="F145" i="3"/>
  <c r="G4" i="2"/>
  <c r="AG198" i="3"/>
  <c r="BE220" i="3"/>
  <c r="BE231" i="3" s="1"/>
  <c r="BE196" i="3"/>
  <c r="BD197" i="3" s="1"/>
  <c r="AF280" i="3"/>
  <c r="AF281" i="3" s="1"/>
  <c r="AF283" i="3" s="1"/>
  <c r="AF284" i="3" s="1"/>
  <c r="AG266" i="3"/>
  <c r="BG185" i="4" l="1"/>
  <c r="BG279" i="4" s="1"/>
  <c r="BG188" i="4"/>
  <c r="BG192" i="4"/>
  <c r="BG193" i="4" s="1"/>
  <c r="AP223" i="4"/>
  <c r="AP228" i="4" s="1"/>
  <c r="AP230" i="4" s="1"/>
  <c r="BF165" i="4"/>
  <c r="BF208" i="4"/>
  <c r="AP212" i="4"/>
  <c r="AG234" i="4"/>
  <c r="AG235" i="4" s="1"/>
  <c r="BF288" i="3"/>
  <c r="BF167" i="3"/>
  <c r="BF189" i="3"/>
  <c r="BF190" i="3"/>
  <c r="AO212" i="3"/>
  <c r="BE287" i="3"/>
  <c r="BE290" i="3" s="1"/>
  <c r="BE294" i="3"/>
  <c r="BE244" i="3"/>
  <c r="BE245" i="3" s="1"/>
  <c r="BF279" i="3"/>
  <c r="BG182" i="3"/>
  <c r="AO223" i="3"/>
  <c r="AO228" i="3" s="1"/>
  <c r="AO230" i="3" s="1"/>
  <c r="AG201" i="3"/>
  <c r="AG202" i="3"/>
  <c r="AG234" i="3" s="1"/>
  <c r="AG235" i="3" s="1"/>
  <c r="BF209" i="3"/>
  <c r="BD295" i="3"/>
  <c r="AG168" i="4" l="1"/>
  <c r="AG169" i="4" s="1"/>
  <c r="AG174" i="4" s="1"/>
  <c r="AG203" i="4"/>
  <c r="AP275" i="4"/>
  <c r="BG288" i="4"/>
  <c r="BG167" i="4"/>
  <c r="F153" i="4" s="1"/>
  <c r="BG209" i="4"/>
  <c r="BG165" i="4"/>
  <c r="BF196" i="4"/>
  <c r="BF220" i="4"/>
  <c r="BF231" i="4" s="1"/>
  <c r="AP233" i="4"/>
  <c r="AP243" i="4"/>
  <c r="AG269" i="4"/>
  <c r="AG237" i="4"/>
  <c r="AP224" i="4"/>
  <c r="AP268" i="4" s="1"/>
  <c r="BG185" i="3"/>
  <c r="BG279" i="3" s="1"/>
  <c r="BG188" i="3"/>
  <c r="BG192" i="3"/>
  <c r="BG193" i="3" s="1"/>
  <c r="BE295" i="3"/>
  <c r="BF165" i="3"/>
  <c r="BF208" i="3"/>
  <c r="AG168" i="3"/>
  <c r="AG169" i="3" s="1"/>
  <c r="AG174" i="3" s="1"/>
  <c r="AG203" i="3"/>
  <c r="BF220" i="3"/>
  <c r="BF231" i="3" s="1"/>
  <c r="BF196" i="3"/>
  <c r="BE197" i="3" s="1"/>
  <c r="BG209" i="3"/>
  <c r="AO233" i="3"/>
  <c r="AO243" i="3"/>
  <c r="AO254" i="3" s="1"/>
  <c r="AO275" i="3"/>
  <c r="AP210" i="3"/>
  <c r="AG269" i="3"/>
  <c r="AO224" i="3"/>
  <c r="AO268" i="3" s="1"/>
  <c r="BG208" i="4" l="1"/>
  <c r="AP254" i="4"/>
  <c r="AP247" i="4"/>
  <c r="AP245" i="4"/>
  <c r="BG220" i="4"/>
  <c r="BG231" i="4" s="1"/>
  <c r="AQ218" i="4"/>
  <c r="AQ219" i="4" s="1"/>
  <c r="AQ222" i="4" s="1"/>
  <c r="AQ211" i="4"/>
  <c r="AG273" i="4"/>
  <c r="AG276" i="4" s="1"/>
  <c r="AH200" i="4"/>
  <c r="BF294" i="4"/>
  <c r="BF287" i="4"/>
  <c r="BF290" i="4" s="1"/>
  <c r="BF244" i="4"/>
  <c r="AG267" i="4"/>
  <c r="AG270" i="4" s="1"/>
  <c r="AG175" i="4"/>
  <c r="AP218" i="3"/>
  <c r="AP219" i="3" s="1"/>
  <c r="AP222" i="3" s="1"/>
  <c r="AP211" i="3"/>
  <c r="BG288" i="3"/>
  <c r="BG167" i="3"/>
  <c r="F153" i="3" s="1"/>
  <c r="AG267" i="3"/>
  <c r="AG270" i="3" s="1"/>
  <c r="AG175" i="3"/>
  <c r="AG237" i="3"/>
  <c r="BF287" i="3"/>
  <c r="BF290" i="3" s="1"/>
  <c r="BF295" i="3" s="1"/>
  <c r="BF294" i="3"/>
  <c r="BF244" i="3"/>
  <c r="BF245" i="3" s="1"/>
  <c r="BG189" i="3"/>
  <c r="BG165" i="3" s="1"/>
  <c r="AG273" i="3"/>
  <c r="AG276" i="3" s="1"/>
  <c r="AH200" i="3"/>
  <c r="BF295" i="4" l="1"/>
  <c r="BG196" i="4"/>
  <c r="AG280" i="4"/>
  <c r="AG281" i="4" s="1"/>
  <c r="AG283" i="4" s="1"/>
  <c r="AG284" i="4" s="1"/>
  <c r="AH266" i="4"/>
  <c r="BG287" i="4"/>
  <c r="BG290" i="4" s="1"/>
  <c r="BG294" i="4"/>
  <c r="BG244" i="4"/>
  <c r="AQ212" i="4"/>
  <c r="AQ223" i="4"/>
  <c r="AQ228" i="4" s="1"/>
  <c r="AQ230" i="4" s="1"/>
  <c r="F151" i="3"/>
  <c r="AH198" i="3"/>
  <c r="BG190" i="3"/>
  <c r="AG280" i="3"/>
  <c r="AG281" i="3" s="1"/>
  <c r="AG283" i="3" s="1"/>
  <c r="AG284" i="3" s="1"/>
  <c r="AH266" i="3"/>
  <c r="BG208" i="3"/>
  <c r="AP212" i="3"/>
  <c r="AP223" i="3"/>
  <c r="AP228" i="3" s="1"/>
  <c r="AP230" i="3" s="1"/>
  <c r="AQ224" i="4" l="1"/>
  <c r="AQ268" i="4" s="1"/>
  <c r="AH234" i="4"/>
  <c r="AH235" i="4" s="1"/>
  <c r="BG295" i="4"/>
  <c r="F297" i="4" s="1"/>
  <c r="F292" i="4"/>
  <c r="AQ275" i="4"/>
  <c r="AQ233" i="4"/>
  <c r="AQ243" i="4"/>
  <c r="AP224" i="3"/>
  <c r="AP268" i="3" s="1"/>
  <c r="AP243" i="3"/>
  <c r="AP254" i="3" s="1"/>
  <c r="AP233" i="3"/>
  <c r="AH202" i="3"/>
  <c r="AH234" i="3" s="1"/>
  <c r="AH235" i="3" s="1"/>
  <c r="AH201" i="3"/>
  <c r="AP275" i="3"/>
  <c r="AQ210" i="3"/>
  <c r="BG220" i="3"/>
  <c r="BG231" i="3" s="1"/>
  <c r="BG196" i="3"/>
  <c r="BF197" i="3" s="1"/>
  <c r="AQ254" i="4" l="1"/>
  <c r="AQ247" i="4"/>
  <c r="AQ245" i="4"/>
  <c r="AR218" i="4"/>
  <c r="AR219" i="4" s="1"/>
  <c r="AR222" i="4" s="1"/>
  <c r="AR211" i="4"/>
  <c r="AH168" i="4"/>
  <c r="AH169" i="4" s="1"/>
  <c r="AH174" i="4" s="1"/>
  <c r="AH237" i="4" s="1"/>
  <c r="AH203" i="4"/>
  <c r="AH269" i="4"/>
  <c r="AH269" i="3"/>
  <c r="AH168" i="3"/>
  <c r="AH169" i="3" s="1"/>
  <c r="AH174" i="3" s="1"/>
  <c r="AH203" i="3"/>
  <c r="AQ218" i="3"/>
  <c r="AQ219" i="3" s="1"/>
  <c r="AQ222" i="3" s="1"/>
  <c r="AQ211" i="3"/>
  <c r="BG294" i="3"/>
  <c r="BG287" i="3"/>
  <c r="BG290" i="3" s="1"/>
  <c r="BG244" i="3"/>
  <c r="BG245" i="3" s="1"/>
  <c r="F245" i="3" s="1"/>
  <c r="G11" i="2" s="1"/>
  <c r="AR223" i="4" l="1"/>
  <c r="AR228" i="4" s="1"/>
  <c r="AR230" i="4" s="1"/>
  <c r="AH267" i="4"/>
  <c r="AH270" i="4" s="1"/>
  <c r="AH175" i="4"/>
  <c r="AR212" i="4"/>
  <c r="AH273" i="4"/>
  <c r="AH276" i="4" s="1"/>
  <c r="AI200" i="4"/>
  <c r="AH267" i="3"/>
  <c r="AH270" i="3" s="1"/>
  <c r="AH175" i="3"/>
  <c r="AQ212" i="3"/>
  <c r="AQ223" i="3"/>
  <c r="AQ228" i="3" s="1"/>
  <c r="AQ230" i="3" s="1"/>
  <c r="AH237" i="3"/>
  <c r="BG295" i="3"/>
  <c r="F297" i="3" s="1"/>
  <c r="G6" i="2" s="1"/>
  <c r="F292" i="3"/>
  <c r="G5" i="2" s="1"/>
  <c r="AH273" i="3"/>
  <c r="AH276" i="3" s="1"/>
  <c r="AI200" i="3"/>
  <c r="AR224" i="4" l="1"/>
  <c r="AR268" i="4" s="1"/>
  <c r="AH280" i="4"/>
  <c r="AH281" i="4" s="1"/>
  <c r="AH283" i="4" s="1"/>
  <c r="AH284" i="4" s="1"/>
  <c r="AI266" i="4"/>
  <c r="AR275" i="4"/>
  <c r="AR243" i="4"/>
  <c r="AR233" i="4"/>
  <c r="AQ224" i="3"/>
  <c r="AQ268" i="3" s="1"/>
  <c r="AQ275" i="3"/>
  <c r="AR210" i="3"/>
  <c r="AI198" i="3"/>
  <c r="AQ243" i="3"/>
  <c r="AQ254" i="3" s="1"/>
  <c r="AQ233" i="3"/>
  <c r="AH280" i="3"/>
  <c r="AH281" i="3" s="1"/>
  <c r="AH283" i="3" s="1"/>
  <c r="AH284" i="3" s="1"/>
  <c r="AI266" i="3"/>
  <c r="AR254" i="4" l="1"/>
  <c r="AR247" i="4"/>
  <c r="AR245" i="4"/>
  <c r="AS218" i="4"/>
  <c r="AS219" i="4" s="1"/>
  <c r="AS222" i="4" s="1"/>
  <c r="AS211" i="4"/>
  <c r="AI234" i="4"/>
  <c r="AI235" i="4" s="1"/>
  <c r="AI202" i="3"/>
  <c r="AI234" i="3" s="1"/>
  <c r="AI235" i="3" s="1"/>
  <c r="AI201" i="3"/>
  <c r="AR218" i="3"/>
  <c r="AR219" i="3" s="1"/>
  <c r="AR222" i="3" s="1"/>
  <c r="AR211" i="3"/>
  <c r="AI269" i="4" l="1"/>
  <c r="AS212" i="4"/>
  <c r="AI168" i="4"/>
  <c r="AI169" i="4" s="1"/>
  <c r="AI174" i="4" s="1"/>
  <c r="AI237" i="4" s="1"/>
  <c r="AI203" i="4"/>
  <c r="AS223" i="4"/>
  <c r="AS228" i="4" s="1"/>
  <c r="AS230" i="4" s="1"/>
  <c r="AR223" i="3"/>
  <c r="AR228" i="3" s="1"/>
  <c r="AR230" i="3" s="1"/>
  <c r="AI168" i="3"/>
  <c r="AI169" i="3" s="1"/>
  <c r="AI174" i="3" s="1"/>
  <c r="AI237" i="3" s="1"/>
  <c r="AI203" i="3"/>
  <c r="AR212" i="3"/>
  <c r="AI269" i="3"/>
  <c r="AS233" i="4" l="1"/>
  <c r="AS243" i="4"/>
  <c r="AS224" i="4"/>
  <c r="AS268" i="4" s="1"/>
  <c r="AS275" i="4"/>
  <c r="AI273" i="4"/>
  <c r="AI276" i="4" s="1"/>
  <c r="AJ200" i="4"/>
  <c r="AI267" i="4"/>
  <c r="AI270" i="4" s="1"/>
  <c r="AI175" i="4"/>
  <c r="AR243" i="3"/>
  <c r="AR254" i="3" s="1"/>
  <c r="AR233" i="3"/>
  <c r="AR224" i="3"/>
  <c r="AR268" i="3" s="1"/>
  <c r="AI273" i="3"/>
  <c r="AI276" i="3" s="1"/>
  <c r="AJ200" i="3"/>
  <c r="AR275" i="3"/>
  <c r="AS210" i="3"/>
  <c r="AI267" i="3"/>
  <c r="AI270" i="3" s="1"/>
  <c r="AI175" i="3"/>
  <c r="AS254" i="4" l="1"/>
  <c r="AS247" i="4"/>
  <c r="AS245" i="4"/>
  <c r="AI280" i="4"/>
  <c r="AI281" i="4" s="1"/>
  <c r="AI283" i="4" s="1"/>
  <c r="AI284" i="4" s="1"/>
  <c r="AJ266" i="4"/>
  <c r="AT218" i="4"/>
  <c r="AT219" i="4" s="1"/>
  <c r="AT222" i="4" s="1"/>
  <c r="AT211" i="4"/>
  <c r="AI280" i="3"/>
  <c r="AI281" i="3" s="1"/>
  <c r="AJ266" i="3"/>
  <c r="AS218" i="3"/>
  <c r="AS219" i="3" s="1"/>
  <c r="AS222" i="3" s="1"/>
  <c r="AS211" i="3"/>
  <c r="AI283" i="3"/>
  <c r="AI284" i="3" s="1"/>
  <c r="AJ198" i="3"/>
  <c r="AJ234" i="4" l="1"/>
  <c r="AJ235" i="4" s="1"/>
  <c r="AT212" i="4"/>
  <c r="AT223" i="4"/>
  <c r="AT228" i="4" s="1"/>
  <c r="AT230" i="4" s="1"/>
  <c r="AS212" i="3"/>
  <c r="AS223" i="3"/>
  <c r="AS228" i="3" s="1"/>
  <c r="AS230" i="3" s="1"/>
  <c r="AJ201" i="3"/>
  <c r="AJ202" i="3"/>
  <c r="AJ234" i="3" s="1"/>
  <c r="AJ235" i="3" s="1"/>
  <c r="AT275" i="4" l="1"/>
  <c r="AT233" i="4"/>
  <c r="AT243" i="4"/>
  <c r="AJ269" i="4"/>
  <c r="AT224" i="4"/>
  <c r="AT268" i="4" s="1"/>
  <c r="AJ168" i="4"/>
  <c r="AJ169" i="4" s="1"/>
  <c r="AJ174" i="4" s="1"/>
  <c r="AJ203" i="4"/>
  <c r="AS233" i="3"/>
  <c r="AS243" i="3"/>
  <c r="AS254" i="3" s="1"/>
  <c r="AJ269" i="3"/>
  <c r="AS224" i="3"/>
  <c r="AS268" i="3" s="1"/>
  <c r="AJ168" i="3"/>
  <c r="AJ169" i="3" s="1"/>
  <c r="AJ174" i="3" s="1"/>
  <c r="AJ237" i="3" s="1"/>
  <c r="AJ203" i="3"/>
  <c r="AS275" i="3"/>
  <c r="AT210" i="3"/>
  <c r="AT254" i="4" l="1"/>
  <c r="AT247" i="4"/>
  <c r="AT245" i="4"/>
  <c r="AJ267" i="4"/>
  <c r="AJ270" i="4" s="1"/>
  <c r="AJ175" i="4"/>
  <c r="AU218" i="4"/>
  <c r="AU219" i="4" s="1"/>
  <c r="AU222" i="4" s="1"/>
  <c r="AU211" i="4"/>
  <c r="AJ273" i="4"/>
  <c r="AJ276" i="4" s="1"/>
  <c r="AK200" i="4"/>
  <c r="AJ237" i="4"/>
  <c r="AJ273" i="3"/>
  <c r="AJ276" i="3" s="1"/>
  <c r="AK200" i="3"/>
  <c r="AJ267" i="3"/>
  <c r="AJ270" i="3" s="1"/>
  <c r="AJ175" i="3"/>
  <c r="AT218" i="3"/>
  <c r="AT219" i="3" s="1"/>
  <c r="AT222" i="3" s="1"/>
  <c r="AT211" i="3"/>
  <c r="AU223" i="4" l="1"/>
  <c r="AU228" i="4" s="1"/>
  <c r="AU230" i="4" s="1"/>
  <c r="AU212" i="4"/>
  <c r="AJ280" i="4"/>
  <c r="AJ281" i="4" s="1"/>
  <c r="AJ283" i="4" s="1"/>
  <c r="AJ284" i="4" s="1"/>
  <c r="AK266" i="4"/>
  <c r="AJ280" i="3"/>
  <c r="AJ281" i="3" s="1"/>
  <c r="AK266" i="3"/>
  <c r="AT212" i="3"/>
  <c r="AK198" i="3"/>
  <c r="AT223" i="3"/>
  <c r="AT228" i="3" s="1"/>
  <c r="AT230" i="3" s="1"/>
  <c r="AT224" i="3"/>
  <c r="AT268" i="3" s="1"/>
  <c r="AJ283" i="3"/>
  <c r="AJ284" i="3" s="1"/>
  <c r="AU224" i="4" l="1"/>
  <c r="AU268" i="4" s="1"/>
  <c r="AK234" i="4"/>
  <c r="AK235" i="4" s="1"/>
  <c r="AU275" i="4"/>
  <c r="AU233" i="4"/>
  <c r="AU243" i="4"/>
  <c r="AT275" i="3"/>
  <c r="AU210" i="3"/>
  <c r="AT243" i="3"/>
  <c r="AT254" i="3" s="1"/>
  <c r="AT233" i="3"/>
  <c r="AK201" i="3"/>
  <c r="AK202" i="3"/>
  <c r="AK234" i="3" s="1"/>
  <c r="AK235" i="3" s="1"/>
  <c r="AU254" i="4" l="1"/>
  <c r="AU247" i="4"/>
  <c r="AU245" i="4"/>
  <c r="AV218" i="4"/>
  <c r="AV219" i="4" s="1"/>
  <c r="AV222" i="4" s="1"/>
  <c r="AV211" i="4"/>
  <c r="AK269" i="4"/>
  <c r="AK168" i="4"/>
  <c r="AK169" i="4" s="1"/>
  <c r="AK174" i="4" s="1"/>
  <c r="AK237" i="4" s="1"/>
  <c r="AK203" i="4"/>
  <c r="AU218" i="3"/>
  <c r="AU219" i="3" s="1"/>
  <c r="AU222" i="3" s="1"/>
  <c r="AU211" i="3"/>
  <c r="AK269" i="3"/>
  <c r="AK168" i="3"/>
  <c r="AK169" i="3" s="1"/>
  <c r="AK174" i="3" s="1"/>
  <c r="AK203" i="3"/>
  <c r="AK273" i="4" l="1"/>
  <c r="AK276" i="4" s="1"/>
  <c r="AL200" i="4"/>
  <c r="AK267" i="4"/>
  <c r="AK270" i="4" s="1"/>
  <c r="AK175" i="4"/>
  <c r="AV212" i="4"/>
  <c r="AV223" i="4"/>
  <c r="AV228" i="4" s="1"/>
  <c r="AV230" i="4" s="1"/>
  <c r="AK273" i="3"/>
  <c r="AK276" i="3" s="1"/>
  <c r="AL200" i="3"/>
  <c r="AU212" i="3"/>
  <c r="AU223" i="3"/>
  <c r="AU228" i="3" s="1"/>
  <c r="AU230" i="3" s="1"/>
  <c r="AK267" i="3"/>
  <c r="AK270" i="3" s="1"/>
  <c r="AK175" i="3"/>
  <c r="AK237" i="3"/>
  <c r="AV224" i="4" l="1"/>
  <c r="AV268" i="4" s="1"/>
  <c r="AK280" i="4"/>
  <c r="AK281" i="4" s="1"/>
  <c r="AK283" i="4" s="1"/>
  <c r="AK284" i="4" s="1"/>
  <c r="AL266" i="4"/>
  <c r="AV243" i="4"/>
  <c r="AV233" i="4"/>
  <c r="AV275" i="4"/>
  <c r="AU224" i="3"/>
  <c r="AU268" i="3" s="1"/>
  <c r="AU275" i="3"/>
  <c r="AV210" i="3"/>
  <c r="AK280" i="3"/>
  <c r="AK281" i="3" s="1"/>
  <c r="AK283" i="3" s="1"/>
  <c r="AK284" i="3" s="1"/>
  <c r="AL266" i="3"/>
  <c r="AL198" i="3"/>
  <c r="AU243" i="3"/>
  <c r="AU254" i="3" s="1"/>
  <c r="AU233" i="3"/>
  <c r="AV254" i="4" l="1"/>
  <c r="AV247" i="4"/>
  <c r="AV245" i="4"/>
  <c r="AW218" i="4"/>
  <c r="AW219" i="4" s="1"/>
  <c r="AW222" i="4" s="1"/>
  <c r="AW211" i="4"/>
  <c r="AL234" i="4"/>
  <c r="AL235" i="4" s="1"/>
  <c r="AV218" i="3"/>
  <c r="AV219" i="3" s="1"/>
  <c r="AV222" i="3" s="1"/>
  <c r="AV211" i="3"/>
  <c r="AL202" i="3"/>
  <c r="AL234" i="3" s="1"/>
  <c r="AL235" i="3" s="1"/>
  <c r="AL201" i="3"/>
  <c r="AL269" i="4" l="1"/>
  <c r="AW212" i="4"/>
  <c r="AW223" i="4"/>
  <c r="AW228" i="4" s="1"/>
  <c r="AW230" i="4" s="1"/>
  <c r="AL168" i="4"/>
  <c r="AL169" i="4" s="1"/>
  <c r="AL174" i="4" s="1"/>
  <c r="AL203" i="4"/>
  <c r="AV212" i="3"/>
  <c r="AV223" i="3"/>
  <c r="AV228" i="3" s="1"/>
  <c r="AV230" i="3" s="1"/>
  <c r="AL168" i="3"/>
  <c r="AL169" i="3" s="1"/>
  <c r="AL174" i="3" s="1"/>
  <c r="AL237" i="3" s="1"/>
  <c r="AL203" i="3"/>
  <c r="AL269" i="3"/>
  <c r="AL273" i="4" l="1"/>
  <c r="AL276" i="4" s="1"/>
  <c r="AM200" i="4"/>
  <c r="AL267" i="4"/>
  <c r="AL270" i="4" s="1"/>
  <c r="AL175" i="4"/>
  <c r="AW233" i="4"/>
  <c r="AW243" i="4"/>
  <c r="AW275" i="4"/>
  <c r="AL237" i="4"/>
  <c r="AW224" i="4"/>
  <c r="AW268" i="4" s="1"/>
  <c r="AV243" i="3"/>
  <c r="AV254" i="3" s="1"/>
  <c r="AV233" i="3"/>
  <c r="AV224" i="3"/>
  <c r="AV268" i="3" s="1"/>
  <c r="AV275" i="3"/>
  <c r="AW210" i="3"/>
  <c r="AL273" i="3"/>
  <c r="AL276" i="3" s="1"/>
  <c r="AM200" i="3"/>
  <c r="AL267" i="3"/>
  <c r="AL270" i="3" s="1"/>
  <c r="AL175" i="3"/>
  <c r="AW254" i="4" l="1"/>
  <c r="AW247" i="4"/>
  <c r="AW245" i="4"/>
  <c r="AL280" i="4"/>
  <c r="AL281" i="4" s="1"/>
  <c r="AL283" i="4" s="1"/>
  <c r="AL284" i="4" s="1"/>
  <c r="AM266" i="4"/>
  <c r="AX218" i="4"/>
  <c r="AX219" i="4" s="1"/>
  <c r="AX222" i="4" s="1"/>
  <c r="AX211" i="4"/>
  <c r="AL280" i="3"/>
  <c r="AL281" i="3" s="1"/>
  <c r="AM266" i="3"/>
  <c r="AM198" i="3"/>
  <c r="AL283" i="3"/>
  <c r="AL284" i="3" s="1"/>
  <c r="AW218" i="3"/>
  <c r="AW219" i="3" s="1"/>
  <c r="AW222" i="3" s="1"/>
  <c r="AW211" i="3"/>
  <c r="AX212" i="4" l="1"/>
  <c r="AX223" i="4"/>
  <c r="AX228" i="4" s="1"/>
  <c r="AX230" i="4" s="1"/>
  <c r="AM234" i="4"/>
  <c r="AM235" i="4" s="1"/>
  <c r="AW212" i="3"/>
  <c r="AM202" i="3"/>
  <c r="AM234" i="3" s="1"/>
  <c r="AM235" i="3" s="1"/>
  <c r="AM201" i="3"/>
  <c r="AW223" i="3"/>
  <c r="AW228" i="3" s="1"/>
  <c r="AW230" i="3" s="1"/>
  <c r="AX233" i="4" l="1"/>
  <c r="AX243" i="4"/>
  <c r="AM168" i="4"/>
  <c r="AM169" i="4" s="1"/>
  <c r="AM174" i="4" s="1"/>
  <c r="AM203" i="4"/>
  <c r="AX224" i="4"/>
  <c r="AX268" i="4" s="1"/>
  <c r="AX275" i="4"/>
  <c r="AM269" i="4"/>
  <c r="AM269" i="3"/>
  <c r="AM237" i="3"/>
  <c r="AW243" i="3"/>
  <c r="AW254" i="3" s="1"/>
  <c r="AW233" i="3"/>
  <c r="AM168" i="3"/>
  <c r="AM169" i="3" s="1"/>
  <c r="AM174" i="3" s="1"/>
  <c r="AM203" i="3"/>
  <c r="AW275" i="3"/>
  <c r="AX210" i="3"/>
  <c r="AW224" i="3"/>
  <c r="AW268" i="3" s="1"/>
  <c r="AX254" i="4" l="1"/>
  <c r="AX247" i="4"/>
  <c r="AX245" i="4"/>
  <c r="AM267" i="4"/>
  <c r="AM270" i="4" s="1"/>
  <c r="AM175" i="4"/>
  <c r="AM273" i="4"/>
  <c r="AM276" i="4" s="1"/>
  <c r="AN200" i="4"/>
  <c r="AY218" i="4"/>
  <c r="AY219" i="4" s="1"/>
  <c r="AY222" i="4" s="1"/>
  <c r="AY211" i="4"/>
  <c r="AM237" i="4"/>
  <c r="AX218" i="3"/>
  <c r="AX219" i="3" s="1"/>
  <c r="AX222" i="3" s="1"/>
  <c r="AX211" i="3"/>
  <c r="AM273" i="3"/>
  <c r="AM276" i="3" s="1"/>
  <c r="AN200" i="3"/>
  <c r="AM267" i="3"/>
  <c r="AM270" i="3" s="1"/>
  <c r="AM175" i="3"/>
  <c r="AY212" i="4" l="1"/>
  <c r="AY223" i="4"/>
  <c r="AY228" i="4" s="1"/>
  <c r="AY230" i="4" s="1"/>
  <c r="AM280" i="4"/>
  <c r="AM281" i="4" s="1"/>
  <c r="AM283" i="4" s="1"/>
  <c r="AM284" i="4" s="1"/>
  <c r="AN266" i="4"/>
  <c r="AM280" i="3"/>
  <c r="AM281" i="3" s="1"/>
  <c r="AM283" i="3" s="1"/>
  <c r="AM284" i="3" s="1"/>
  <c r="AN266" i="3"/>
  <c r="AX212" i="3"/>
  <c r="AN198" i="3"/>
  <c r="AX223" i="3"/>
  <c r="AX228" i="3" s="1"/>
  <c r="AX230" i="3" s="1"/>
  <c r="AY224" i="4" l="1"/>
  <c r="AY268" i="4" s="1"/>
  <c r="AY233" i="4"/>
  <c r="AY243" i="4"/>
  <c r="AY275" i="4"/>
  <c r="AN234" i="4"/>
  <c r="AN235" i="4" s="1"/>
  <c r="AX243" i="3"/>
  <c r="AX254" i="3" s="1"/>
  <c r="AX233" i="3"/>
  <c r="AN201" i="3"/>
  <c r="AN202" i="3"/>
  <c r="AN234" i="3" s="1"/>
  <c r="AN235" i="3" s="1"/>
  <c r="AX224" i="3"/>
  <c r="AX268" i="3" s="1"/>
  <c r="AX275" i="3"/>
  <c r="AY210" i="3"/>
  <c r="AY254" i="4" l="1"/>
  <c r="AY247" i="4"/>
  <c r="AY245" i="4"/>
  <c r="AZ218" i="4"/>
  <c r="AZ219" i="4" s="1"/>
  <c r="AZ222" i="4" s="1"/>
  <c r="AZ211" i="4"/>
  <c r="AN269" i="4"/>
  <c r="AN168" i="4"/>
  <c r="AN169" i="4" s="1"/>
  <c r="AN174" i="4" s="1"/>
  <c r="AN237" i="4" s="1"/>
  <c r="AN203" i="4"/>
  <c r="AN269" i="3"/>
  <c r="AN168" i="3"/>
  <c r="AN169" i="3" s="1"/>
  <c r="AN174" i="3" s="1"/>
  <c r="AN237" i="3" s="1"/>
  <c r="AN203" i="3"/>
  <c r="AY218" i="3"/>
  <c r="AY219" i="3" s="1"/>
  <c r="AY222" i="3" s="1"/>
  <c r="AY211" i="3"/>
  <c r="AZ212" i="4" l="1"/>
  <c r="AN273" i="4"/>
  <c r="AN276" i="4" s="1"/>
  <c r="AO200" i="4"/>
  <c r="AN267" i="4"/>
  <c r="AN270" i="4" s="1"/>
  <c r="AN175" i="4"/>
  <c r="AZ223" i="4"/>
  <c r="AZ228" i="4" s="1"/>
  <c r="AZ230" i="4" s="1"/>
  <c r="AN273" i="3"/>
  <c r="AN276" i="3" s="1"/>
  <c r="AO200" i="3"/>
  <c r="AN267" i="3"/>
  <c r="AN270" i="3" s="1"/>
  <c r="AN175" i="3"/>
  <c r="AY212" i="3"/>
  <c r="AY223" i="3"/>
  <c r="AY228" i="3" s="1"/>
  <c r="AY230" i="3" s="1"/>
  <c r="AY224" i="3"/>
  <c r="AY268" i="3" s="1"/>
  <c r="AZ224" i="4" l="1"/>
  <c r="AZ268" i="4" s="1"/>
  <c r="AZ243" i="4"/>
  <c r="AZ233" i="4"/>
  <c r="AZ275" i="4"/>
  <c r="AN280" i="4"/>
  <c r="AN281" i="4" s="1"/>
  <c r="AN283" i="4" s="1"/>
  <c r="AN284" i="4" s="1"/>
  <c r="AO266" i="4"/>
  <c r="AY243" i="3"/>
  <c r="AY254" i="3" s="1"/>
  <c r="AY233" i="3"/>
  <c r="AN280" i="3"/>
  <c r="AN281" i="3" s="1"/>
  <c r="AN283" i="3" s="1"/>
  <c r="AN284" i="3" s="1"/>
  <c r="AO266" i="3"/>
  <c r="AY275" i="3"/>
  <c r="AZ210" i="3"/>
  <c r="AO198" i="3"/>
  <c r="AZ254" i="4" l="1"/>
  <c r="AZ247" i="4"/>
  <c r="AZ245" i="4"/>
  <c r="BA218" i="4"/>
  <c r="BA219" i="4" s="1"/>
  <c r="BA222" i="4" s="1"/>
  <c r="BA211" i="4"/>
  <c r="AO234" i="4"/>
  <c r="AO235" i="4" s="1"/>
  <c r="AO201" i="3"/>
  <c r="AO202" i="3"/>
  <c r="AO234" i="3" s="1"/>
  <c r="AO235" i="3" s="1"/>
  <c r="AZ218" i="3"/>
  <c r="AZ219" i="3" s="1"/>
  <c r="AZ222" i="3" s="1"/>
  <c r="AZ211" i="3"/>
  <c r="AO168" i="4" l="1"/>
  <c r="AO169" i="4" s="1"/>
  <c r="AO174" i="4" s="1"/>
  <c r="AO203" i="4"/>
  <c r="BA212" i="4"/>
  <c r="AO269" i="4"/>
  <c r="AO237" i="4"/>
  <c r="BA223" i="4"/>
  <c r="BA228" i="4" s="1"/>
  <c r="BA230" i="4" s="1"/>
  <c r="AO269" i="3"/>
  <c r="AZ212" i="3"/>
  <c r="AZ223" i="3"/>
  <c r="AZ228" i="3" s="1"/>
  <c r="AZ230" i="3" s="1"/>
  <c r="AO168" i="3"/>
  <c r="AO169" i="3" s="1"/>
  <c r="AO174" i="3" s="1"/>
  <c r="AO203" i="3"/>
  <c r="BA233" i="4" l="1"/>
  <c r="BA243" i="4"/>
  <c r="BA275" i="4"/>
  <c r="BA224" i="4"/>
  <c r="BA268" i="4" s="1"/>
  <c r="AO273" i="4"/>
  <c r="AO276" i="4" s="1"/>
  <c r="AP200" i="4"/>
  <c r="AO267" i="4"/>
  <c r="AO270" i="4" s="1"/>
  <c r="AO175" i="4"/>
  <c r="AZ275" i="3"/>
  <c r="BA210" i="3"/>
  <c r="AO267" i="3"/>
  <c r="AO270" i="3" s="1"/>
  <c r="AO175" i="3"/>
  <c r="AO273" i="3"/>
  <c r="AO276" i="3" s="1"/>
  <c r="AP200" i="3"/>
  <c r="AZ243" i="3"/>
  <c r="AZ254" i="3" s="1"/>
  <c r="AZ233" i="3"/>
  <c r="AO237" i="3"/>
  <c r="AZ224" i="3"/>
  <c r="AZ268" i="3" s="1"/>
  <c r="BA254" i="4" l="1"/>
  <c r="BA247" i="4"/>
  <c r="BA245" i="4"/>
  <c r="BB218" i="4"/>
  <c r="BB219" i="4" s="1"/>
  <c r="BB222" i="4" s="1"/>
  <c r="BB211" i="4"/>
  <c r="AO280" i="4"/>
  <c r="AO281" i="4" s="1"/>
  <c r="AO283" i="4" s="1"/>
  <c r="AO284" i="4" s="1"/>
  <c r="AP266" i="4"/>
  <c r="AO280" i="3"/>
  <c r="AO281" i="3" s="1"/>
  <c r="AP266" i="3"/>
  <c r="BA218" i="3"/>
  <c r="BA219" i="3" s="1"/>
  <c r="BA222" i="3" s="1"/>
  <c r="BA211" i="3"/>
  <c r="AP198" i="3"/>
  <c r="AO283" i="3"/>
  <c r="AO284" i="3" s="1"/>
  <c r="AP234" i="4" l="1"/>
  <c r="AP235" i="4" s="1"/>
  <c r="BB212" i="4"/>
  <c r="BB223" i="4"/>
  <c r="BB228" i="4" s="1"/>
  <c r="BB230" i="4" s="1"/>
  <c r="BA223" i="3"/>
  <c r="BA228" i="3" s="1"/>
  <c r="BA230" i="3" s="1"/>
  <c r="AP202" i="3"/>
  <c r="AP234" i="3" s="1"/>
  <c r="AP235" i="3" s="1"/>
  <c r="AP201" i="3"/>
  <c r="BA212" i="3"/>
  <c r="BB233" i="4" l="1"/>
  <c r="BB243" i="4"/>
  <c r="BB224" i="4"/>
  <c r="BB268" i="4" s="1"/>
  <c r="AP168" i="4"/>
  <c r="AP169" i="4" s="1"/>
  <c r="AP174" i="4" s="1"/>
  <c r="AP203" i="4"/>
  <c r="BB275" i="4"/>
  <c r="AP269" i="4"/>
  <c r="BA224" i="3"/>
  <c r="BA268" i="3" s="1"/>
  <c r="BA275" i="3"/>
  <c r="BB210" i="3"/>
  <c r="BA233" i="3"/>
  <c r="BA243" i="3"/>
  <c r="BA254" i="3" s="1"/>
  <c r="AP269" i="3"/>
  <c r="AP168" i="3"/>
  <c r="AP169" i="3" s="1"/>
  <c r="AP174" i="3" s="1"/>
  <c r="AP203" i="3"/>
  <c r="BB254" i="4" l="1"/>
  <c r="BB247" i="4"/>
  <c r="BB245" i="4"/>
  <c r="BC218" i="4"/>
  <c r="BC219" i="4" s="1"/>
  <c r="BC222" i="4" s="1"/>
  <c r="BC211" i="4"/>
  <c r="AP267" i="4"/>
  <c r="AP270" i="4" s="1"/>
  <c r="AP175" i="4"/>
  <c r="AP237" i="4"/>
  <c r="AP273" i="4"/>
  <c r="AP276" i="4" s="1"/>
  <c r="AQ200" i="4"/>
  <c r="AP273" i="3"/>
  <c r="AP276" i="3" s="1"/>
  <c r="AQ200" i="3"/>
  <c r="AP267" i="3"/>
  <c r="AP270" i="3" s="1"/>
  <c r="AP175" i="3"/>
  <c r="AP237" i="3"/>
  <c r="BB218" i="3"/>
  <c r="BB219" i="3" s="1"/>
  <c r="BB222" i="3" s="1"/>
  <c r="BB211" i="3"/>
  <c r="AP280" i="4" l="1"/>
  <c r="AP281" i="4" s="1"/>
  <c r="AP283" i="4" s="1"/>
  <c r="AP284" i="4" s="1"/>
  <c r="AQ266" i="4"/>
  <c r="BC212" i="4"/>
  <c r="BC223" i="4"/>
  <c r="BC228" i="4" s="1"/>
  <c r="BC230" i="4" s="1"/>
  <c r="BB212" i="3"/>
  <c r="BB223" i="3"/>
  <c r="BB228" i="3" s="1"/>
  <c r="BB230" i="3" s="1"/>
  <c r="BB224" i="3"/>
  <c r="BB268" i="3" s="1"/>
  <c r="AP280" i="3"/>
  <c r="AP281" i="3" s="1"/>
  <c r="AP283" i="3" s="1"/>
  <c r="AP284" i="3" s="1"/>
  <c r="AQ266" i="3"/>
  <c r="AQ198" i="3"/>
  <c r="BC233" i="4" l="1"/>
  <c r="BC243" i="4"/>
  <c r="BC275" i="4"/>
  <c r="AQ234" i="4"/>
  <c r="AQ235" i="4" s="1"/>
  <c r="BC224" i="4"/>
  <c r="BC268" i="4" s="1"/>
  <c r="BB243" i="3"/>
  <c r="BB254" i="3" s="1"/>
  <c r="BB233" i="3"/>
  <c r="BB275" i="3"/>
  <c r="BC210" i="3"/>
  <c r="AQ202" i="3"/>
  <c r="AQ234" i="3" s="1"/>
  <c r="AQ235" i="3" s="1"/>
  <c r="AQ201" i="3"/>
  <c r="BC254" i="4" l="1"/>
  <c r="BC247" i="4"/>
  <c r="BC245" i="4"/>
  <c r="BD218" i="4"/>
  <c r="BD219" i="4" s="1"/>
  <c r="BD222" i="4" s="1"/>
  <c r="BD211" i="4"/>
  <c r="AQ168" i="4"/>
  <c r="AQ169" i="4" s="1"/>
  <c r="AQ174" i="4" s="1"/>
  <c r="AQ203" i="4"/>
  <c r="AQ269" i="4"/>
  <c r="AQ168" i="3"/>
  <c r="AQ169" i="3" s="1"/>
  <c r="AQ174" i="3" s="1"/>
  <c r="AQ203" i="3"/>
  <c r="AQ269" i="3"/>
  <c r="AQ237" i="3"/>
  <c r="BC218" i="3"/>
  <c r="BC219" i="3" s="1"/>
  <c r="BC222" i="3" s="1"/>
  <c r="BC211" i="3"/>
  <c r="AQ267" i="4" l="1"/>
  <c r="AQ270" i="4" s="1"/>
  <c r="AQ175" i="4"/>
  <c r="AQ273" i="4"/>
  <c r="AQ276" i="4" s="1"/>
  <c r="AR200" i="4"/>
  <c r="AQ237" i="4"/>
  <c r="BD212" i="4"/>
  <c r="BD223" i="4"/>
  <c r="BD228" i="4" s="1"/>
  <c r="BD230" i="4" s="1"/>
  <c r="BC212" i="3"/>
  <c r="AQ273" i="3"/>
  <c r="AQ276" i="3" s="1"/>
  <c r="AR200" i="3"/>
  <c r="BC223" i="3"/>
  <c r="BC228" i="3" s="1"/>
  <c r="BC230" i="3" s="1"/>
  <c r="AQ267" i="3"/>
  <c r="AQ270" i="3" s="1"/>
  <c r="AQ175" i="3"/>
  <c r="BD243" i="4" l="1"/>
  <c r="BD233" i="4"/>
  <c r="BD275" i="4"/>
  <c r="BD224" i="4"/>
  <c r="BD268" i="4" s="1"/>
  <c r="AQ280" i="4"/>
  <c r="AQ281" i="4" s="1"/>
  <c r="AQ283" i="4" s="1"/>
  <c r="AQ284" i="4" s="1"/>
  <c r="AR266" i="4"/>
  <c r="BC224" i="3"/>
  <c r="BC268" i="3" s="1"/>
  <c r="AR198" i="3"/>
  <c r="AQ280" i="3"/>
  <c r="AQ281" i="3" s="1"/>
  <c r="AQ283" i="3" s="1"/>
  <c r="AQ284" i="3" s="1"/>
  <c r="AR266" i="3"/>
  <c r="BC275" i="3"/>
  <c r="BD210" i="3"/>
  <c r="BC233" i="3"/>
  <c r="BC243" i="3"/>
  <c r="BC254" i="3" s="1"/>
  <c r="BD254" i="4" l="1"/>
  <c r="BD247" i="4"/>
  <c r="BD245" i="4"/>
  <c r="AR234" i="4"/>
  <c r="AR235" i="4" s="1"/>
  <c r="BE218" i="4"/>
  <c r="BE219" i="4" s="1"/>
  <c r="BE222" i="4" s="1"/>
  <c r="BE211" i="4"/>
  <c r="BD218" i="3"/>
  <c r="BD219" i="3" s="1"/>
  <c r="BD222" i="3" s="1"/>
  <c r="BD211" i="3"/>
  <c r="AR201" i="3"/>
  <c r="AR202" i="3"/>
  <c r="AR234" i="3" s="1"/>
  <c r="AR235" i="3" s="1"/>
  <c r="BE212" i="4" l="1"/>
  <c r="BE223" i="4"/>
  <c r="BE228" i="4" s="1"/>
  <c r="BE230" i="4" s="1"/>
  <c r="AR269" i="4"/>
  <c r="AR168" i="4"/>
  <c r="AR169" i="4" s="1"/>
  <c r="AR174" i="4" s="1"/>
  <c r="AR203" i="4"/>
  <c r="AR168" i="3"/>
  <c r="AR169" i="3" s="1"/>
  <c r="AR174" i="3" s="1"/>
  <c r="AR203" i="3"/>
  <c r="BD212" i="3"/>
  <c r="BD224" i="3"/>
  <c r="BD268" i="3" s="1"/>
  <c r="BD223" i="3"/>
  <c r="BD228" i="3" s="1"/>
  <c r="BD230" i="3" s="1"/>
  <c r="AR269" i="3"/>
  <c r="AR237" i="3"/>
  <c r="AR273" i="4" l="1"/>
  <c r="AR276" i="4" s="1"/>
  <c r="AS200" i="4"/>
  <c r="AR267" i="4"/>
  <c r="AR270" i="4" s="1"/>
  <c r="AR175" i="4"/>
  <c r="BE224" i="4"/>
  <c r="BE268" i="4" s="1"/>
  <c r="AR237" i="4"/>
  <c r="BE233" i="4"/>
  <c r="BE243" i="4"/>
  <c r="BE275" i="4"/>
  <c r="BD275" i="3"/>
  <c r="BE210" i="3"/>
  <c r="BD243" i="3"/>
  <c r="BD254" i="3" s="1"/>
  <c r="BD233" i="3"/>
  <c r="AR273" i="3"/>
  <c r="AR276" i="3" s="1"/>
  <c r="AS200" i="3"/>
  <c r="AR267" i="3"/>
  <c r="AR270" i="3" s="1"/>
  <c r="AR175" i="3"/>
  <c r="BE254" i="4" l="1"/>
  <c r="BE247" i="4"/>
  <c r="BE245" i="4"/>
  <c r="AS266" i="4"/>
  <c r="AR280" i="4"/>
  <c r="AR281" i="4" s="1"/>
  <c r="BF218" i="4"/>
  <c r="BF219" i="4" s="1"/>
  <c r="BF222" i="4" s="1"/>
  <c r="BF211" i="4"/>
  <c r="AR283" i="4"/>
  <c r="AR284" i="4" s="1"/>
  <c r="AR280" i="3"/>
  <c r="AR281" i="3" s="1"/>
  <c r="AS266" i="3"/>
  <c r="AS198" i="3"/>
  <c r="BE218" i="3"/>
  <c r="BE219" i="3" s="1"/>
  <c r="BE222" i="3" s="1"/>
  <c r="BE211" i="3"/>
  <c r="AR283" i="3"/>
  <c r="AR284" i="3" s="1"/>
  <c r="BF212" i="4" l="1"/>
  <c r="BF223" i="4"/>
  <c r="BF228" i="4" s="1"/>
  <c r="BF230" i="4" s="1"/>
  <c r="AS234" i="4"/>
  <c r="AS235" i="4" s="1"/>
  <c r="AS201" i="3"/>
  <c r="AS202" i="3"/>
  <c r="AS234" i="3" s="1"/>
  <c r="AS235" i="3" s="1"/>
  <c r="BE212" i="3"/>
  <c r="BE224" i="3"/>
  <c r="BE268" i="3" s="1"/>
  <c r="BE223" i="3"/>
  <c r="BE228" i="3" s="1"/>
  <c r="BE230" i="3" s="1"/>
  <c r="BF233" i="4" l="1"/>
  <c r="BF243" i="4"/>
  <c r="BF224" i="4"/>
  <c r="BF268" i="4" s="1"/>
  <c r="AS269" i="4"/>
  <c r="AS168" i="4"/>
  <c r="AS169" i="4" s="1"/>
  <c r="AS174" i="4" s="1"/>
  <c r="AS203" i="4"/>
  <c r="BF275" i="4"/>
  <c r="BE275" i="3"/>
  <c r="BF210" i="3"/>
  <c r="BE233" i="3"/>
  <c r="BE243" i="3"/>
  <c r="BE254" i="3" s="1"/>
  <c r="AS269" i="3"/>
  <c r="AS168" i="3"/>
  <c r="AS169" i="3" s="1"/>
  <c r="AS174" i="3" s="1"/>
  <c r="AS237" i="3" s="1"/>
  <c r="AS203" i="3"/>
  <c r="BF254" i="4" l="1"/>
  <c r="BF247" i="4"/>
  <c r="BF245" i="4"/>
  <c r="AS273" i="4"/>
  <c r="AS276" i="4" s="1"/>
  <c r="AT200" i="4"/>
  <c r="AS267" i="4"/>
  <c r="AS270" i="4" s="1"/>
  <c r="AS175" i="4"/>
  <c r="BG218" i="4"/>
  <c r="BG219" i="4" s="1"/>
  <c r="BG222" i="4" s="1"/>
  <c r="BG211" i="4"/>
  <c r="BG212" i="4" s="1"/>
  <c r="BG275" i="4" s="1"/>
  <c r="AS237" i="4"/>
  <c r="BF218" i="3"/>
  <c r="BF219" i="3" s="1"/>
  <c r="BF222" i="3" s="1"/>
  <c r="BF211" i="3"/>
  <c r="AS273" i="3"/>
  <c r="AS276" i="3" s="1"/>
  <c r="AT200" i="3"/>
  <c r="AS267" i="3"/>
  <c r="AS270" i="3" s="1"/>
  <c r="AS175" i="3"/>
  <c r="AS280" i="4" l="1"/>
  <c r="AS281" i="4" s="1"/>
  <c r="AT266" i="4"/>
  <c r="BG223" i="4"/>
  <c r="BG228" i="4" s="1"/>
  <c r="BG230" i="4" s="1"/>
  <c r="AS283" i="4"/>
  <c r="AS284" i="4" s="1"/>
  <c r="AS280" i="3"/>
  <c r="AS281" i="3" s="1"/>
  <c r="AT266" i="3"/>
  <c r="AT198" i="3"/>
  <c r="AS283" i="3"/>
  <c r="AS284" i="3" s="1"/>
  <c r="BF212" i="3"/>
  <c r="BF223" i="3"/>
  <c r="BF228" i="3" s="1"/>
  <c r="BF230" i="3" s="1"/>
  <c r="BF224" i="3"/>
  <c r="BF268" i="3" s="1"/>
  <c r="BG224" i="4" l="1"/>
  <c r="BG268" i="4" s="1"/>
  <c r="AT234" i="4"/>
  <c r="AT235" i="4" s="1"/>
  <c r="BG233" i="4"/>
  <c r="BG243" i="4"/>
  <c r="BF233" i="3"/>
  <c r="BF243" i="3"/>
  <c r="BF254" i="3" s="1"/>
  <c r="AT202" i="3"/>
  <c r="AT234" i="3" s="1"/>
  <c r="AT235" i="3" s="1"/>
  <c r="AT201" i="3"/>
  <c r="BF275" i="3"/>
  <c r="BG210" i="3"/>
  <c r="BG254" i="4" l="1"/>
  <c r="F255" i="4" s="1"/>
  <c r="F257" i="4" s="1"/>
  <c r="BG247" i="4"/>
  <c r="F250" i="4" s="1"/>
  <c r="F252" i="4" s="1"/>
  <c r="BG245" i="4"/>
  <c r="F245" i="4" s="1"/>
  <c r="AT269" i="4"/>
  <c r="AT168" i="4"/>
  <c r="AT169" i="4" s="1"/>
  <c r="AT174" i="4" s="1"/>
  <c r="AT203" i="4"/>
  <c r="BG218" i="3"/>
  <c r="BG219" i="3" s="1"/>
  <c r="BG222" i="3" s="1"/>
  <c r="BG211" i="3"/>
  <c r="BG212" i="3" s="1"/>
  <c r="BG275" i="3" s="1"/>
  <c r="AT168" i="3"/>
  <c r="AT169" i="3" s="1"/>
  <c r="AT174" i="3" s="1"/>
  <c r="AT203" i="3"/>
  <c r="AT269" i="3"/>
  <c r="AT267" i="4" l="1"/>
  <c r="AT270" i="4" s="1"/>
  <c r="AT175" i="4"/>
  <c r="AT237" i="4"/>
  <c r="AT273" i="4"/>
  <c r="AT276" i="4" s="1"/>
  <c r="AU200" i="4"/>
  <c r="AT273" i="3"/>
  <c r="AT276" i="3" s="1"/>
  <c r="AU200" i="3"/>
  <c r="BG223" i="3"/>
  <c r="BG228" i="3" s="1"/>
  <c r="BG230" i="3" s="1"/>
  <c r="BG224" i="3"/>
  <c r="BG268" i="3" s="1"/>
  <c r="AT267" i="3"/>
  <c r="AT270" i="3" s="1"/>
  <c r="AT175" i="3"/>
  <c r="AT237" i="3"/>
  <c r="AT280" i="4" l="1"/>
  <c r="AT281" i="4" s="1"/>
  <c r="AT283" i="4" s="1"/>
  <c r="AT284" i="4" s="1"/>
  <c r="AU266" i="4"/>
  <c r="AT280" i="3"/>
  <c r="AT281" i="3" s="1"/>
  <c r="AU266" i="3"/>
  <c r="BG233" i="3"/>
  <c r="BG243" i="3"/>
  <c r="BG254" i="3" s="1"/>
  <c r="F255" i="3" s="1"/>
  <c r="F257" i="3" s="1"/>
  <c r="G13" i="2" s="1"/>
  <c r="AU198" i="3"/>
  <c r="AT283" i="3"/>
  <c r="AT284" i="3" s="1"/>
  <c r="AU234" i="4" l="1"/>
  <c r="AU235" i="4" s="1"/>
  <c r="AU202" i="3"/>
  <c r="AU234" i="3" s="1"/>
  <c r="AU235" i="3" s="1"/>
  <c r="AU201" i="3"/>
  <c r="AU168" i="4" l="1"/>
  <c r="AU169" i="4" s="1"/>
  <c r="AU174" i="4" s="1"/>
  <c r="AU237" i="4" s="1"/>
  <c r="AU203" i="4"/>
  <c r="AU269" i="4"/>
  <c r="AU269" i="3"/>
  <c r="AU168" i="3"/>
  <c r="AU169" i="3" s="1"/>
  <c r="AU174" i="3" s="1"/>
  <c r="AU237" i="3" s="1"/>
  <c r="AU203" i="3"/>
  <c r="AU273" i="4" l="1"/>
  <c r="AU276" i="4" s="1"/>
  <c r="AV200" i="4"/>
  <c r="AU267" i="4"/>
  <c r="AU270" i="4" s="1"/>
  <c r="AU175" i="4"/>
  <c r="AU273" i="3"/>
  <c r="AU276" i="3" s="1"/>
  <c r="AV200" i="3"/>
  <c r="AU267" i="3"/>
  <c r="AU270" i="3" s="1"/>
  <c r="AU175" i="3"/>
  <c r="AU280" i="4" l="1"/>
  <c r="AU281" i="4" s="1"/>
  <c r="AU283" i="4" s="1"/>
  <c r="AU284" i="4" s="1"/>
  <c r="AV266" i="4"/>
  <c r="AV198" i="3"/>
  <c r="AU280" i="3"/>
  <c r="AU281" i="3" s="1"/>
  <c r="AU283" i="3" s="1"/>
  <c r="AU284" i="3" s="1"/>
  <c r="AV266" i="3"/>
  <c r="AV234" i="4" l="1"/>
  <c r="AV235" i="4" s="1"/>
  <c r="AV201" i="3"/>
  <c r="AV202" i="3"/>
  <c r="AV234" i="3" s="1"/>
  <c r="AV235" i="3" s="1"/>
  <c r="AV269" i="4" l="1"/>
  <c r="AV168" i="4"/>
  <c r="AV169" i="4" s="1"/>
  <c r="AV174" i="4" s="1"/>
  <c r="AV203" i="4"/>
  <c r="AV168" i="3"/>
  <c r="AV169" i="3" s="1"/>
  <c r="AV174" i="3" s="1"/>
  <c r="AV203" i="3"/>
  <c r="AV269" i="3"/>
  <c r="AV267" i="4" l="1"/>
  <c r="AV270" i="4" s="1"/>
  <c r="AV175" i="4"/>
  <c r="AV273" i="4"/>
  <c r="AV276" i="4" s="1"/>
  <c r="AW200" i="4"/>
  <c r="AV237" i="4"/>
  <c r="AV267" i="3"/>
  <c r="AV270" i="3" s="1"/>
  <c r="AV175" i="3"/>
  <c r="AV237" i="3"/>
  <c r="AV273" i="3"/>
  <c r="AV276" i="3" s="1"/>
  <c r="AW200" i="3"/>
  <c r="AV280" i="4" l="1"/>
  <c r="AV281" i="4" s="1"/>
  <c r="AV283" i="4" s="1"/>
  <c r="AV284" i="4" s="1"/>
  <c r="AW266" i="4"/>
  <c r="AW198" i="3"/>
  <c r="AV280" i="3"/>
  <c r="AV281" i="3" s="1"/>
  <c r="AV283" i="3" s="1"/>
  <c r="AV284" i="3" s="1"/>
  <c r="AW266" i="3"/>
  <c r="AW234" i="4" l="1"/>
  <c r="AW235" i="4" s="1"/>
  <c r="AW201" i="3"/>
  <c r="AW202" i="3"/>
  <c r="AW234" i="3" s="1"/>
  <c r="AW235" i="3" s="1"/>
  <c r="AW269" i="4" l="1"/>
  <c r="AW168" i="4"/>
  <c r="AW169" i="4" s="1"/>
  <c r="AW174" i="4" s="1"/>
  <c r="AW203" i="4"/>
  <c r="AW168" i="3"/>
  <c r="AW169" i="3" s="1"/>
  <c r="AW174" i="3" s="1"/>
  <c r="AW203" i="3"/>
  <c r="AW269" i="3"/>
  <c r="AW267" i="4" l="1"/>
  <c r="AW270" i="4" s="1"/>
  <c r="AW175" i="4"/>
  <c r="AW237" i="4"/>
  <c r="AW273" i="4"/>
  <c r="AW276" i="4" s="1"/>
  <c r="AX200" i="4"/>
  <c r="AW267" i="3"/>
  <c r="AW270" i="3" s="1"/>
  <c r="AW175" i="3"/>
  <c r="AW237" i="3"/>
  <c r="AW273" i="3"/>
  <c r="AW276" i="3" s="1"/>
  <c r="AX200" i="3"/>
  <c r="AW280" i="4" l="1"/>
  <c r="AW281" i="4" s="1"/>
  <c r="AW283" i="4" s="1"/>
  <c r="AW284" i="4" s="1"/>
  <c r="AX266" i="4"/>
  <c r="AX198" i="3"/>
  <c r="AW280" i="3"/>
  <c r="AW281" i="3" s="1"/>
  <c r="AW283" i="3" s="1"/>
  <c r="AW284" i="3" s="1"/>
  <c r="AX266" i="3"/>
  <c r="AX234" i="4" l="1"/>
  <c r="AX235" i="4" s="1"/>
  <c r="AX202" i="3"/>
  <c r="AX234" i="3" s="1"/>
  <c r="AX235" i="3" s="1"/>
  <c r="AX201" i="3"/>
  <c r="AX168" i="4" l="1"/>
  <c r="AX169" i="4" s="1"/>
  <c r="AX174" i="4" s="1"/>
  <c r="AX237" i="4" s="1"/>
  <c r="AX203" i="4"/>
  <c r="AX269" i="4"/>
  <c r="AX168" i="3"/>
  <c r="AX169" i="3" s="1"/>
  <c r="AX174" i="3" s="1"/>
  <c r="AX203" i="3"/>
  <c r="AX269" i="3"/>
  <c r="AX237" i="3"/>
  <c r="AX273" i="4" l="1"/>
  <c r="AX276" i="4" s="1"/>
  <c r="AY200" i="4"/>
  <c r="AX267" i="4"/>
  <c r="AX270" i="4" s="1"/>
  <c r="AX175" i="4"/>
  <c r="AX273" i="3"/>
  <c r="AX276" i="3" s="1"/>
  <c r="AY200" i="3"/>
  <c r="AX267" i="3"/>
  <c r="AX270" i="3" s="1"/>
  <c r="AX175" i="3"/>
  <c r="AX280" i="4" l="1"/>
  <c r="AX281" i="4" s="1"/>
  <c r="AX283" i="4" s="1"/>
  <c r="AX284" i="4" s="1"/>
  <c r="AY266" i="4"/>
  <c r="AX280" i="3"/>
  <c r="AX281" i="3" s="1"/>
  <c r="AX283" i="3" s="1"/>
  <c r="AX284" i="3" s="1"/>
  <c r="AY266" i="3"/>
  <c r="AY198" i="3"/>
  <c r="AY234" i="4" l="1"/>
  <c r="AY235" i="4" s="1"/>
  <c r="AY202" i="3"/>
  <c r="AY234" i="3" s="1"/>
  <c r="AY235" i="3" s="1"/>
  <c r="AY201" i="3"/>
  <c r="AY168" i="4" l="1"/>
  <c r="AY169" i="4" s="1"/>
  <c r="AY174" i="4" s="1"/>
  <c r="AY203" i="4"/>
  <c r="AY269" i="4"/>
  <c r="AY237" i="4"/>
  <c r="AY269" i="3"/>
  <c r="AY168" i="3"/>
  <c r="AY169" i="3" s="1"/>
  <c r="AY174" i="3" s="1"/>
  <c r="AY237" i="3" s="1"/>
  <c r="AY203" i="3"/>
  <c r="AY273" i="4" l="1"/>
  <c r="AY276" i="4" s="1"/>
  <c r="AZ200" i="4"/>
  <c r="AY267" i="4"/>
  <c r="AY270" i="4" s="1"/>
  <c r="AY175" i="4"/>
  <c r="AY273" i="3"/>
  <c r="AY276" i="3" s="1"/>
  <c r="AZ200" i="3"/>
  <c r="AY267" i="3"/>
  <c r="AY270" i="3" s="1"/>
  <c r="AY175" i="3"/>
  <c r="AY280" i="4" l="1"/>
  <c r="AY281" i="4" s="1"/>
  <c r="AY283" i="4" s="1"/>
  <c r="AY284" i="4" s="1"/>
  <c r="AZ266" i="4"/>
  <c r="AY280" i="3"/>
  <c r="AY281" i="3" s="1"/>
  <c r="AY283" i="3" s="1"/>
  <c r="AY284" i="3" s="1"/>
  <c r="AZ266" i="3"/>
  <c r="AZ198" i="3"/>
  <c r="AZ234" i="4" l="1"/>
  <c r="AZ235" i="4" s="1"/>
  <c r="AZ201" i="3"/>
  <c r="AZ202" i="3"/>
  <c r="AZ234" i="3" s="1"/>
  <c r="AZ235" i="3" s="1"/>
  <c r="AZ269" i="4" l="1"/>
  <c r="AZ168" i="4"/>
  <c r="AZ169" i="4" s="1"/>
  <c r="AZ174" i="4" s="1"/>
  <c r="AZ203" i="4"/>
  <c r="AZ168" i="3"/>
  <c r="AZ169" i="3" s="1"/>
  <c r="AZ174" i="3" s="1"/>
  <c r="AZ203" i="3"/>
  <c r="AZ269" i="3"/>
  <c r="AZ267" i="4" l="1"/>
  <c r="AZ270" i="4" s="1"/>
  <c r="AZ175" i="4"/>
  <c r="AZ273" i="4"/>
  <c r="AZ276" i="4" s="1"/>
  <c r="BA200" i="4"/>
  <c r="AZ237" i="4"/>
  <c r="AZ267" i="3"/>
  <c r="AZ270" i="3" s="1"/>
  <c r="AZ175" i="3"/>
  <c r="AZ237" i="3"/>
  <c r="AZ273" i="3"/>
  <c r="AZ276" i="3" s="1"/>
  <c r="BA200" i="3"/>
  <c r="BA266" i="4" l="1"/>
  <c r="AZ280" i="4"/>
  <c r="AZ281" i="4" s="1"/>
  <c r="AZ283" i="4" s="1"/>
  <c r="AZ284" i="4" s="1"/>
  <c r="AZ280" i="3"/>
  <c r="AZ281" i="3" s="1"/>
  <c r="AZ283" i="3" s="1"/>
  <c r="AZ284" i="3" s="1"/>
  <c r="BA266" i="3"/>
  <c r="BA198" i="3"/>
  <c r="BA234" i="4" l="1"/>
  <c r="BA235" i="4" s="1"/>
  <c r="BA201" i="3"/>
  <c r="BA202" i="3"/>
  <c r="BA234" i="3" s="1"/>
  <c r="BA235" i="3" s="1"/>
  <c r="BA269" i="4" l="1"/>
  <c r="BA168" i="4"/>
  <c r="BA169" i="4" s="1"/>
  <c r="BA174" i="4" s="1"/>
  <c r="BA203" i="4"/>
  <c r="BA168" i="3"/>
  <c r="BA169" i="3" s="1"/>
  <c r="BA174" i="3" s="1"/>
  <c r="BA203" i="3"/>
  <c r="BA269" i="3"/>
  <c r="BA267" i="4" l="1"/>
  <c r="BA270" i="4" s="1"/>
  <c r="BA175" i="4"/>
  <c r="BA273" i="4"/>
  <c r="BA276" i="4" s="1"/>
  <c r="BB200" i="4"/>
  <c r="BA237" i="4"/>
  <c r="BA267" i="3"/>
  <c r="BA270" i="3" s="1"/>
  <c r="BA175" i="3"/>
  <c r="BA237" i="3"/>
  <c r="BA273" i="3"/>
  <c r="BA276" i="3" s="1"/>
  <c r="BB200" i="3"/>
  <c r="BA280" i="4" l="1"/>
  <c r="BA281" i="4" s="1"/>
  <c r="BA283" i="4" s="1"/>
  <c r="BA284" i="4" s="1"/>
  <c r="BB266" i="4"/>
  <c r="BB198" i="3"/>
  <c r="BA280" i="3"/>
  <c r="BA281" i="3" s="1"/>
  <c r="BA283" i="3" s="1"/>
  <c r="BA284" i="3" s="1"/>
  <c r="BB266" i="3"/>
  <c r="BB234" i="4" l="1"/>
  <c r="BB235" i="4" s="1"/>
  <c r="BB202" i="3"/>
  <c r="BB234" i="3" s="1"/>
  <c r="BB235" i="3" s="1"/>
  <c r="BB201" i="3"/>
  <c r="BB168" i="4" l="1"/>
  <c r="BB169" i="4" s="1"/>
  <c r="BB174" i="4" s="1"/>
  <c r="BB237" i="4" s="1"/>
  <c r="BB203" i="4"/>
  <c r="BB269" i="4"/>
  <c r="BB168" i="3"/>
  <c r="BB169" i="3" s="1"/>
  <c r="BB174" i="3" s="1"/>
  <c r="BB203" i="3"/>
  <c r="BB269" i="3"/>
  <c r="BB273" i="4" l="1"/>
  <c r="BB276" i="4" s="1"/>
  <c r="BC200" i="4"/>
  <c r="BB267" i="4"/>
  <c r="BB270" i="4" s="1"/>
  <c r="BB175" i="4"/>
  <c r="BB267" i="3"/>
  <c r="BB270" i="3" s="1"/>
  <c r="BB175" i="3"/>
  <c r="BB237" i="3"/>
  <c r="BB273" i="3"/>
  <c r="BB276" i="3" s="1"/>
  <c r="BC200" i="3"/>
  <c r="BB280" i="4" l="1"/>
  <c r="BB281" i="4" s="1"/>
  <c r="BB283" i="4" s="1"/>
  <c r="BB284" i="4" s="1"/>
  <c r="BC266" i="4"/>
  <c r="BB280" i="3"/>
  <c r="BB281" i="3" s="1"/>
  <c r="BB283" i="3" s="1"/>
  <c r="BB284" i="3" s="1"/>
  <c r="BC266" i="3"/>
  <c r="BC198" i="3"/>
  <c r="BC234" i="4" l="1"/>
  <c r="BC235" i="4" s="1"/>
  <c r="BC202" i="3"/>
  <c r="BC234" i="3" s="1"/>
  <c r="BC235" i="3" s="1"/>
  <c r="BC201" i="3"/>
  <c r="BC168" i="4" l="1"/>
  <c r="BC169" i="4" s="1"/>
  <c r="BC174" i="4" s="1"/>
  <c r="BC237" i="4" s="1"/>
  <c r="BC203" i="4"/>
  <c r="BC269" i="4"/>
  <c r="BC269" i="3"/>
  <c r="BC168" i="3"/>
  <c r="BC169" i="3" s="1"/>
  <c r="BC174" i="3" s="1"/>
  <c r="BC203" i="3"/>
  <c r="BC273" i="4" l="1"/>
  <c r="BC276" i="4" s="1"/>
  <c r="BD200" i="4"/>
  <c r="BC267" i="4"/>
  <c r="BC270" i="4" s="1"/>
  <c r="BC175" i="4"/>
  <c r="BC273" i="3"/>
  <c r="BC276" i="3" s="1"/>
  <c r="BD200" i="3"/>
  <c r="BC267" i="3"/>
  <c r="BC270" i="3" s="1"/>
  <c r="BC175" i="3"/>
  <c r="BC237" i="3"/>
  <c r="BC280" i="4" l="1"/>
  <c r="BC281" i="4" s="1"/>
  <c r="BC283" i="4" s="1"/>
  <c r="BC284" i="4" s="1"/>
  <c r="BD266" i="4"/>
  <c r="BC280" i="3"/>
  <c r="BC281" i="3" s="1"/>
  <c r="BC283" i="3" s="1"/>
  <c r="BC284" i="3" s="1"/>
  <c r="BD266" i="3"/>
  <c r="BD198" i="3"/>
  <c r="BD234" i="4" l="1"/>
  <c r="BD235" i="4" s="1"/>
  <c r="BD201" i="3"/>
  <c r="BD202" i="3"/>
  <c r="BD234" i="3" s="1"/>
  <c r="BD235" i="3" s="1"/>
  <c r="BD269" i="4" l="1"/>
  <c r="BD168" i="4"/>
  <c r="BD169" i="4" s="1"/>
  <c r="BD174" i="4" s="1"/>
  <c r="BD237" i="4" s="1"/>
  <c r="BD203" i="4"/>
  <c r="BD168" i="3"/>
  <c r="BD169" i="3" s="1"/>
  <c r="BD174" i="3" s="1"/>
  <c r="BD203" i="3"/>
  <c r="BD269" i="3"/>
  <c r="BD273" i="4" l="1"/>
  <c r="BD276" i="4" s="1"/>
  <c r="BE200" i="4"/>
  <c r="BD267" i="4"/>
  <c r="BD270" i="4" s="1"/>
  <c r="BD175" i="4"/>
  <c r="BD267" i="3"/>
  <c r="BD270" i="3" s="1"/>
  <c r="BD175" i="3"/>
  <c r="BD237" i="3"/>
  <c r="BD273" i="3"/>
  <c r="BD276" i="3" s="1"/>
  <c r="BE200" i="3"/>
  <c r="BD280" i="4" l="1"/>
  <c r="BD281" i="4" s="1"/>
  <c r="BD283" i="4" s="1"/>
  <c r="BD284" i="4" s="1"/>
  <c r="BE266" i="4"/>
  <c r="BD280" i="3"/>
  <c r="BD281" i="3" s="1"/>
  <c r="BD283" i="3" s="1"/>
  <c r="BD284" i="3" s="1"/>
  <c r="BE266" i="3"/>
  <c r="BE198" i="3"/>
  <c r="BE234" i="4" l="1"/>
  <c r="BE235" i="4" s="1"/>
  <c r="BE201" i="3"/>
  <c r="BE202" i="3"/>
  <c r="BE234" i="3" s="1"/>
  <c r="BE235" i="3" s="1"/>
  <c r="BE269" i="4" l="1"/>
  <c r="BE168" i="4"/>
  <c r="BE169" i="4" s="1"/>
  <c r="BE174" i="4" s="1"/>
  <c r="BE203" i="4"/>
  <c r="BE168" i="3"/>
  <c r="BE169" i="3" s="1"/>
  <c r="BE174" i="3" s="1"/>
  <c r="BE203" i="3"/>
  <c r="BE269" i="3"/>
  <c r="BE267" i="4" l="1"/>
  <c r="BE270" i="4" s="1"/>
  <c r="BE175" i="4"/>
  <c r="BE273" i="4"/>
  <c r="BE276" i="4" s="1"/>
  <c r="BF200" i="4"/>
  <c r="BE237" i="4"/>
  <c r="BE267" i="3"/>
  <c r="BE270" i="3" s="1"/>
  <c r="BE175" i="3"/>
  <c r="BE237" i="3"/>
  <c r="BE273" i="3"/>
  <c r="BE276" i="3" s="1"/>
  <c r="BF200" i="3"/>
  <c r="BE280" i="4" l="1"/>
  <c r="BE281" i="4" s="1"/>
  <c r="BE283" i="4" s="1"/>
  <c r="BE284" i="4" s="1"/>
  <c r="BF266" i="4"/>
  <c r="BE280" i="3"/>
  <c r="BE281" i="3" s="1"/>
  <c r="BE283" i="3" s="1"/>
  <c r="BE284" i="3" s="1"/>
  <c r="BF266" i="3"/>
  <c r="BF198" i="3"/>
  <c r="BF234" i="4" l="1"/>
  <c r="BF235" i="4" s="1"/>
  <c r="BF202" i="3"/>
  <c r="BF234" i="3" s="1"/>
  <c r="BF235" i="3" s="1"/>
  <c r="BF201" i="3"/>
  <c r="BF168" i="4" l="1"/>
  <c r="BF169" i="4" s="1"/>
  <c r="BF174" i="4" s="1"/>
  <c r="BF237" i="4" s="1"/>
  <c r="BF203" i="4"/>
  <c r="BF269" i="4"/>
  <c r="BF269" i="3"/>
  <c r="BF168" i="3"/>
  <c r="BF169" i="3" s="1"/>
  <c r="BF174" i="3" s="1"/>
  <c r="BF203" i="3"/>
  <c r="BF273" i="4" l="1"/>
  <c r="BF276" i="4" s="1"/>
  <c r="BG200" i="4"/>
  <c r="BF267" i="4"/>
  <c r="BF270" i="4" s="1"/>
  <c r="BF175" i="4"/>
  <c r="BF273" i="3"/>
  <c r="BF276" i="3" s="1"/>
  <c r="BG200" i="3"/>
  <c r="BF267" i="3"/>
  <c r="BF270" i="3" s="1"/>
  <c r="BF175" i="3"/>
  <c r="BF237" i="3"/>
  <c r="BF280" i="4" l="1"/>
  <c r="BF281" i="4" s="1"/>
  <c r="BF283" i="4" s="1"/>
  <c r="BF284" i="4" s="1"/>
  <c r="BG266" i="4"/>
  <c r="BF280" i="3"/>
  <c r="BF281" i="3" s="1"/>
  <c r="BF283" i="3" s="1"/>
  <c r="BF284" i="3" s="1"/>
  <c r="BG266" i="3"/>
  <c r="BG198" i="3"/>
  <c r="BG234" i="4" l="1"/>
  <c r="BG235" i="4" s="1"/>
  <c r="BG202" i="3"/>
  <c r="BG234" i="3" s="1"/>
  <c r="BG235" i="3" s="1"/>
  <c r="BG201" i="3"/>
  <c r="BG168" i="4" l="1"/>
  <c r="BG203" i="4"/>
  <c r="BG273" i="4" s="1"/>
  <c r="BG276" i="4" s="1"/>
  <c r="BG269" i="4"/>
  <c r="BG269" i="3"/>
  <c r="BG168" i="3"/>
  <c r="BG203" i="3"/>
  <c r="BG273" i="3" s="1"/>
  <c r="BG276" i="3" s="1"/>
  <c r="F154" i="4" l="1"/>
  <c r="F155" i="4" s="1"/>
  <c r="F159" i="4" s="1"/>
  <c r="BG169" i="4"/>
  <c r="BG174" i="4" s="1"/>
  <c r="F154" i="3"/>
  <c r="F155" i="3" s="1"/>
  <c r="F159" i="3" s="1"/>
  <c r="BG169" i="3"/>
  <c r="BG174" i="3" s="1"/>
  <c r="BG267" i="4" l="1"/>
  <c r="BG270" i="4" s="1"/>
  <c r="BG280" i="4" s="1"/>
  <c r="BG281" i="4" s="1"/>
  <c r="BG283" i="4" s="1"/>
  <c r="BG284" i="4" s="1"/>
  <c r="H284" i="4" s="1"/>
  <c r="BG175" i="4"/>
  <c r="BG237" i="4"/>
  <c r="F174" i="4"/>
  <c r="F160" i="4"/>
  <c r="G158" i="4" s="1"/>
  <c r="BG267" i="3"/>
  <c r="BG270" i="3" s="1"/>
  <c r="BG280" i="3" s="1"/>
  <c r="BG281" i="3" s="1"/>
  <c r="BG283" i="3" s="1"/>
  <c r="BG284" i="3" s="1"/>
  <c r="H284" i="3" s="1"/>
  <c r="BG175" i="3"/>
  <c r="BG237" i="3"/>
  <c r="F174" i="3"/>
  <c r="G159" i="3"/>
  <c r="N15" i="2"/>
  <c r="F160" i="3"/>
  <c r="G159" i="4" l="1"/>
  <c r="F240" i="4"/>
  <c r="F238" i="4"/>
  <c r="N16" i="2"/>
  <c r="G158" i="3"/>
  <c r="G15" i="2" s="1"/>
  <c r="F240" i="3"/>
  <c r="F238" i="3"/>
  <c r="G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Monika Lewenski</author>
  </authors>
  <commentList>
    <comment ref="F15" authorId="0" shapeId="0" xr:uid="{95E2A8E5-9F9E-481B-9762-0D95C3A2FC84}">
      <text>
        <r>
          <rPr>
            <b/>
            <sz val="9"/>
            <color indexed="81"/>
            <rFont val="Tahoma"/>
            <family val="2"/>
          </rPr>
          <t>Monika Lewenski:</t>
        </r>
        <r>
          <rPr>
            <sz val="9"/>
            <color indexed="81"/>
            <rFont val="Tahoma"/>
            <family val="2"/>
          </rPr>
          <t xml:space="preserve">
Leave a zero so will not have the NA problem with the LOOKUP function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Monika Lewenski</author>
  </authors>
  <commentList>
    <comment ref="F15" authorId="0" shapeId="0" xr:uid="{ED9613D1-555E-46A6-809A-DEB5B3456900}">
      <text>
        <r>
          <rPr>
            <b/>
            <sz val="9"/>
            <color indexed="81"/>
            <rFont val="Tahoma"/>
            <family val="2"/>
          </rPr>
          <t>Monika Lewenski:</t>
        </r>
        <r>
          <rPr>
            <sz val="9"/>
            <color indexed="81"/>
            <rFont val="Tahoma"/>
            <family val="2"/>
          </rPr>
          <t xml:space="preserve">
Leave a zero so will not have the NA problem with the LOOKUP function</t>
        </r>
      </text>
    </comment>
  </commentList>
</comments>
</file>

<file path=xl/sharedStrings.xml><?xml version="1.0" encoding="utf-8"?>
<sst xmlns="http://schemas.openxmlformats.org/spreadsheetml/2006/main" count="791" uniqueCount="255">
  <si>
    <t>Key Assumptions</t>
  </si>
  <si>
    <t>Investor Returns</t>
  </si>
  <si>
    <t>Capacity Price</t>
  </si>
  <si>
    <t>Project IRR Pre-tax</t>
  </si>
  <si>
    <t>PPA Term</t>
  </si>
  <si>
    <t>Project IRR After-tax</t>
  </si>
  <si>
    <t>Cost per kW</t>
  </si>
  <si>
    <t>Debt IRR Pre-tax</t>
  </si>
  <si>
    <t>Fixed O&amp;M/kW-year</t>
  </si>
  <si>
    <t>Debt IRR After-tax</t>
  </si>
  <si>
    <t>Variable O&amp;M/MWH</t>
  </si>
  <si>
    <t>Equity IRR</t>
  </si>
  <si>
    <t>Tax Rate</t>
  </si>
  <si>
    <t>Level Payment</t>
  </si>
  <si>
    <t>Lender Evaluation</t>
  </si>
  <si>
    <t>DSCR</t>
  </si>
  <si>
    <t>Debt Structuring</t>
  </si>
  <si>
    <t>LLCR</t>
  </si>
  <si>
    <t>Debt Amount</t>
  </si>
  <si>
    <t>PLCR</t>
  </si>
  <si>
    <t>Uses</t>
  </si>
  <si>
    <t>Sources</t>
  </si>
  <si>
    <t>Debt Tenor</t>
  </si>
  <si>
    <t>Development</t>
  </si>
  <si>
    <t>Credit Spread</t>
  </si>
  <si>
    <t>Debt to Capital COD</t>
  </si>
  <si>
    <t>Average Life of Debt</t>
  </si>
  <si>
    <t>Total</t>
  </si>
  <si>
    <t>Time Lines</t>
  </si>
  <si>
    <t>Period (EIS and TAB)</t>
  </si>
  <si>
    <t>Conctruction Period</t>
  </si>
  <si>
    <t>Years</t>
  </si>
  <si>
    <t>Plant Age with IF statement</t>
  </si>
  <si>
    <t>Operation</t>
  </si>
  <si>
    <t>Life</t>
  </si>
  <si>
    <t>Year</t>
  </si>
  <si>
    <t>Start Year</t>
  </si>
  <si>
    <t>Timing Assumptions</t>
  </si>
  <si>
    <t xml:space="preserve">Year </t>
  </si>
  <si>
    <t>Construction Period</t>
  </si>
  <si>
    <t>Months</t>
  </si>
  <si>
    <t>Operating Life</t>
  </si>
  <si>
    <t>Operating Assumptions</t>
  </si>
  <si>
    <t>Net Capacity</t>
  </si>
  <si>
    <t>MW</t>
  </si>
  <si>
    <t>Year of Operation</t>
  </si>
  <si>
    <t>Economic Capacity Factor</t>
  </si>
  <si>
    <t>Actual Heat Rate (Conversions)</t>
  </si>
  <si>
    <t>Btu/kWh</t>
  </si>
  <si>
    <t>MJ/Mwh</t>
  </si>
  <si>
    <t>MMBtu/MWh</t>
  </si>
  <si>
    <t>kWh/kWh</t>
  </si>
  <si>
    <t>Assumptions for CAPEX (EPC Contract)</t>
  </si>
  <si>
    <t>Development Cost</t>
  </si>
  <si>
    <t>USD/kW</t>
  </si>
  <si>
    <t>Total EPC cost</t>
  </si>
  <si>
    <t>S-curve Pecentage (base case)</t>
  </si>
  <si>
    <t>Operating Expenses (O&amp;M Contract)</t>
  </si>
  <si>
    <t>Fuel Cost</t>
  </si>
  <si>
    <t>USD/MMBtu</t>
  </si>
  <si>
    <t>Inflation in price</t>
  </si>
  <si>
    <t>Switch</t>
  </si>
  <si>
    <t>USD Inflation rate</t>
  </si>
  <si>
    <t>Inflation Rate</t>
  </si>
  <si>
    <t>Actual Fixed O&amp;M Cost</t>
  </si>
  <si>
    <t>USD/kW-yr</t>
  </si>
  <si>
    <t>Actual Non Fuel variable O&amp;M</t>
  </si>
  <si>
    <t>USD/MWh</t>
  </si>
  <si>
    <t>PPA Assumptions/Merchant Assumptions (PPA Contract and Merchant Prices)</t>
  </si>
  <si>
    <t>Capacity price</t>
  </si>
  <si>
    <t>Base Capacity price</t>
  </si>
  <si>
    <t>USD/kW/mth</t>
  </si>
  <si>
    <t>Availability penalty</t>
  </si>
  <si>
    <t>% of Cap Price</t>
  </si>
  <si>
    <t>Target Availability</t>
  </si>
  <si>
    <t>%</t>
  </si>
  <si>
    <t>Capacity Inflation</t>
  </si>
  <si>
    <t>Contract Heat Rate</t>
  </si>
  <si>
    <t>Fixed O&amp;M price</t>
  </si>
  <si>
    <t>Variable O&amp;M price</t>
  </si>
  <si>
    <t>Target Project IRR</t>
  </si>
  <si>
    <t>Target Equity IRR</t>
  </si>
  <si>
    <t>Depreciation and Taxes</t>
  </si>
  <si>
    <t>Depreciation Rate</t>
  </si>
  <si>
    <t>Income tax rate</t>
  </si>
  <si>
    <t>Financing Assumptions</t>
  </si>
  <si>
    <t>Debt Assumptions</t>
  </si>
  <si>
    <t>Amount of debt</t>
  </si>
  <si>
    <t>$'000</t>
  </si>
  <si>
    <t>Loan Tenor</t>
  </si>
  <si>
    <t>Level Debt Service</t>
  </si>
  <si>
    <t>Interest And Fees</t>
  </si>
  <si>
    <t>Base rate (LIBOR)</t>
  </si>
  <si>
    <t>Credit spread</t>
  </si>
  <si>
    <t>Up-Front Fee</t>
  </si>
  <si>
    <t>Commitment Fee</t>
  </si>
  <si>
    <t>Operations Model</t>
  </si>
  <si>
    <t>Capacity (with Switch)</t>
  </si>
  <si>
    <t>Capacity Factor (LOOKUP Function)</t>
  </si>
  <si>
    <t xml:space="preserve">Generation </t>
  </si>
  <si>
    <t>MWh</t>
  </si>
  <si>
    <t>Actual Heat Rate</t>
  </si>
  <si>
    <t>Fuel Use</t>
  </si>
  <si>
    <t>MMBtu</t>
  </si>
  <si>
    <t>Capital Expenditures</t>
  </si>
  <si>
    <t>S-Curve</t>
  </si>
  <si>
    <t>Construction Expeniture</t>
  </si>
  <si>
    <t>Total Capital Expenditure</t>
  </si>
  <si>
    <t>Operating Expenses</t>
  </si>
  <si>
    <t>Inflation Rate annual (using Lookup fx)</t>
  </si>
  <si>
    <t>Inflation index</t>
  </si>
  <si>
    <t>Fuel price</t>
  </si>
  <si>
    <t>Actual Fuel Use</t>
  </si>
  <si>
    <t>Fuel expense</t>
  </si>
  <si>
    <t>Fixed O&amp;M expenses</t>
  </si>
  <si>
    <t>Variable O&amp;M cost</t>
  </si>
  <si>
    <t>USD/MWH</t>
  </si>
  <si>
    <t>Total Operating Expenses</t>
  </si>
  <si>
    <t>Revenues</t>
  </si>
  <si>
    <t>USD/kw/year</t>
  </si>
  <si>
    <t>USD/KW-mo</t>
  </si>
  <si>
    <t>Inflation Index</t>
  </si>
  <si>
    <t>Index</t>
  </si>
  <si>
    <t>Capacity Price with Inflation</t>
  </si>
  <si>
    <t>Capacity Revenues</t>
  </si>
  <si>
    <t>USD 000</t>
  </si>
  <si>
    <t>Actual generation</t>
  </si>
  <si>
    <t>Contract Heat rate</t>
  </si>
  <si>
    <t>Fuel Energy Price</t>
  </si>
  <si>
    <t>Fuel charge</t>
  </si>
  <si>
    <t>Energy Revenue</t>
  </si>
  <si>
    <t>Fixed O&amp;M charge without Inflation</t>
  </si>
  <si>
    <t>USD/kW-period</t>
  </si>
  <si>
    <t>Capacity</t>
  </si>
  <si>
    <t xml:space="preserve">Fixed O&amp;M revenues </t>
  </si>
  <si>
    <t>Variable O&amp;M charge</t>
  </si>
  <si>
    <t>Variable O&amp;M revenue</t>
  </si>
  <si>
    <t>Total Revenue</t>
  </si>
  <si>
    <t>Project Cash flow &amp; Pre-tax Project IRR</t>
  </si>
  <si>
    <t>EBITDA</t>
  </si>
  <si>
    <t>Pre-tax Free Cash Flow</t>
  </si>
  <si>
    <t>Project IRR</t>
  </si>
  <si>
    <t>Cost of Electricity</t>
  </si>
  <si>
    <t>Depreciation and After-tax Cash Flow</t>
  </si>
  <si>
    <t>Depreciation</t>
  </si>
  <si>
    <t>Plant balance</t>
  </si>
  <si>
    <t>Opening balance</t>
  </si>
  <si>
    <t>Add Capital expenditures</t>
  </si>
  <si>
    <t>Closing balance</t>
  </si>
  <si>
    <t>Depreciation expense</t>
  </si>
  <si>
    <t>Acummulated Depreciation</t>
  </si>
  <si>
    <t>Net Plant</t>
  </si>
  <si>
    <t>After-tax Cash Flow</t>
  </si>
  <si>
    <t>EBIT</t>
  </si>
  <si>
    <t>Taxes on Operations</t>
  </si>
  <si>
    <t>After-tax Project IRR</t>
  </si>
  <si>
    <t>Target IRR</t>
  </si>
  <si>
    <t>Difference</t>
  </si>
  <si>
    <t>Sources and Uses</t>
  </si>
  <si>
    <t>IDC</t>
  </si>
  <si>
    <t>DSRA</t>
  </si>
  <si>
    <t>Total Uses</t>
  </si>
  <si>
    <t>Debt</t>
  </si>
  <si>
    <t>Equity</t>
  </si>
  <si>
    <t>Total Sources</t>
  </si>
  <si>
    <t>Cash flow water fall during construction</t>
  </si>
  <si>
    <t>Development Expenditure</t>
  </si>
  <si>
    <t>Capital Expenditure</t>
  </si>
  <si>
    <t>IDC (from below)</t>
  </si>
  <si>
    <t>Up-Front Fee (from below)</t>
  </si>
  <si>
    <t>Total Cash needed</t>
  </si>
  <si>
    <t>Pro-Rata Financing</t>
  </si>
  <si>
    <t>Pro rata</t>
  </si>
  <si>
    <t>Cash from Debt</t>
  </si>
  <si>
    <t>Cash from Equity</t>
  </si>
  <si>
    <t>Debt Schedule</t>
  </si>
  <si>
    <t>Repayment</t>
  </si>
  <si>
    <t>Repayment Switch</t>
  </si>
  <si>
    <t>Mortgage Repayment</t>
  </si>
  <si>
    <t>Add debt draws</t>
  </si>
  <si>
    <t>Less Debt Repayment - Scheduled</t>
  </si>
  <si>
    <t>Closing Balance</t>
  </si>
  <si>
    <t>Interest rate</t>
  </si>
  <si>
    <t>Interest Cost</t>
  </si>
  <si>
    <t>Interest During Construction</t>
  </si>
  <si>
    <t>Interest Expense</t>
  </si>
  <si>
    <t>Undrawn Balance</t>
  </si>
  <si>
    <t>DSRA Balance</t>
  </si>
  <si>
    <t>Debt Service</t>
  </si>
  <si>
    <t>Requied DSRA</t>
  </si>
  <si>
    <t>Required Addition (Withdrawl) in DSRA</t>
  </si>
  <si>
    <t>Opening Balance</t>
  </si>
  <si>
    <t>Add: DSRA Funded During Construction (Use Switch)</t>
  </si>
  <si>
    <t>Add: Cash Flow Changes After Construction</t>
  </si>
  <si>
    <t>Interest Income</t>
  </si>
  <si>
    <t>Profit and Loss Statement</t>
  </si>
  <si>
    <t>IDC Depreciation</t>
  </si>
  <si>
    <t>IDC Gross Balance</t>
  </si>
  <si>
    <t>Gross Fee Balance</t>
  </si>
  <si>
    <t>Financial Depreciation</t>
  </si>
  <si>
    <t>Accumulated Depreciation</t>
  </si>
  <si>
    <t>Net Finance Costs</t>
  </si>
  <si>
    <t>Less Expenses</t>
  </si>
  <si>
    <t>Base Depreciation (Operations)</t>
  </si>
  <si>
    <t>Depreciation on Finance Costs</t>
  </si>
  <si>
    <t>Less: Interest Expense</t>
  </si>
  <si>
    <t>Add: Interest Income</t>
  </si>
  <si>
    <t>EBT</t>
  </si>
  <si>
    <t>Less Taxes</t>
  </si>
  <si>
    <t>Earnings</t>
  </si>
  <si>
    <t>Cash Flow Statement</t>
  </si>
  <si>
    <t>Less: Taxes Paid</t>
  </si>
  <si>
    <t>CFADS</t>
  </si>
  <si>
    <t>Less: Interest expense</t>
  </si>
  <si>
    <t>Less Debt repayment</t>
  </si>
  <si>
    <t>Net Cash Flow</t>
  </si>
  <si>
    <t>Add: Reduction in DSRA</t>
  </si>
  <si>
    <t>Equity Dividend</t>
  </si>
  <si>
    <t>Equity Cash flow</t>
  </si>
  <si>
    <t>NPV at Target IRR</t>
  </si>
  <si>
    <t>Scheduled Debt Service</t>
  </si>
  <si>
    <t>CFADS over Loan Life</t>
  </si>
  <si>
    <t>Interest Rate</t>
  </si>
  <si>
    <t>Interest Rate Index</t>
  </si>
  <si>
    <t>PV of CFADS over Loan Life from COD</t>
  </si>
  <si>
    <t>CFADS over Project Life</t>
  </si>
  <si>
    <t>PV of CFADS over Project Life</t>
  </si>
  <si>
    <t>Average Life</t>
  </si>
  <si>
    <t>Debt Period</t>
  </si>
  <si>
    <t>Repayment Percent</t>
  </si>
  <si>
    <t>Debt Period x Repayment</t>
  </si>
  <si>
    <t>Balance Sheet</t>
  </si>
  <si>
    <t>Equity Balance</t>
  </si>
  <si>
    <t>Add Equity contributed</t>
  </si>
  <si>
    <t>Add Earnings</t>
  </si>
  <si>
    <t>Less Dividend</t>
  </si>
  <si>
    <t xml:space="preserve">Closing balance </t>
  </si>
  <si>
    <t>Assets</t>
  </si>
  <si>
    <t>Base Net Plant</t>
  </si>
  <si>
    <t>Fees Net Plant</t>
  </si>
  <si>
    <t>Total Assets</t>
  </si>
  <si>
    <t>Liability &amp; Capital</t>
  </si>
  <si>
    <t>Base Debt</t>
  </si>
  <si>
    <t>Total Liability &amp; Capital</t>
  </si>
  <si>
    <t>Test</t>
  </si>
  <si>
    <t>Debt Cash Flow</t>
  </si>
  <si>
    <t>Debt Service + IDC</t>
  </si>
  <si>
    <t>Fees</t>
  </si>
  <si>
    <t>Draws</t>
  </si>
  <si>
    <t>Total Debt Cash Flow</t>
  </si>
  <si>
    <t>Pre-tax Debt IRR</t>
  </si>
  <si>
    <t>Taxes</t>
  </si>
  <si>
    <t>After Tax Cash Flow</t>
  </si>
  <si>
    <t>After-tax Debt IRR</t>
  </si>
  <si>
    <t>S-Curve (Lookup)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</si>
</sst>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4" fontId="0" fillId="0" borderId="0" xfId="0" applyNumberFormat="1"/>
    <xf numFmtId="10" fontId="0" fillId="0" borderId="0" xfId="0" applyNumberFormat="1"/>
    <xf numFmtId="9" fontId="0" fillId="0" borderId="0" xfId="0" applyNumberFormat="1"/>
    <xf numFmtId="164" fontId="0" fillId="0" borderId="0" xfId="1" applyNumberFormat="1" applyFont="1"/>
    <xf numFmtId="0" fontId="0" fillId="0" borderId="1" xfId="0" applyBorder="1"/>
    <xf numFmtId="164" fontId="0" fillId="0" borderId="1" xfId="1" applyNumberFormat="1" applyFont="1" applyBorder="1"/>
    <xf numFmtId="0" fontId="3" fillId="0" borderId="0" xfId="0" applyFont="1" applyFill="1"/>
    <xf numFmtId="0" fontId="4" fillId="0" borderId="0" xfId="0" applyFont="1" applyFill="1"/>
    <xf numFmtId="15" fontId="4" fillId="0" borderId="0" xfId="0" applyNumberFormat="1" applyFont="1" applyFill="1"/>
    <xf numFmtId="4" fontId="4" fillId="0" borderId="0" xfId="0" applyNumberFormat="1" applyFont="1" applyFill="1"/>
    <xf numFmtId="9" fontId="4" fillId="0" borderId="0" xfId="0" applyNumberFormat="1" applyFont="1" applyFill="1"/>
    <xf numFmtId="164" fontId="4" fillId="0" borderId="0" xfId="1" applyNumberFormat="1" applyFont="1" applyFill="1"/>
    <xf numFmtId="10" fontId="4" fillId="0" borderId="0" xfId="0" applyNumberFormat="1" applyFont="1" applyFill="1"/>
    <xf numFmtId="0" fontId="4" fillId="0" borderId="1" xfId="0" applyFont="1" applyFill="1" applyBorder="1"/>
    <xf numFmtId="164" fontId="4" fillId="0" borderId="1" xfId="1" applyNumberFormat="1" applyFont="1" applyFill="1" applyBorder="1"/>
    <xf numFmtId="3" fontId="4" fillId="0" borderId="0" xfId="0" applyNumberFormat="1" applyFont="1" applyFill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3" xfId="1" applyNumberFormat="1" applyFont="1" applyFill="1" applyBorder="1"/>
    <xf numFmtId="4" fontId="4" fillId="0" borderId="0" xfId="1" applyNumberFormat="1" applyFont="1" applyFill="1"/>
    <xf numFmtId="164" fontId="4" fillId="0" borderId="3" xfId="0" applyNumberFormat="1" applyFont="1" applyFill="1" applyBorder="1"/>
    <xf numFmtId="4" fontId="4" fillId="0" borderId="1" xfId="0" applyNumberFormat="1" applyFont="1" applyFill="1" applyBorder="1"/>
    <xf numFmtId="4" fontId="4" fillId="0" borderId="1" xfId="1" applyNumberFormat="1" applyFont="1" applyFill="1" applyBorder="1"/>
    <xf numFmtId="0" fontId="4" fillId="0" borderId="0" xfId="0" applyFont="1" applyFill="1" applyBorder="1"/>
    <xf numFmtId="4" fontId="4" fillId="0" borderId="0" xfId="0" applyNumberFormat="1" applyFont="1" applyFill="1" applyBorder="1"/>
    <xf numFmtId="43" fontId="4" fillId="0" borderId="1" xfId="1" applyNumberFormat="1" applyFont="1" applyFill="1" applyBorder="1"/>
    <xf numFmtId="43" fontId="4" fillId="0" borderId="1" xfId="0" applyNumberFormat="1" applyFont="1" applyFill="1" applyBorder="1"/>
    <xf numFmtId="43" fontId="4" fillId="0" borderId="0" xfId="0" applyNumberFormat="1" applyFont="1" applyFill="1"/>
    <xf numFmtId="164" fontId="4" fillId="0" borderId="2" xfId="1" applyNumberFormat="1" applyFont="1" applyFill="1" applyBorder="1"/>
    <xf numFmtId="43" fontId="4" fillId="0" borderId="3" xfId="1" applyNumberFormat="1" applyFont="1" applyFill="1" applyBorder="1"/>
    <xf numFmtId="0" fontId="3" fillId="0" borderId="1" xfId="0" applyFont="1" applyFill="1" applyBorder="1"/>
    <xf numFmtId="164" fontId="4" fillId="0" borderId="1" xfId="0" applyNumberFormat="1" applyFont="1" applyFill="1" applyBorder="1"/>
    <xf numFmtId="10" fontId="4" fillId="0" borderId="1" xfId="1" applyNumberFormat="1" applyFont="1" applyFill="1" applyBorder="1"/>
    <xf numFmtId="164" fontId="4" fillId="0" borderId="0" xfId="0" applyNumberFormat="1" applyFont="1" applyFill="1"/>
    <xf numFmtId="164" fontId="4" fillId="0" borderId="0" xfId="0" applyNumberFormat="1" applyFont="1" applyFill="1" applyBorder="1"/>
    <xf numFmtId="8" fontId="4" fillId="0" borderId="0" xfId="0" applyNumberFormat="1" applyFont="1" applyFill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4" xfId="0" applyNumberFormat="1" applyFont="1" applyFill="1" applyBorder="1"/>
    <xf numFmtId="0" fontId="5" fillId="2" borderId="5" xfId="0" applyNumberFormat="1" applyFont="1" applyFill="1" applyBorder="1"/>
    <xf numFmtId="9" fontId="5" fillId="2" borderId="6" xfId="0" applyNumberFormat="1" applyFont="1" applyFill="1" applyBorder="1"/>
    <xf numFmtId="9" fontId="5" fillId="2" borderId="7" xfId="0" applyNumberFormat="1" applyFont="1" applyFill="1" applyBorder="1"/>
    <xf numFmtId="10" fontId="5" fillId="2" borderId="6" xfId="0" applyNumberFormat="1" applyFont="1" applyFill="1" applyBorder="1"/>
    <xf numFmtId="10" fontId="5" fillId="2" borderId="7" xfId="0" applyNumberFormat="1" applyFont="1" applyFill="1" applyBorder="1"/>
    <xf numFmtId="4" fontId="5" fillId="2" borderId="6" xfId="0" applyNumberFormat="1" applyFont="1" applyFill="1" applyBorder="1"/>
    <xf numFmtId="4" fontId="5" fillId="2" borderId="7" xfId="0" applyNumberFormat="1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8" xfId="0" applyFont="1" applyFill="1" applyBorder="1"/>
    <xf numFmtId="0" fontId="5" fillId="2" borderId="13" xfId="0" applyFont="1" applyFill="1" applyBorder="1"/>
    <xf numFmtId="9" fontId="5" fillId="2" borderId="14" xfId="0" applyNumberFormat="1" applyFont="1" applyFill="1" applyBorder="1"/>
    <xf numFmtId="164" fontId="5" fillId="2" borderId="8" xfId="1" applyNumberFormat="1" applyFont="1" applyFill="1" applyBorder="1"/>
    <xf numFmtId="10" fontId="5" fillId="2" borderId="14" xfId="0" applyNumberFormat="1" applyFont="1" applyFill="1" applyBorder="1"/>
    <xf numFmtId="0" fontId="5" fillId="2" borderId="13" xfId="0" applyNumberFormat="1" applyFont="1" applyFill="1" applyBorder="1"/>
    <xf numFmtId="4" fontId="5" fillId="2" borderId="14" xfId="0" applyNumberFormat="1" applyFont="1" applyFill="1" applyBorder="1"/>
    <xf numFmtId="4" fontId="5" fillId="2" borderId="10" xfId="0" applyNumberFormat="1" applyFont="1" applyFill="1" applyBorder="1"/>
    <xf numFmtId="4" fontId="5" fillId="2" borderId="12" xfId="0" applyNumberFormat="1" applyFont="1" applyFill="1" applyBorder="1"/>
    <xf numFmtId="10" fontId="5" fillId="2" borderId="11" xfId="0" applyNumberFormat="1" applyFont="1" applyFill="1" applyBorder="1"/>
    <xf numFmtId="10" fontId="5" fillId="2" borderId="12" xfId="0" applyNumberFormat="1" applyFont="1" applyFill="1" applyBorder="1"/>
    <xf numFmtId="4" fontId="5" fillId="2" borderId="11" xfId="0" applyNumberFormat="1" applyFont="1" applyFill="1" applyBorder="1"/>
    <xf numFmtId="10" fontId="5" fillId="2" borderId="10" xfId="0" applyNumberFormat="1" applyFont="1" applyFill="1" applyBorder="1"/>
    <xf numFmtId="9" fontId="5" fillId="2" borderId="8" xfId="0" applyNumberFormat="1" applyFont="1" applyFill="1" applyBorder="1"/>
    <xf numFmtId="4" fontId="5" fillId="2" borderId="8" xfId="0" applyNumberFormat="1" applyFont="1" applyFill="1" applyBorder="1"/>
    <xf numFmtId="0" fontId="8" fillId="3" borderId="0" xfId="0" applyFont="1" applyFill="1"/>
    <xf numFmtId="10" fontId="8" fillId="3" borderId="0" xfId="0" applyNumberFormat="1" applyFont="1" applyFill="1"/>
    <xf numFmtId="9" fontId="8" fillId="3" borderId="0" xfId="0" applyNumberFormat="1" applyFont="1" applyFill="1"/>
    <xf numFmtId="164" fontId="8" fillId="3" borderId="0" xfId="0" applyNumberFormat="1" applyFont="1" applyFill="1"/>
    <xf numFmtId="0" fontId="8" fillId="4" borderId="0" xfId="0" applyFont="1" applyFill="1"/>
    <xf numFmtId="0" fontId="8" fillId="4" borderId="2" xfId="0" applyFont="1" applyFill="1" applyBorder="1"/>
    <xf numFmtId="0" fontId="8" fillId="4" borderId="3" xfId="0" applyFont="1" applyFill="1" applyBorder="1"/>
    <xf numFmtId="0" fontId="8" fillId="4" borderId="9" xfId="0" applyFont="1" applyFill="1" applyBorder="1"/>
    <xf numFmtId="15" fontId="8" fillId="4" borderId="0" xfId="0" applyNumberFormat="1" applyFont="1" applyFill="1"/>
    <xf numFmtId="4" fontId="8" fillId="4" borderId="0" xfId="0" applyNumberFormat="1" applyFont="1" applyFill="1"/>
    <xf numFmtId="0" fontId="4" fillId="5" borderId="0" xfId="0" applyFont="1" applyFill="1"/>
    <xf numFmtId="4" fontId="4" fillId="5" borderId="0" xfId="0" applyNumberFormat="1" applyFont="1" applyFill="1"/>
    <xf numFmtId="10" fontId="4" fillId="5" borderId="0" xfId="0" applyNumberFormat="1" applyFont="1" applyFill="1"/>
    <xf numFmtId="164" fontId="4" fillId="5" borderId="0" xfId="1" applyNumberFormat="1" applyFont="1" applyFill="1"/>
    <xf numFmtId="0" fontId="4" fillId="5" borderId="0" xfId="0" applyFont="1" applyFill="1" applyBorder="1"/>
    <xf numFmtId="4" fontId="4" fillId="5" borderId="0" xfId="0" applyNumberFormat="1" applyFont="1" applyFill="1" applyBorder="1"/>
    <xf numFmtId="0" fontId="4" fillId="5" borderId="0" xfId="0" applyNumberFormat="1" applyFont="1" applyFill="1"/>
    <xf numFmtId="15" fontId="4" fillId="5" borderId="0" xfId="0" applyNumberFormat="1" applyFont="1" applyFill="1"/>
    <xf numFmtId="164" fontId="4" fillId="5" borderId="0" xfId="0" applyNumberFormat="1" applyFont="1" applyFill="1"/>
  </cellXfs>
  <cellStyles count="2">
    <cellStyle name="Comma" xfId="1" builtinId="3"/>
    <cellStyle name="Normal" xfId="0" builtinId="0"/>
  </cellStyles>
  <dxfs count="4">
    <dxf>
      <font>
        <b/>
        <i val="0"/>
        <color theme="0"/>
      </font>
      <fill>
        <patternFill>
          <fgColor indexed="64"/>
          <bgColor rgb="FF3333CC"/>
        </patternFill>
      </fill>
    </dxf>
    <dxf>
      <font>
        <b/>
        <i val="0"/>
        <color auto="1"/>
      </font>
      <fill>
        <patternFill>
          <fgColor indexed="64"/>
          <bgColor theme="7"/>
        </patternFill>
      </fill>
    </dxf>
    <dxf>
      <font>
        <b/>
        <i val="0"/>
        <color auto="1"/>
      </font>
      <fill>
        <patternFill>
          <fgColor indexed="64"/>
          <bgColor theme="7"/>
        </patternFill>
      </fill>
    </dxf>
    <dxf>
      <font>
        <b/>
        <i val="0"/>
        <color theme="0"/>
      </font>
      <fill>
        <patternFill>
          <fgColor indexed="64"/>
          <bgColor rgb="FF3333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Spin" dx="26" fmlaLink="Completed!$H$62" max="40" page="10" val="20"/>
</file>

<file path=xl/ctrlProps/ctrlProp2.xml><?xml version="1.0" encoding="utf-8"?>
<formControlPr xmlns="http://schemas.microsoft.com/office/spreadsheetml/2009/9/main" objectType="Spin" dx="26" fmlaLink="Completed!$H$63" max="40" page="10" val="19"/>
</file>

<file path=xl/ctrlProps/ctrlProp3.xml><?xml version="1.0" encoding="utf-8"?>
<formControlPr xmlns="http://schemas.microsoft.com/office/spreadsheetml/2009/9/main" objectType="Spin" dx="26" fmlaLink="Completed!$L$67" max="80" page="10" val="0"/>
</file>

<file path=xl/ctrlProps/ctrlProp4.xml><?xml version="1.0" encoding="utf-8"?>
<formControlPr xmlns="http://schemas.microsoft.com/office/spreadsheetml/2009/9/main" objectType="Spin" dx="26" fmlaLink="Completed!$H$62" max="40" page="10" val="20"/>
</file>

<file path=xl/ctrlProps/ctrlProp5.xml><?xml version="1.0" encoding="utf-8"?>
<formControlPr xmlns="http://schemas.microsoft.com/office/spreadsheetml/2009/9/main" objectType="Spin" dx="26" fmlaLink="Completed!$H$63" max="40" page="10" val="19"/>
</file>

<file path=xl/ctrlProps/ctrlProp6.xml><?xml version="1.0" encoding="utf-8"?>
<formControlPr xmlns="http://schemas.microsoft.com/office/spreadsheetml/2009/9/main" objectType="Spin" dx="26" fmlaLink="Exercise!$H$62" max="40" page="10" val="20"/>
</file>

<file path=xl/ctrlProps/ctrlProp7.xml><?xml version="1.0" encoding="utf-8"?>
<formControlPr xmlns="http://schemas.microsoft.com/office/spreadsheetml/2009/9/main" objectType="Spin" dx="26" fmlaLink="Exercise!$H$63" max="40" page="10" val="19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63500</xdr:colOff>
          <xdr:row>12</xdr:row>
          <xdr:rowOff>31750</xdr:rowOff>
        </xdr:from>
        <xdr:to>
          <xdr:col>4</xdr:col>
          <xdr:colOff>279400</xdr:colOff>
          <xdr:row>13</xdr:row>
          <xdr:rowOff>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50800</xdr:colOff>
          <xdr:row>13</xdr:row>
          <xdr:rowOff>31750</xdr:rowOff>
        </xdr:from>
        <xdr:to>
          <xdr:col>4</xdr:col>
          <xdr:colOff>273050</xdr:colOff>
          <xdr:row>14</xdr:row>
          <xdr:rowOff>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44450</xdr:colOff>
          <xdr:row>14</xdr:row>
          <xdr:rowOff>31750</xdr:rowOff>
        </xdr:from>
        <xdr:to>
          <xdr:col>4</xdr:col>
          <xdr:colOff>266700</xdr:colOff>
          <xdr:row>15</xdr:row>
          <xdr:rowOff>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88900</xdr:colOff>
          <xdr:row>61</xdr:row>
          <xdr:rowOff>31750</xdr:rowOff>
        </xdr:from>
        <xdr:to>
          <xdr:col>6</xdr:col>
          <xdr:colOff>311150</xdr:colOff>
          <xdr:row>62</xdr:row>
          <xdr:rowOff>0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88900</xdr:colOff>
          <xdr:row>62</xdr:row>
          <xdr:rowOff>31750</xdr:rowOff>
        </xdr:from>
        <xdr:to>
          <xdr:col>6</xdr:col>
          <xdr:colOff>311150</xdr:colOff>
          <xdr:row>63</xdr:row>
          <xdr:rowOff>0</xdr:rowOff>
        </xdr:to>
        <xdr:sp macro="" textlink="">
          <xdr:nvSpPr>
            <xdr:cNvPr id="2050" name="Spinner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88900</xdr:colOff>
          <xdr:row>61</xdr:row>
          <xdr:rowOff>31750</xdr:rowOff>
        </xdr:from>
        <xdr:to>
          <xdr:col>6</xdr:col>
          <xdr:colOff>311150</xdr:colOff>
          <xdr:row>62</xdr:row>
          <xdr:rowOff>0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88900</xdr:colOff>
          <xdr:row>62</xdr:row>
          <xdr:rowOff>31750</xdr:rowOff>
        </xdr:from>
        <xdr:to>
          <xdr:col>6</xdr:col>
          <xdr:colOff>311150</xdr:colOff>
          <xdr:row>63</xdr:row>
          <xdr:rowOff>0</xdr:rowOff>
        </xdr:to>
        <xdr:sp macro="" textlink="">
          <xdr:nvSpPr>
            <xdr:cNvPr id="3074" name="Spinner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1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5" Type="http://schemas.openxmlformats.org/officeDocument/2006/relationships/comments" Target="../comments2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4DBE4-ECB4-4F7B-B93F-DEE8A61D0831}">
  <sheetPr codeName="Sheet8"/>
  <dimension ref="B2:N20"/>
  <sheetViews>
    <sheetView showGridLines="0" zoomScaleNormal="100" workbookViewId="0">
      <selection activeCell="D10" sqref="D10"/>
    </sheetView>
  </sheetViews>
  <sheetFormatPr defaultRowHeight="14.5" x14ac:dyDescent="0.35"/>
  <cols>
    <col min="1" max="1" width="2.453125" customWidth="1"/>
    <col min="2" max="2" width="13.54296875" customWidth="1"/>
    <col min="4" max="4" width="11.08984375" bestFit="1" customWidth="1"/>
    <col min="5" max="5" width="8.08984375" customWidth="1"/>
    <col min="6" max="6" width="19.453125" customWidth="1"/>
    <col min="11" max="11" width="10.08984375" bestFit="1" customWidth="1"/>
    <col min="14" max="14" width="11.08984375" bestFit="1" customWidth="1"/>
  </cols>
  <sheetData>
    <row r="2" spans="2:14" x14ac:dyDescent="0.35">
      <c r="B2" s="1" t="s">
        <v>0</v>
      </c>
      <c r="F2" s="1" t="s">
        <v>1</v>
      </c>
    </row>
    <row r="3" spans="2:14" x14ac:dyDescent="0.35">
      <c r="B3" t="s">
        <v>2</v>
      </c>
      <c r="D3" s="2">
        <f>Capprice</f>
        <v>7.5</v>
      </c>
      <c r="F3" t="s">
        <v>3</v>
      </c>
      <c r="G3" s="3">
        <f>Completed!F124</f>
        <v>9.6547261660018036E-2</v>
      </c>
    </row>
    <row r="4" spans="2:14" x14ac:dyDescent="0.35">
      <c r="B4" t="s">
        <v>4</v>
      </c>
      <c r="D4" s="2">
        <f>Completed!F11</f>
        <v>25</v>
      </c>
      <c r="F4" t="s">
        <v>5</v>
      </c>
      <c r="G4" s="3">
        <f>Completed!F143</f>
        <v>7.108337988191149E-2</v>
      </c>
    </row>
    <row r="5" spans="2:14" x14ac:dyDescent="0.35">
      <c r="B5" t="s">
        <v>6</v>
      </c>
      <c r="D5">
        <f>Completed!F25</f>
        <v>800</v>
      </c>
      <c r="F5" t="s">
        <v>7</v>
      </c>
      <c r="G5" s="3">
        <f>Completed!F292</f>
        <v>8.4525034981224989E-2</v>
      </c>
    </row>
    <row r="6" spans="2:14" x14ac:dyDescent="0.35">
      <c r="B6" t="s">
        <v>8</v>
      </c>
      <c r="D6" s="2">
        <f>Completed!F38</f>
        <v>15</v>
      </c>
      <c r="F6" t="s">
        <v>9</v>
      </c>
      <c r="G6" s="3">
        <f>Completed!F297</f>
        <v>5.4153588035950717E-2</v>
      </c>
    </row>
    <row r="7" spans="2:14" x14ac:dyDescent="0.35">
      <c r="B7" t="s">
        <v>10</v>
      </c>
      <c r="D7" s="2">
        <f>Completed!F39</f>
        <v>5</v>
      </c>
    </row>
    <row r="8" spans="2:14" x14ac:dyDescent="0.35">
      <c r="F8" t="s">
        <v>11</v>
      </c>
      <c r="G8" s="3">
        <f>Completed!F238</f>
        <v>8.0743099413963071E-2</v>
      </c>
    </row>
    <row r="9" spans="2:14" x14ac:dyDescent="0.35">
      <c r="B9" t="s">
        <v>12</v>
      </c>
      <c r="D9" s="4">
        <f>Completed!$F$58</f>
        <v>0.35</v>
      </c>
    </row>
    <row r="10" spans="2:14" x14ac:dyDescent="0.35">
      <c r="B10" t="s">
        <v>13</v>
      </c>
      <c r="F10" s="1" t="s">
        <v>14</v>
      </c>
    </row>
    <row r="11" spans="2:14" x14ac:dyDescent="0.35">
      <c r="F11" t="s">
        <v>15</v>
      </c>
      <c r="G11" s="2">
        <f>Completed!F245</f>
        <v>1.1878024179429243</v>
      </c>
    </row>
    <row r="12" spans="2:14" x14ac:dyDescent="0.35">
      <c r="B12" s="1" t="s">
        <v>16</v>
      </c>
      <c r="F12" t="s">
        <v>17</v>
      </c>
      <c r="G12" s="2">
        <f>Completed!F252</f>
        <v>1.3247042870922121</v>
      </c>
    </row>
    <row r="13" spans="2:14" x14ac:dyDescent="0.35">
      <c r="B13" t="s">
        <v>18</v>
      </c>
      <c r="D13" s="5">
        <f>Completed!F62</f>
        <v>200000</v>
      </c>
      <c r="F13" t="s">
        <v>19</v>
      </c>
      <c r="G13" s="2">
        <f>Completed!F257</f>
        <v>1.5024663540957808</v>
      </c>
      <c r="I13" s="1" t="s">
        <v>20</v>
      </c>
      <c r="M13" s="1" t="s">
        <v>21</v>
      </c>
    </row>
    <row r="14" spans="2:14" x14ac:dyDescent="0.35">
      <c r="B14" t="s">
        <v>22</v>
      </c>
      <c r="D14">
        <f>Completed!F63</f>
        <v>19</v>
      </c>
      <c r="I14" t="s">
        <v>23</v>
      </c>
      <c r="K14" s="5">
        <f>Completed!F149</f>
        <v>15000</v>
      </c>
      <c r="M14" t="str">
        <f>Completed!C158</f>
        <v>Debt</v>
      </c>
      <c r="N14" s="5">
        <f>Completed!F158</f>
        <v>200000</v>
      </c>
    </row>
    <row r="15" spans="2:14" x14ac:dyDescent="0.35">
      <c r="B15" t="s">
        <v>24</v>
      </c>
      <c r="D15" s="3">
        <f>Completed!I67</f>
        <v>0</v>
      </c>
      <c r="F15" t="s">
        <v>25</v>
      </c>
      <c r="G15" s="3">
        <f>Completed!G158</f>
        <v>0.68586306163359556</v>
      </c>
      <c r="I15" t="str">
        <f>Completed!C150</f>
        <v>Capital Expenditures</v>
      </c>
      <c r="K15" s="5">
        <f>Completed!F150</f>
        <v>240000</v>
      </c>
      <c r="M15" t="str">
        <f>Completed!C159</f>
        <v>Equity</v>
      </c>
      <c r="N15" s="5">
        <f>Completed!F159</f>
        <v>91603.398969523143</v>
      </c>
    </row>
    <row r="16" spans="2:14" ht="15" thickBot="1" x14ac:dyDescent="0.4">
      <c r="D16" s="4"/>
      <c r="F16" t="s">
        <v>26</v>
      </c>
      <c r="G16" s="2">
        <f>Completed!F262</f>
        <v>0</v>
      </c>
      <c r="I16" t="str">
        <f>Completed!C151</f>
        <v>IDC</v>
      </c>
      <c r="K16" s="5">
        <f>Completed!F151</f>
        <v>17160</v>
      </c>
      <c r="M16" s="6" t="s">
        <v>27</v>
      </c>
      <c r="N16" s="7">
        <f>Completed!F160</f>
        <v>291603.39896952314</v>
      </c>
    </row>
    <row r="17" spans="9:11" x14ac:dyDescent="0.35">
      <c r="I17" t="str">
        <f>Completed!C152</f>
        <v>Up-Front Fee</v>
      </c>
      <c r="K17" s="5">
        <f>Completed!F152</f>
        <v>5000</v>
      </c>
    </row>
    <row r="18" spans="9:11" x14ac:dyDescent="0.35">
      <c r="I18" t="str">
        <f>Completed!C153</f>
        <v>Commitment Fee</v>
      </c>
      <c r="K18" s="5">
        <f>Completed!F153</f>
        <v>4180</v>
      </c>
    </row>
    <row r="19" spans="9:11" x14ac:dyDescent="0.35">
      <c r="I19" t="str">
        <f>Completed!C154</f>
        <v>DSRA</v>
      </c>
      <c r="K19" s="5">
        <f>Completed!F154</f>
        <v>10263.398969523139</v>
      </c>
    </row>
    <row r="20" spans="9:11" ht="15" thickBot="1" x14ac:dyDescent="0.4">
      <c r="I20" s="6" t="s">
        <v>27</v>
      </c>
      <c r="J20" s="6"/>
      <c r="K20" s="7">
        <f>Completed!F155</f>
        <v>291603.39896952314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pinner 1">
              <controlPr defaultSize="0" autoPict="0">
                <anchor moveWithCells="1" sizeWithCells="1">
                  <from>
                    <xdr:col>4</xdr:col>
                    <xdr:colOff>63500</xdr:colOff>
                    <xdr:row>12</xdr:row>
                    <xdr:rowOff>31750</xdr:rowOff>
                  </from>
                  <to>
                    <xdr:col>4</xdr:col>
                    <xdr:colOff>279400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Spinner 2">
              <controlPr defaultSize="0" autoPict="0">
                <anchor moveWithCells="1" sizeWithCells="1">
                  <from>
                    <xdr:col>4</xdr:col>
                    <xdr:colOff>50800</xdr:colOff>
                    <xdr:row>13</xdr:row>
                    <xdr:rowOff>31750</xdr:rowOff>
                  </from>
                  <to>
                    <xdr:col>4</xdr:col>
                    <xdr:colOff>273050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pinner 3">
              <controlPr defaultSize="0" autoPict="0">
                <anchor moveWithCells="1" sizeWithCells="1">
                  <from>
                    <xdr:col>4</xdr:col>
                    <xdr:colOff>44450</xdr:colOff>
                    <xdr:row>14</xdr:row>
                    <xdr:rowOff>31750</xdr:rowOff>
                  </from>
                  <to>
                    <xdr:col>4</xdr:col>
                    <xdr:colOff>266700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02A77-4EFC-4DFE-8036-916D85C65892}">
  <sheetPr codeName="Sheet3">
    <tabColor rgb="FF7030A0"/>
  </sheetPr>
  <dimension ref="A1:BG297"/>
  <sheetViews>
    <sheetView zoomScale="80" zoomScaleNormal="80" workbookViewId="0">
      <pane xSplit="8" ySplit="6" topLeftCell="I70" activePane="bottomRight" state="frozen"/>
      <selection activeCell="I5" sqref="I5"/>
      <selection pane="topRight" activeCell="I5" sqref="I5"/>
      <selection pane="bottomLeft" activeCell="I5" sqref="I5"/>
      <selection pane="bottomRight" activeCell="D74" sqref="D74"/>
    </sheetView>
  </sheetViews>
  <sheetFormatPr defaultColWidth="11.26953125" defaultRowHeight="14.5" x14ac:dyDescent="0.35"/>
  <cols>
    <col min="1" max="3" width="1.1796875" style="9" customWidth="1"/>
    <col min="4" max="4" width="42.08984375" style="9" customWidth="1"/>
    <col min="5" max="5" width="15.36328125" style="9" customWidth="1"/>
    <col min="6" max="6" width="14" style="9" customWidth="1"/>
    <col min="7" max="7" width="11.81640625" style="9" customWidth="1"/>
    <col min="8" max="8" width="11.453125" style="9" customWidth="1"/>
    <col min="9" max="9" width="10.90625" style="9" customWidth="1"/>
    <col min="10" max="16384" width="11.26953125" style="9"/>
  </cols>
  <sheetData>
    <row r="1" spans="1:59" s="70" customFormat="1" x14ac:dyDescent="0.35">
      <c r="A1" s="70" t="s">
        <v>28</v>
      </c>
    </row>
    <row r="2" spans="1:59" s="70" customFormat="1" x14ac:dyDescent="0.35">
      <c r="B2" s="70" t="s">
        <v>29</v>
      </c>
      <c r="J2" s="71">
        <v>1</v>
      </c>
      <c r="K2" s="72">
        <v>2</v>
      </c>
      <c r="L2" s="72">
        <v>3</v>
      </c>
      <c r="M2" s="72">
        <v>4</v>
      </c>
      <c r="N2" s="72">
        <v>5</v>
      </c>
      <c r="O2" s="72">
        <v>6</v>
      </c>
      <c r="P2" s="72">
        <v>7</v>
      </c>
      <c r="Q2" s="72">
        <v>8</v>
      </c>
      <c r="R2" s="72">
        <v>9</v>
      </c>
      <c r="S2" s="72">
        <v>10</v>
      </c>
      <c r="T2" s="72">
        <v>11</v>
      </c>
      <c r="U2" s="72">
        <v>12</v>
      </c>
      <c r="V2" s="72">
        <v>13</v>
      </c>
      <c r="W2" s="72">
        <v>14</v>
      </c>
      <c r="X2" s="72">
        <v>15</v>
      </c>
      <c r="Y2" s="72">
        <v>16</v>
      </c>
      <c r="Z2" s="72">
        <v>17</v>
      </c>
      <c r="AA2" s="72">
        <v>18</v>
      </c>
      <c r="AB2" s="72">
        <v>19</v>
      </c>
      <c r="AC2" s="72">
        <v>20</v>
      </c>
      <c r="AD2" s="72">
        <v>21</v>
      </c>
      <c r="AE2" s="72">
        <v>22</v>
      </c>
      <c r="AF2" s="72">
        <v>23</v>
      </c>
      <c r="AG2" s="72">
        <v>24</v>
      </c>
      <c r="AH2" s="72">
        <v>25</v>
      </c>
      <c r="AI2" s="72">
        <v>26</v>
      </c>
      <c r="AJ2" s="72">
        <v>27</v>
      </c>
      <c r="AK2" s="72">
        <v>28</v>
      </c>
      <c r="AL2" s="72">
        <v>29</v>
      </c>
      <c r="AM2" s="72">
        <v>30</v>
      </c>
      <c r="AN2" s="72">
        <v>31</v>
      </c>
      <c r="AO2" s="72">
        <v>32</v>
      </c>
      <c r="AP2" s="72">
        <v>33</v>
      </c>
      <c r="AQ2" s="72">
        <v>34</v>
      </c>
      <c r="AR2" s="72">
        <v>35</v>
      </c>
      <c r="AS2" s="72">
        <v>36</v>
      </c>
      <c r="AT2" s="72">
        <v>37</v>
      </c>
      <c r="AU2" s="72">
        <v>38</v>
      </c>
      <c r="AV2" s="72">
        <v>39</v>
      </c>
      <c r="AW2" s="72">
        <v>40</v>
      </c>
      <c r="AX2" s="72">
        <v>41</v>
      </c>
      <c r="AY2" s="72">
        <v>42</v>
      </c>
      <c r="AZ2" s="72">
        <v>43</v>
      </c>
      <c r="BA2" s="72">
        <v>44</v>
      </c>
      <c r="BB2" s="72">
        <v>45</v>
      </c>
      <c r="BC2" s="72">
        <v>46</v>
      </c>
      <c r="BD2" s="72">
        <v>47</v>
      </c>
      <c r="BE2" s="72">
        <v>48</v>
      </c>
      <c r="BF2" s="72">
        <v>49</v>
      </c>
      <c r="BG2" s="73">
        <v>50</v>
      </c>
    </row>
    <row r="3" spans="1:59" s="70" customFormat="1" x14ac:dyDescent="0.35">
      <c r="B3" s="70" t="s">
        <v>30</v>
      </c>
      <c r="F3" s="74" t="s">
        <v>31</v>
      </c>
      <c r="G3" s="75">
        <f>F10</f>
        <v>3</v>
      </c>
      <c r="H3" s="75"/>
      <c r="J3" s="74" t="b">
        <f>J2&lt;=$G$3</f>
        <v>1</v>
      </c>
      <c r="K3" s="74" t="b">
        <f t="shared" ref="K3:BG3" si="0">K2&lt;=$G$3</f>
        <v>1</v>
      </c>
      <c r="L3" s="74" t="b">
        <f t="shared" si="0"/>
        <v>1</v>
      </c>
      <c r="M3" s="74" t="b">
        <f t="shared" si="0"/>
        <v>0</v>
      </c>
      <c r="N3" s="74" t="b">
        <f t="shared" si="0"/>
        <v>0</v>
      </c>
      <c r="O3" s="74" t="b">
        <f t="shared" si="0"/>
        <v>0</v>
      </c>
      <c r="P3" s="74" t="b">
        <f t="shared" si="0"/>
        <v>0</v>
      </c>
      <c r="Q3" s="74" t="b">
        <f t="shared" si="0"/>
        <v>0</v>
      </c>
      <c r="R3" s="74" t="b">
        <f t="shared" si="0"/>
        <v>0</v>
      </c>
      <c r="S3" s="74" t="b">
        <f t="shared" si="0"/>
        <v>0</v>
      </c>
      <c r="T3" s="74" t="b">
        <f t="shared" si="0"/>
        <v>0</v>
      </c>
      <c r="U3" s="74" t="b">
        <f t="shared" si="0"/>
        <v>0</v>
      </c>
      <c r="V3" s="74" t="b">
        <f t="shared" si="0"/>
        <v>0</v>
      </c>
      <c r="W3" s="74" t="b">
        <f t="shared" si="0"/>
        <v>0</v>
      </c>
      <c r="X3" s="74" t="b">
        <f t="shared" si="0"/>
        <v>0</v>
      </c>
      <c r="Y3" s="74" t="b">
        <f t="shared" si="0"/>
        <v>0</v>
      </c>
      <c r="Z3" s="74" t="b">
        <f t="shared" si="0"/>
        <v>0</v>
      </c>
      <c r="AA3" s="74" t="b">
        <f t="shared" si="0"/>
        <v>0</v>
      </c>
      <c r="AB3" s="74" t="b">
        <f t="shared" si="0"/>
        <v>0</v>
      </c>
      <c r="AC3" s="74" t="b">
        <f t="shared" si="0"/>
        <v>0</v>
      </c>
      <c r="AD3" s="74" t="b">
        <f t="shared" si="0"/>
        <v>0</v>
      </c>
      <c r="AE3" s="74" t="b">
        <f t="shared" si="0"/>
        <v>0</v>
      </c>
      <c r="AF3" s="74" t="b">
        <f t="shared" si="0"/>
        <v>0</v>
      </c>
      <c r="AG3" s="74" t="b">
        <f t="shared" si="0"/>
        <v>0</v>
      </c>
      <c r="AH3" s="74" t="b">
        <f t="shared" si="0"/>
        <v>0</v>
      </c>
      <c r="AI3" s="74" t="b">
        <f t="shared" si="0"/>
        <v>0</v>
      </c>
      <c r="AJ3" s="74" t="b">
        <f t="shared" si="0"/>
        <v>0</v>
      </c>
      <c r="AK3" s="74" t="b">
        <f t="shared" si="0"/>
        <v>0</v>
      </c>
      <c r="AL3" s="74" t="b">
        <f t="shared" si="0"/>
        <v>0</v>
      </c>
      <c r="AM3" s="74" t="b">
        <f t="shared" si="0"/>
        <v>0</v>
      </c>
      <c r="AN3" s="74" t="b">
        <f t="shared" si="0"/>
        <v>0</v>
      </c>
      <c r="AO3" s="74" t="b">
        <f t="shared" si="0"/>
        <v>0</v>
      </c>
      <c r="AP3" s="74" t="b">
        <f t="shared" si="0"/>
        <v>0</v>
      </c>
      <c r="AQ3" s="74" t="b">
        <f t="shared" si="0"/>
        <v>0</v>
      </c>
      <c r="AR3" s="74" t="b">
        <f t="shared" si="0"/>
        <v>0</v>
      </c>
      <c r="AS3" s="74" t="b">
        <f t="shared" si="0"/>
        <v>0</v>
      </c>
      <c r="AT3" s="74" t="b">
        <f t="shared" si="0"/>
        <v>0</v>
      </c>
      <c r="AU3" s="74" t="b">
        <f t="shared" si="0"/>
        <v>0</v>
      </c>
      <c r="AV3" s="74" t="b">
        <f t="shared" si="0"/>
        <v>0</v>
      </c>
      <c r="AW3" s="74" t="b">
        <f t="shared" si="0"/>
        <v>0</v>
      </c>
      <c r="AX3" s="74" t="b">
        <f t="shared" si="0"/>
        <v>0</v>
      </c>
      <c r="AY3" s="74" t="b">
        <f t="shared" si="0"/>
        <v>0</v>
      </c>
      <c r="AZ3" s="74" t="b">
        <f t="shared" si="0"/>
        <v>0</v>
      </c>
      <c r="BA3" s="74" t="b">
        <f t="shared" si="0"/>
        <v>0</v>
      </c>
      <c r="BB3" s="74" t="b">
        <f t="shared" si="0"/>
        <v>0</v>
      </c>
      <c r="BC3" s="74" t="b">
        <f t="shared" si="0"/>
        <v>0</v>
      </c>
      <c r="BD3" s="74" t="b">
        <f t="shared" si="0"/>
        <v>0</v>
      </c>
      <c r="BE3" s="74" t="b">
        <f t="shared" si="0"/>
        <v>0</v>
      </c>
      <c r="BF3" s="74" t="b">
        <f t="shared" si="0"/>
        <v>0</v>
      </c>
      <c r="BG3" s="74" t="b">
        <f t="shared" si="0"/>
        <v>0</v>
      </c>
    </row>
    <row r="4" spans="1:59" s="70" customFormat="1" x14ac:dyDescent="0.35">
      <c r="B4" s="70" t="s">
        <v>32</v>
      </c>
      <c r="F4" s="74"/>
      <c r="G4" s="74"/>
      <c r="H4" s="75"/>
      <c r="J4" s="75">
        <f>IF(NOT(J3),I4+1,0)</f>
        <v>0</v>
      </c>
      <c r="K4" s="75">
        <f t="shared" ref="K4:BG4" si="1">IF(NOT(K3),J4+1,0)</f>
        <v>0</v>
      </c>
      <c r="L4" s="75">
        <f t="shared" si="1"/>
        <v>0</v>
      </c>
      <c r="M4" s="75">
        <f t="shared" si="1"/>
        <v>1</v>
      </c>
      <c r="N4" s="75">
        <f t="shared" si="1"/>
        <v>2</v>
      </c>
      <c r="O4" s="75">
        <f t="shared" si="1"/>
        <v>3</v>
      </c>
      <c r="P4" s="75">
        <f t="shared" si="1"/>
        <v>4</v>
      </c>
      <c r="Q4" s="75">
        <f t="shared" si="1"/>
        <v>5</v>
      </c>
      <c r="R4" s="75">
        <f t="shared" si="1"/>
        <v>6</v>
      </c>
      <c r="S4" s="75">
        <f t="shared" si="1"/>
        <v>7</v>
      </c>
      <c r="T4" s="75">
        <f t="shared" si="1"/>
        <v>8</v>
      </c>
      <c r="U4" s="75">
        <f t="shared" si="1"/>
        <v>9</v>
      </c>
      <c r="V4" s="75">
        <f t="shared" si="1"/>
        <v>10</v>
      </c>
      <c r="W4" s="75">
        <f t="shared" si="1"/>
        <v>11</v>
      </c>
      <c r="X4" s="75">
        <f t="shared" si="1"/>
        <v>12</v>
      </c>
      <c r="Y4" s="75">
        <f t="shared" si="1"/>
        <v>13</v>
      </c>
      <c r="Z4" s="75">
        <f t="shared" si="1"/>
        <v>14</v>
      </c>
      <c r="AA4" s="75">
        <f t="shared" si="1"/>
        <v>15</v>
      </c>
      <c r="AB4" s="75">
        <f t="shared" si="1"/>
        <v>16</v>
      </c>
      <c r="AC4" s="75">
        <f t="shared" si="1"/>
        <v>17</v>
      </c>
      <c r="AD4" s="75">
        <f t="shared" si="1"/>
        <v>18</v>
      </c>
      <c r="AE4" s="75">
        <f t="shared" si="1"/>
        <v>19</v>
      </c>
      <c r="AF4" s="75">
        <f t="shared" si="1"/>
        <v>20</v>
      </c>
      <c r="AG4" s="75">
        <f t="shared" si="1"/>
        <v>21</v>
      </c>
      <c r="AH4" s="75">
        <f t="shared" si="1"/>
        <v>22</v>
      </c>
      <c r="AI4" s="75">
        <f t="shared" si="1"/>
        <v>23</v>
      </c>
      <c r="AJ4" s="75">
        <f t="shared" si="1"/>
        <v>24</v>
      </c>
      <c r="AK4" s="75">
        <f t="shared" si="1"/>
        <v>25</v>
      </c>
      <c r="AL4" s="75">
        <f t="shared" si="1"/>
        <v>26</v>
      </c>
      <c r="AM4" s="75">
        <f t="shared" si="1"/>
        <v>27</v>
      </c>
      <c r="AN4" s="75">
        <f t="shared" si="1"/>
        <v>28</v>
      </c>
      <c r="AO4" s="75">
        <f t="shared" si="1"/>
        <v>29</v>
      </c>
      <c r="AP4" s="75">
        <f t="shared" si="1"/>
        <v>30</v>
      </c>
      <c r="AQ4" s="75">
        <f t="shared" si="1"/>
        <v>31</v>
      </c>
      <c r="AR4" s="75">
        <f t="shared" si="1"/>
        <v>32</v>
      </c>
      <c r="AS4" s="75">
        <f t="shared" si="1"/>
        <v>33</v>
      </c>
      <c r="AT4" s="75">
        <f t="shared" si="1"/>
        <v>34</v>
      </c>
      <c r="AU4" s="75">
        <f t="shared" si="1"/>
        <v>35</v>
      </c>
      <c r="AV4" s="75">
        <f t="shared" si="1"/>
        <v>36</v>
      </c>
      <c r="AW4" s="75">
        <f t="shared" si="1"/>
        <v>37</v>
      </c>
      <c r="AX4" s="75">
        <f t="shared" si="1"/>
        <v>38</v>
      </c>
      <c r="AY4" s="75">
        <f t="shared" si="1"/>
        <v>39</v>
      </c>
      <c r="AZ4" s="75">
        <f t="shared" si="1"/>
        <v>40</v>
      </c>
      <c r="BA4" s="75">
        <f t="shared" si="1"/>
        <v>41</v>
      </c>
      <c r="BB4" s="75">
        <f t="shared" si="1"/>
        <v>42</v>
      </c>
      <c r="BC4" s="75">
        <f t="shared" si="1"/>
        <v>43</v>
      </c>
      <c r="BD4" s="75">
        <f t="shared" si="1"/>
        <v>44</v>
      </c>
      <c r="BE4" s="75">
        <f t="shared" si="1"/>
        <v>45</v>
      </c>
      <c r="BF4" s="75">
        <f t="shared" si="1"/>
        <v>46</v>
      </c>
      <c r="BG4" s="75">
        <f t="shared" si="1"/>
        <v>47</v>
      </c>
    </row>
    <row r="5" spans="1:59" s="70" customFormat="1" x14ac:dyDescent="0.35">
      <c r="B5" s="70" t="s">
        <v>33</v>
      </c>
      <c r="F5" s="74" t="s">
        <v>34</v>
      </c>
      <c r="G5" s="75">
        <f>F11</f>
        <v>25</v>
      </c>
      <c r="H5" s="75"/>
      <c r="J5" s="75" t="b">
        <f>IF(AND(J4,J4&lt;=$G$5),TRUE)</f>
        <v>0</v>
      </c>
      <c r="K5" s="75" t="b">
        <f t="shared" ref="K5:BG5" si="2">IF(AND(K4,K4&lt;=$G$5),TRUE)</f>
        <v>0</v>
      </c>
      <c r="L5" s="75" t="b">
        <f t="shared" si="2"/>
        <v>0</v>
      </c>
      <c r="M5" s="75" t="b">
        <f t="shared" si="2"/>
        <v>1</v>
      </c>
      <c r="N5" s="75" t="b">
        <f t="shared" si="2"/>
        <v>1</v>
      </c>
      <c r="O5" s="75" t="b">
        <f t="shared" si="2"/>
        <v>1</v>
      </c>
      <c r="P5" s="75" t="b">
        <f t="shared" si="2"/>
        <v>1</v>
      </c>
      <c r="Q5" s="75" t="b">
        <f t="shared" si="2"/>
        <v>1</v>
      </c>
      <c r="R5" s="75" t="b">
        <f t="shared" si="2"/>
        <v>1</v>
      </c>
      <c r="S5" s="75" t="b">
        <f t="shared" si="2"/>
        <v>1</v>
      </c>
      <c r="T5" s="75" t="b">
        <f t="shared" si="2"/>
        <v>1</v>
      </c>
      <c r="U5" s="75" t="b">
        <f t="shared" si="2"/>
        <v>1</v>
      </c>
      <c r="V5" s="75" t="b">
        <f t="shared" si="2"/>
        <v>1</v>
      </c>
      <c r="W5" s="75" t="b">
        <f t="shared" si="2"/>
        <v>1</v>
      </c>
      <c r="X5" s="75" t="b">
        <f t="shared" si="2"/>
        <v>1</v>
      </c>
      <c r="Y5" s="75" t="b">
        <f t="shared" si="2"/>
        <v>1</v>
      </c>
      <c r="Z5" s="75" t="b">
        <f t="shared" si="2"/>
        <v>1</v>
      </c>
      <c r="AA5" s="75" t="b">
        <f t="shared" si="2"/>
        <v>1</v>
      </c>
      <c r="AB5" s="75" t="b">
        <f t="shared" si="2"/>
        <v>1</v>
      </c>
      <c r="AC5" s="75" t="b">
        <f t="shared" si="2"/>
        <v>1</v>
      </c>
      <c r="AD5" s="75" t="b">
        <f t="shared" si="2"/>
        <v>1</v>
      </c>
      <c r="AE5" s="75" t="b">
        <f t="shared" si="2"/>
        <v>1</v>
      </c>
      <c r="AF5" s="75" t="b">
        <f t="shared" si="2"/>
        <v>1</v>
      </c>
      <c r="AG5" s="75" t="b">
        <f t="shared" si="2"/>
        <v>1</v>
      </c>
      <c r="AH5" s="75" t="b">
        <f t="shared" si="2"/>
        <v>1</v>
      </c>
      <c r="AI5" s="75" t="b">
        <f t="shared" si="2"/>
        <v>1</v>
      </c>
      <c r="AJ5" s="75" t="b">
        <f t="shared" si="2"/>
        <v>1</v>
      </c>
      <c r="AK5" s="75" t="b">
        <f t="shared" si="2"/>
        <v>1</v>
      </c>
      <c r="AL5" s="75" t="b">
        <f t="shared" si="2"/>
        <v>0</v>
      </c>
      <c r="AM5" s="75" t="b">
        <f t="shared" si="2"/>
        <v>0</v>
      </c>
      <c r="AN5" s="75" t="b">
        <f t="shared" si="2"/>
        <v>0</v>
      </c>
      <c r="AO5" s="75" t="b">
        <f t="shared" si="2"/>
        <v>0</v>
      </c>
      <c r="AP5" s="75" t="b">
        <f t="shared" si="2"/>
        <v>0</v>
      </c>
      <c r="AQ5" s="75" t="b">
        <f t="shared" si="2"/>
        <v>0</v>
      </c>
      <c r="AR5" s="75" t="b">
        <f t="shared" si="2"/>
        <v>0</v>
      </c>
      <c r="AS5" s="75" t="b">
        <f t="shared" si="2"/>
        <v>0</v>
      </c>
      <c r="AT5" s="75" t="b">
        <f t="shared" si="2"/>
        <v>0</v>
      </c>
      <c r="AU5" s="75" t="b">
        <f t="shared" si="2"/>
        <v>0</v>
      </c>
      <c r="AV5" s="75" t="b">
        <f t="shared" si="2"/>
        <v>0</v>
      </c>
      <c r="AW5" s="75" t="b">
        <f t="shared" si="2"/>
        <v>0</v>
      </c>
      <c r="AX5" s="75" t="b">
        <f t="shared" si="2"/>
        <v>0</v>
      </c>
      <c r="AY5" s="75" t="b">
        <f t="shared" si="2"/>
        <v>0</v>
      </c>
      <c r="AZ5" s="75" t="b">
        <f t="shared" si="2"/>
        <v>0</v>
      </c>
      <c r="BA5" s="75" t="b">
        <f t="shared" si="2"/>
        <v>0</v>
      </c>
      <c r="BB5" s="75" t="b">
        <f t="shared" si="2"/>
        <v>0</v>
      </c>
      <c r="BC5" s="75" t="b">
        <f t="shared" si="2"/>
        <v>0</v>
      </c>
      <c r="BD5" s="75" t="b">
        <f t="shared" si="2"/>
        <v>0</v>
      </c>
      <c r="BE5" s="75" t="b">
        <f t="shared" si="2"/>
        <v>0</v>
      </c>
      <c r="BF5" s="75" t="b">
        <f t="shared" si="2"/>
        <v>0</v>
      </c>
      <c r="BG5" s="75" t="b">
        <f t="shared" si="2"/>
        <v>0</v>
      </c>
    </row>
    <row r="6" spans="1:59" x14ac:dyDescent="0.35">
      <c r="B6" s="9" t="s">
        <v>35</v>
      </c>
      <c r="F6" s="9" t="s">
        <v>36</v>
      </c>
      <c r="G6" s="9">
        <f>F9</f>
        <v>2018</v>
      </c>
      <c r="J6" s="9">
        <f>G6</f>
        <v>2018</v>
      </c>
      <c r="K6" s="9">
        <f>J6+1</f>
        <v>2019</v>
      </c>
      <c r="L6" s="9">
        <f t="shared" ref="L6:BG6" si="3">K6+1</f>
        <v>2020</v>
      </c>
      <c r="M6" s="9">
        <f t="shared" si="3"/>
        <v>2021</v>
      </c>
      <c r="N6" s="9">
        <f t="shared" si="3"/>
        <v>2022</v>
      </c>
      <c r="O6" s="9">
        <f t="shared" si="3"/>
        <v>2023</v>
      </c>
      <c r="P6" s="9">
        <f t="shared" si="3"/>
        <v>2024</v>
      </c>
      <c r="Q6" s="9">
        <f t="shared" si="3"/>
        <v>2025</v>
      </c>
      <c r="R6" s="9">
        <f t="shared" si="3"/>
        <v>2026</v>
      </c>
      <c r="S6" s="9">
        <f t="shared" si="3"/>
        <v>2027</v>
      </c>
      <c r="T6" s="9">
        <f t="shared" si="3"/>
        <v>2028</v>
      </c>
      <c r="U6" s="9">
        <f t="shared" si="3"/>
        <v>2029</v>
      </c>
      <c r="V6" s="9">
        <f t="shared" si="3"/>
        <v>2030</v>
      </c>
      <c r="W6" s="9">
        <f t="shared" si="3"/>
        <v>2031</v>
      </c>
      <c r="X6" s="9">
        <f t="shared" si="3"/>
        <v>2032</v>
      </c>
      <c r="Y6" s="9">
        <f t="shared" si="3"/>
        <v>2033</v>
      </c>
      <c r="Z6" s="9">
        <f t="shared" si="3"/>
        <v>2034</v>
      </c>
      <c r="AA6" s="9">
        <f t="shared" si="3"/>
        <v>2035</v>
      </c>
      <c r="AB6" s="9">
        <f t="shared" si="3"/>
        <v>2036</v>
      </c>
      <c r="AC6" s="9">
        <f t="shared" si="3"/>
        <v>2037</v>
      </c>
      <c r="AD6" s="9">
        <f t="shared" si="3"/>
        <v>2038</v>
      </c>
      <c r="AE6" s="9">
        <f t="shared" si="3"/>
        <v>2039</v>
      </c>
      <c r="AF6" s="9">
        <f t="shared" si="3"/>
        <v>2040</v>
      </c>
      <c r="AG6" s="9">
        <f t="shared" si="3"/>
        <v>2041</v>
      </c>
      <c r="AH6" s="9">
        <f t="shared" si="3"/>
        <v>2042</v>
      </c>
      <c r="AI6" s="9">
        <f t="shared" si="3"/>
        <v>2043</v>
      </c>
      <c r="AJ6" s="9">
        <f t="shared" si="3"/>
        <v>2044</v>
      </c>
      <c r="AK6" s="9">
        <f t="shared" si="3"/>
        <v>2045</v>
      </c>
      <c r="AL6" s="9">
        <f t="shared" si="3"/>
        <v>2046</v>
      </c>
      <c r="AM6" s="9">
        <f t="shared" si="3"/>
        <v>2047</v>
      </c>
      <c r="AN6" s="9">
        <f t="shared" si="3"/>
        <v>2048</v>
      </c>
      <c r="AO6" s="9">
        <f t="shared" si="3"/>
        <v>2049</v>
      </c>
      <c r="AP6" s="9">
        <f t="shared" si="3"/>
        <v>2050</v>
      </c>
      <c r="AQ6" s="9">
        <f t="shared" si="3"/>
        <v>2051</v>
      </c>
      <c r="AR6" s="9">
        <f t="shared" si="3"/>
        <v>2052</v>
      </c>
      <c r="AS6" s="9">
        <f t="shared" si="3"/>
        <v>2053</v>
      </c>
      <c r="AT6" s="9">
        <f t="shared" si="3"/>
        <v>2054</v>
      </c>
      <c r="AU6" s="9">
        <f t="shared" si="3"/>
        <v>2055</v>
      </c>
      <c r="AV6" s="9">
        <f t="shared" si="3"/>
        <v>2056</v>
      </c>
      <c r="AW6" s="9">
        <f t="shared" si="3"/>
        <v>2057</v>
      </c>
      <c r="AX6" s="9">
        <f t="shared" si="3"/>
        <v>2058</v>
      </c>
      <c r="AY6" s="9">
        <f t="shared" si="3"/>
        <v>2059</v>
      </c>
      <c r="AZ6" s="9">
        <f t="shared" si="3"/>
        <v>2060</v>
      </c>
      <c r="BA6" s="9">
        <f t="shared" si="3"/>
        <v>2061</v>
      </c>
      <c r="BB6" s="9">
        <f t="shared" si="3"/>
        <v>2062</v>
      </c>
      <c r="BC6" s="9">
        <f t="shared" si="3"/>
        <v>2063</v>
      </c>
      <c r="BD6" s="9">
        <f t="shared" si="3"/>
        <v>2064</v>
      </c>
      <c r="BE6" s="9">
        <f t="shared" si="3"/>
        <v>2065</v>
      </c>
      <c r="BF6" s="9">
        <f t="shared" si="3"/>
        <v>2066</v>
      </c>
      <c r="BG6" s="9">
        <f t="shared" si="3"/>
        <v>2067</v>
      </c>
    </row>
    <row r="8" spans="1:59" s="66" customFormat="1" x14ac:dyDescent="0.35">
      <c r="A8" s="66" t="s">
        <v>37</v>
      </c>
    </row>
    <row r="9" spans="1:59" x14ac:dyDescent="0.35">
      <c r="A9" s="8"/>
      <c r="B9" s="9" t="s">
        <v>36</v>
      </c>
      <c r="C9" s="8"/>
      <c r="D9" s="8"/>
      <c r="E9" s="9" t="s">
        <v>38</v>
      </c>
      <c r="F9" s="48">
        <v>2018</v>
      </c>
    </row>
    <row r="10" spans="1:59" x14ac:dyDescent="0.35">
      <c r="B10" s="9" t="s">
        <v>39</v>
      </c>
      <c r="E10" s="9" t="s">
        <v>40</v>
      </c>
      <c r="F10" s="49">
        <v>3</v>
      </c>
    </row>
    <row r="11" spans="1:59" x14ac:dyDescent="0.35">
      <c r="B11" s="9" t="s">
        <v>41</v>
      </c>
      <c r="E11" s="9" t="s">
        <v>31</v>
      </c>
      <c r="F11" s="50">
        <v>25</v>
      </c>
    </row>
    <row r="13" spans="1:59" s="66" customFormat="1" x14ac:dyDescent="0.35">
      <c r="A13" s="66" t="s">
        <v>42</v>
      </c>
    </row>
    <row r="14" spans="1:59" x14ac:dyDescent="0.35">
      <c r="B14" s="9" t="s">
        <v>43</v>
      </c>
      <c r="E14" s="9" t="s">
        <v>44</v>
      </c>
      <c r="F14" s="51">
        <v>300</v>
      </c>
    </row>
    <row r="15" spans="1:59" x14ac:dyDescent="0.35">
      <c r="B15" s="9" t="s">
        <v>45</v>
      </c>
      <c r="F15" s="38">
        <v>0</v>
      </c>
      <c r="G15" s="39">
        <v>1</v>
      </c>
      <c r="H15" s="39">
        <v>5</v>
      </c>
      <c r="I15" s="39">
        <v>10</v>
      </c>
      <c r="J15" s="52">
        <v>20</v>
      </c>
    </row>
    <row r="16" spans="1:59" x14ac:dyDescent="0.35">
      <c r="B16" s="9" t="s">
        <v>46</v>
      </c>
      <c r="F16" s="42">
        <v>0</v>
      </c>
      <c r="G16" s="43">
        <v>0.75</v>
      </c>
      <c r="H16" s="43">
        <v>0.6</v>
      </c>
      <c r="I16" s="43">
        <v>0.55000000000000004</v>
      </c>
      <c r="J16" s="53">
        <v>0.5</v>
      </c>
    </row>
    <row r="18" spans="1:52" x14ac:dyDescent="0.35">
      <c r="B18" s="9" t="s">
        <v>47</v>
      </c>
      <c r="E18" s="9" t="s">
        <v>48</v>
      </c>
      <c r="F18" s="54">
        <v>6800</v>
      </c>
    </row>
    <row r="19" spans="1:52" x14ac:dyDescent="0.35">
      <c r="E19" s="9" t="s">
        <v>49</v>
      </c>
      <c r="F19" s="13">
        <f>F18*1.05</f>
        <v>7140</v>
      </c>
    </row>
    <row r="20" spans="1:52" x14ac:dyDescent="0.35">
      <c r="E20" s="9" t="s">
        <v>50</v>
      </c>
      <c r="F20" s="11">
        <f>F18/1000000*1000</f>
        <v>6.8</v>
      </c>
    </row>
    <row r="21" spans="1:52" x14ac:dyDescent="0.35">
      <c r="E21" s="9" t="s">
        <v>51</v>
      </c>
      <c r="F21" s="14">
        <f>3412/F18</f>
        <v>0.50176470588235289</v>
      </c>
    </row>
    <row r="23" spans="1:52" s="66" customFormat="1" x14ac:dyDescent="0.35">
      <c r="A23" s="66" t="s">
        <v>52</v>
      </c>
    </row>
    <row r="24" spans="1:52" x14ac:dyDescent="0.35">
      <c r="B24" s="9" t="s">
        <v>53</v>
      </c>
      <c r="E24" s="9" t="s">
        <v>54</v>
      </c>
      <c r="F24" s="48">
        <v>50</v>
      </c>
    </row>
    <row r="25" spans="1:52" x14ac:dyDescent="0.35">
      <c r="B25" s="9" t="s">
        <v>55</v>
      </c>
      <c r="E25" s="9" t="s">
        <v>54</v>
      </c>
      <c r="F25" s="50">
        <v>800</v>
      </c>
    </row>
    <row r="27" spans="1:52" x14ac:dyDescent="0.35">
      <c r="C27" s="9" t="s">
        <v>39</v>
      </c>
      <c r="F27" s="38">
        <v>1</v>
      </c>
      <c r="G27" s="39">
        <v>2</v>
      </c>
      <c r="H27" s="39">
        <v>3</v>
      </c>
      <c r="I27" s="52">
        <v>4</v>
      </c>
    </row>
    <row r="28" spans="1:52" x14ac:dyDescent="0.35">
      <c r="B28" s="51">
        <v>1</v>
      </c>
      <c r="C28" s="9" t="s">
        <v>56</v>
      </c>
      <c r="E28" s="12" t="b">
        <f>SUM(F28:AJ28)=1</f>
        <v>1</v>
      </c>
      <c r="F28" s="44">
        <v>0.25</v>
      </c>
      <c r="G28" s="45">
        <v>0.6</v>
      </c>
      <c r="H28" s="45">
        <v>0.15</v>
      </c>
      <c r="I28" s="55">
        <v>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30" spans="1:52" s="66" customFormat="1" x14ac:dyDescent="0.35">
      <c r="A30" s="66" t="s">
        <v>57</v>
      </c>
    </row>
    <row r="31" spans="1:52" x14ac:dyDescent="0.35">
      <c r="B31" s="9" t="s">
        <v>35</v>
      </c>
      <c r="F31" s="40">
        <v>2018</v>
      </c>
      <c r="G31" s="41">
        <v>2019</v>
      </c>
      <c r="H31" s="41">
        <v>2020</v>
      </c>
      <c r="I31" s="41">
        <v>2021</v>
      </c>
      <c r="J31" s="41">
        <v>2022</v>
      </c>
      <c r="K31" s="56">
        <v>2023</v>
      </c>
    </row>
    <row r="32" spans="1:52" x14ac:dyDescent="0.35">
      <c r="B32" s="9" t="s">
        <v>58</v>
      </c>
      <c r="E32" s="9" t="s">
        <v>59</v>
      </c>
      <c r="F32" s="46">
        <v>4</v>
      </c>
      <c r="G32" s="47">
        <v>5.5</v>
      </c>
      <c r="H32" s="47">
        <v>5</v>
      </c>
      <c r="I32" s="47">
        <v>4.5</v>
      </c>
      <c r="J32" s="47">
        <v>5</v>
      </c>
      <c r="K32" s="57">
        <v>4.75</v>
      </c>
    </row>
    <row r="33" spans="1:9" x14ac:dyDescent="0.35">
      <c r="B33" s="9" t="s">
        <v>60</v>
      </c>
      <c r="E33" s="9" t="s">
        <v>61</v>
      </c>
      <c r="F33" s="9" t="b">
        <v>1</v>
      </c>
    </row>
    <row r="34" spans="1:9" x14ac:dyDescent="0.35">
      <c r="B34" s="9" t="s">
        <v>62</v>
      </c>
    </row>
    <row r="35" spans="1:9" x14ac:dyDescent="0.35">
      <c r="C35" s="9" t="s">
        <v>35</v>
      </c>
      <c r="F35" s="38">
        <v>2018</v>
      </c>
      <c r="G35" s="39">
        <v>2019</v>
      </c>
      <c r="H35" s="39">
        <v>2020</v>
      </c>
      <c r="I35" s="52">
        <v>2021</v>
      </c>
    </row>
    <row r="36" spans="1:9" x14ac:dyDescent="0.35">
      <c r="C36" s="9" t="s">
        <v>63</v>
      </c>
      <c r="F36" s="44">
        <v>0.01</v>
      </c>
      <c r="G36" s="45">
        <v>1.4999999999999999E-2</v>
      </c>
      <c r="H36" s="45">
        <v>0.02</v>
      </c>
      <c r="I36" s="55">
        <v>2.5000000000000001E-2</v>
      </c>
    </row>
    <row r="37" spans="1:9" x14ac:dyDescent="0.35">
      <c r="F37" s="14"/>
      <c r="G37" s="14"/>
      <c r="H37" s="12"/>
      <c r="I37" s="14"/>
    </row>
    <row r="38" spans="1:9" x14ac:dyDescent="0.35">
      <c r="C38" s="9" t="s">
        <v>64</v>
      </c>
      <c r="E38" s="9" t="s">
        <v>65</v>
      </c>
      <c r="F38" s="58">
        <v>15</v>
      </c>
      <c r="G38" s="14"/>
      <c r="H38" s="14"/>
      <c r="I38" s="14"/>
    </row>
    <row r="39" spans="1:9" x14ac:dyDescent="0.35">
      <c r="C39" s="9" t="s">
        <v>66</v>
      </c>
      <c r="E39" s="9" t="s">
        <v>67</v>
      </c>
      <c r="F39" s="59">
        <v>5</v>
      </c>
      <c r="G39" s="14"/>
      <c r="H39" s="14"/>
      <c r="I39" s="14"/>
    </row>
    <row r="40" spans="1:9" x14ac:dyDescent="0.35">
      <c r="F40" s="14"/>
      <c r="G40" s="14"/>
      <c r="H40" s="12"/>
      <c r="I40" s="14"/>
    </row>
    <row r="41" spans="1:9" s="66" customFormat="1" x14ac:dyDescent="0.35">
      <c r="A41" s="66" t="s">
        <v>68</v>
      </c>
      <c r="F41" s="67"/>
      <c r="G41" s="67"/>
      <c r="H41" s="68"/>
      <c r="I41" s="67"/>
    </row>
    <row r="42" spans="1:9" x14ac:dyDescent="0.35">
      <c r="B42" s="9" t="s">
        <v>69</v>
      </c>
      <c r="F42" s="14"/>
      <c r="G42" s="14"/>
      <c r="H42" s="12"/>
      <c r="I42" s="14"/>
    </row>
    <row r="43" spans="1:9" x14ac:dyDescent="0.35">
      <c r="C43" s="9" t="s">
        <v>70</v>
      </c>
      <c r="E43" s="9" t="s">
        <v>71</v>
      </c>
      <c r="F43" s="58">
        <v>7.5</v>
      </c>
      <c r="G43" s="14"/>
      <c r="H43" s="12"/>
      <c r="I43" s="14"/>
    </row>
    <row r="44" spans="1:9" x14ac:dyDescent="0.35">
      <c r="C44" s="9" t="s">
        <v>72</v>
      </c>
      <c r="E44" s="9" t="s">
        <v>73</v>
      </c>
      <c r="F44" s="60">
        <v>1.5</v>
      </c>
      <c r="G44" s="14"/>
      <c r="H44" s="12"/>
      <c r="I44" s="14"/>
    </row>
    <row r="45" spans="1:9" x14ac:dyDescent="0.35">
      <c r="C45" s="9" t="s">
        <v>74</v>
      </c>
      <c r="E45" s="9" t="s">
        <v>75</v>
      </c>
      <c r="F45" s="61">
        <v>0.94</v>
      </c>
      <c r="G45" s="14"/>
      <c r="H45" s="12"/>
      <c r="I45" s="14"/>
    </row>
    <row r="46" spans="1:9" x14ac:dyDescent="0.35">
      <c r="C46" s="9" t="s">
        <v>76</v>
      </c>
      <c r="E46" s="9" t="s">
        <v>61</v>
      </c>
      <c r="F46" s="14" t="b">
        <v>1</v>
      </c>
      <c r="G46" s="14"/>
      <c r="H46" s="12"/>
      <c r="I46" s="14"/>
    </row>
    <row r="47" spans="1:9" x14ac:dyDescent="0.35">
      <c r="F47" s="14"/>
      <c r="G47" s="14"/>
      <c r="H47" s="12"/>
      <c r="I47" s="14"/>
    </row>
    <row r="48" spans="1:9" x14ac:dyDescent="0.35">
      <c r="F48" s="14"/>
      <c r="G48" s="14"/>
      <c r="H48" s="12"/>
      <c r="I48" s="14"/>
    </row>
    <row r="49" spans="1:9" x14ac:dyDescent="0.35">
      <c r="C49" s="9" t="s">
        <v>77</v>
      </c>
      <c r="E49" s="9" t="s">
        <v>50</v>
      </c>
      <c r="F49" s="58">
        <v>6.9</v>
      </c>
      <c r="G49" s="14"/>
      <c r="H49" s="12"/>
      <c r="I49" s="14"/>
    </row>
    <row r="50" spans="1:9" x14ac:dyDescent="0.35">
      <c r="C50" s="9" t="s">
        <v>78</v>
      </c>
      <c r="E50" s="9" t="s">
        <v>65</v>
      </c>
      <c r="F50" s="62">
        <v>16</v>
      </c>
      <c r="G50" s="14"/>
      <c r="H50" s="12"/>
      <c r="I50" s="14"/>
    </row>
    <row r="51" spans="1:9" x14ac:dyDescent="0.35">
      <c r="C51" s="9" t="s">
        <v>79</v>
      </c>
      <c r="E51" s="9" t="s">
        <v>67</v>
      </c>
      <c r="F51" s="59">
        <v>3</v>
      </c>
    </row>
    <row r="53" spans="1:9" x14ac:dyDescent="0.35">
      <c r="C53" s="9" t="s">
        <v>80</v>
      </c>
      <c r="E53" s="9" t="s">
        <v>75</v>
      </c>
      <c r="F53" s="63">
        <v>7.0000000000000007E-2</v>
      </c>
    </row>
    <row r="54" spans="1:9" x14ac:dyDescent="0.35">
      <c r="C54" s="9" t="s">
        <v>81</v>
      </c>
      <c r="E54" s="9" t="s">
        <v>75</v>
      </c>
      <c r="F54" s="61">
        <v>0.1</v>
      </c>
    </row>
    <row r="56" spans="1:9" s="66" customFormat="1" x14ac:dyDescent="0.35">
      <c r="A56" s="66" t="s">
        <v>82</v>
      </c>
    </row>
    <row r="57" spans="1:9" x14ac:dyDescent="0.35">
      <c r="A57" s="8"/>
      <c r="B57" s="8"/>
      <c r="C57" s="9" t="s">
        <v>83</v>
      </c>
      <c r="D57" s="8"/>
      <c r="E57" s="9" t="s">
        <v>75</v>
      </c>
      <c r="F57" s="14">
        <f>1/F11</f>
        <v>0.04</v>
      </c>
    </row>
    <row r="58" spans="1:9" x14ac:dyDescent="0.35">
      <c r="C58" s="9" t="s">
        <v>84</v>
      </c>
      <c r="E58" s="9" t="s">
        <v>75</v>
      </c>
      <c r="F58" s="64">
        <v>0.35</v>
      </c>
    </row>
    <row r="60" spans="1:9" s="66" customFormat="1" x14ac:dyDescent="0.35">
      <c r="A60" s="66" t="s">
        <v>85</v>
      </c>
    </row>
    <row r="61" spans="1:9" x14ac:dyDescent="0.35">
      <c r="B61" s="9" t="s">
        <v>86</v>
      </c>
    </row>
    <row r="62" spans="1:9" x14ac:dyDescent="0.35">
      <c r="C62" s="9" t="s">
        <v>87</v>
      </c>
      <c r="E62" s="9" t="s">
        <v>88</v>
      </c>
      <c r="F62" s="11">
        <f>H62*10000</f>
        <v>200000</v>
      </c>
      <c r="H62" s="48">
        <v>20</v>
      </c>
    </row>
    <row r="63" spans="1:9" x14ac:dyDescent="0.35">
      <c r="D63" s="9" t="s">
        <v>89</v>
      </c>
      <c r="E63" s="9" t="s">
        <v>31</v>
      </c>
      <c r="F63" s="9">
        <f>H63</f>
        <v>19</v>
      </c>
      <c r="H63" s="50">
        <v>19</v>
      </c>
    </row>
    <row r="64" spans="1:9" x14ac:dyDescent="0.35">
      <c r="D64" s="9" t="s">
        <v>90</v>
      </c>
      <c r="E64" s="9" t="s">
        <v>61</v>
      </c>
      <c r="F64" s="9" t="b">
        <v>1</v>
      </c>
    </row>
    <row r="65" spans="1:59" x14ac:dyDescent="0.35">
      <c r="C65" s="9" t="s">
        <v>91</v>
      </c>
    </row>
    <row r="66" spans="1:59" x14ac:dyDescent="0.35">
      <c r="D66" s="9" t="s">
        <v>92</v>
      </c>
      <c r="E66" s="9" t="s">
        <v>75</v>
      </c>
      <c r="F66" s="63">
        <v>2.8000000000000001E-2</v>
      </c>
    </row>
    <row r="67" spans="1:59" x14ac:dyDescent="0.35">
      <c r="D67" s="9" t="s">
        <v>93</v>
      </c>
      <c r="E67" s="9" t="s">
        <v>75</v>
      </c>
      <c r="F67" s="61">
        <v>0.05</v>
      </c>
      <c r="G67" s="14"/>
      <c r="H67" s="14"/>
      <c r="I67" s="14"/>
      <c r="J67" s="14"/>
    </row>
    <row r="68" spans="1:59" x14ac:dyDescent="0.35">
      <c r="F68" s="14"/>
    </row>
    <row r="69" spans="1:59" x14ac:dyDescent="0.35">
      <c r="D69" s="9" t="s">
        <v>94</v>
      </c>
      <c r="E69" s="9" t="s">
        <v>75</v>
      </c>
      <c r="F69" s="63">
        <v>2.5000000000000001E-2</v>
      </c>
    </row>
    <row r="70" spans="1:59" x14ac:dyDescent="0.35">
      <c r="D70" s="9" t="s">
        <v>95</v>
      </c>
      <c r="E70" s="9" t="s">
        <v>75</v>
      </c>
      <c r="F70" s="61">
        <v>1.0999999999999999E-2</v>
      </c>
    </row>
    <row r="72" spans="1:59" x14ac:dyDescent="0.35">
      <c r="D72" s="9" t="s">
        <v>160</v>
      </c>
      <c r="E72" s="9" t="s">
        <v>75</v>
      </c>
      <c r="F72" s="64">
        <v>0.5</v>
      </c>
    </row>
    <row r="74" spans="1:59" s="66" customFormat="1" x14ac:dyDescent="0.35">
      <c r="A74" s="66" t="s">
        <v>96</v>
      </c>
    </row>
    <row r="75" spans="1:59" x14ac:dyDescent="0.35">
      <c r="B75" s="9" t="s">
        <v>97</v>
      </c>
      <c r="E75" s="9" t="s">
        <v>44</v>
      </c>
      <c r="F75" s="9">
        <f>F14</f>
        <v>300</v>
      </c>
      <c r="J75" s="11">
        <f t="shared" ref="J75:AO75" si="4">$F$75*J5</f>
        <v>0</v>
      </c>
      <c r="K75" s="11">
        <f t="shared" si="4"/>
        <v>0</v>
      </c>
      <c r="L75" s="11">
        <f t="shared" si="4"/>
        <v>0</v>
      </c>
      <c r="M75" s="11">
        <f t="shared" si="4"/>
        <v>300</v>
      </c>
      <c r="N75" s="11">
        <f t="shared" si="4"/>
        <v>300</v>
      </c>
      <c r="O75" s="11">
        <f t="shared" si="4"/>
        <v>300</v>
      </c>
      <c r="P75" s="11">
        <f t="shared" si="4"/>
        <v>300</v>
      </c>
      <c r="Q75" s="11">
        <f t="shared" si="4"/>
        <v>300</v>
      </c>
      <c r="R75" s="11">
        <f t="shared" si="4"/>
        <v>300</v>
      </c>
      <c r="S75" s="11">
        <f t="shared" si="4"/>
        <v>300</v>
      </c>
      <c r="T75" s="11">
        <f t="shared" si="4"/>
        <v>300</v>
      </c>
      <c r="U75" s="11">
        <f t="shared" si="4"/>
        <v>300</v>
      </c>
      <c r="V75" s="11">
        <f t="shared" si="4"/>
        <v>300</v>
      </c>
      <c r="W75" s="11">
        <f t="shared" si="4"/>
        <v>300</v>
      </c>
      <c r="X75" s="11">
        <f t="shared" si="4"/>
        <v>300</v>
      </c>
      <c r="Y75" s="11">
        <f t="shared" si="4"/>
        <v>300</v>
      </c>
      <c r="Z75" s="11">
        <f t="shared" si="4"/>
        <v>300</v>
      </c>
      <c r="AA75" s="11">
        <f t="shared" si="4"/>
        <v>300</v>
      </c>
      <c r="AB75" s="11">
        <f t="shared" si="4"/>
        <v>300</v>
      </c>
      <c r="AC75" s="11">
        <f t="shared" si="4"/>
        <v>300</v>
      </c>
      <c r="AD75" s="11">
        <f t="shared" si="4"/>
        <v>300</v>
      </c>
      <c r="AE75" s="11">
        <f t="shared" si="4"/>
        <v>300</v>
      </c>
      <c r="AF75" s="11">
        <f t="shared" si="4"/>
        <v>300</v>
      </c>
      <c r="AG75" s="11">
        <f t="shared" si="4"/>
        <v>300</v>
      </c>
      <c r="AH75" s="11">
        <f t="shared" si="4"/>
        <v>300</v>
      </c>
      <c r="AI75" s="11">
        <f t="shared" si="4"/>
        <v>300</v>
      </c>
      <c r="AJ75" s="11">
        <f t="shared" si="4"/>
        <v>300</v>
      </c>
      <c r="AK75" s="11">
        <f t="shared" si="4"/>
        <v>300</v>
      </c>
      <c r="AL75" s="11">
        <f t="shared" si="4"/>
        <v>0</v>
      </c>
      <c r="AM75" s="11">
        <f t="shared" si="4"/>
        <v>0</v>
      </c>
      <c r="AN75" s="11">
        <f t="shared" si="4"/>
        <v>0</v>
      </c>
      <c r="AO75" s="11">
        <f t="shared" si="4"/>
        <v>0</v>
      </c>
      <c r="AP75" s="11">
        <f t="shared" ref="AP75:BG75" si="5">$F$75*AP5</f>
        <v>0</v>
      </c>
      <c r="AQ75" s="11">
        <f t="shared" si="5"/>
        <v>0</v>
      </c>
      <c r="AR75" s="11">
        <f t="shared" si="5"/>
        <v>0</v>
      </c>
      <c r="AS75" s="11">
        <f t="shared" si="5"/>
        <v>0</v>
      </c>
      <c r="AT75" s="11">
        <f t="shared" si="5"/>
        <v>0</v>
      </c>
      <c r="AU75" s="11">
        <f t="shared" si="5"/>
        <v>0</v>
      </c>
      <c r="AV75" s="11">
        <f t="shared" si="5"/>
        <v>0</v>
      </c>
      <c r="AW75" s="11">
        <f t="shared" si="5"/>
        <v>0</v>
      </c>
      <c r="AX75" s="11">
        <f t="shared" si="5"/>
        <v>0</v>
      </c>
      <c r="AY75" s="11">
        <f t="shared" si="5"/>
        <v>0</v>
      </c>
      <c r="AZ75" s="11">
        <f t="shared" si="5"/>
        <v>0</v>
      </c>
      <c r="BA75" s="11">
        <f t="shared" si="5"/>
        <v>0</v>
      </c>
      <c r="BB75" s="11">
        <f t="shared" si="5"/>
        <v>0</v>
      </c>
      <c r="BC75" s="11">
        <f t="shared" si="5"/>
        <v>0</v>
      </c>
      <c r="BD75" s="11">
        <f t="shared" si="5"/>
        <v>0</v>
      </c>
      <c r="BE75" s="11">
        <f t="shared" si="5"/>
        <v>0</v>
      </c>
      <c r="BF75" s="11">
        <f t="shared" si="5"/>
        <v>0</v>
      </c>
      <c r="BG75" s="11">
        <f t="shared" si="5"/>
        <v>0</v>
      </c>
    </row>
    <row r="76" spans="1:59" x14ac:dyDescent="0.35">
      <c r="B76" s="9" t="s">
        <v>98</v>
      </c>
      <c r="E76" s="9" t="s">
        <v>75</v>
      </c>
      <c r="J76" s="14">
        <f t="shared" ref="J76:AO76" si="6">LOOKUP(J4,15:15,16:16)</f>
        <v>0</v>
      </c>
      <c r="K76" s="14">
        <f t="shared" si="6"/>
        <v>0</v>
      </c>
      <c r="L76" s="14">
        <f t="shared" si="6"/>
        <v>0</v>
      </c>
      <c r="M76" s="14">
        <f t="shared" si="6"/>
        <v>0.75</v>
      </c>
      <c r="N76" s="14">
        <f t="shared" si="6"/>
        <v>0.75</v>
      </c>
      <c r="O76" s="14">
        <f t="shared" si="6"/>
        <v>0.75</v>
      </c>
      <c r="P76" s="14">
        <f t="shared" si="6"/>
        <v>0.75</v>
      </c>
      <c r="Q76" s="14">
        <f t="shared" si="6"/>
        <v>0.6</v>
      </c>
      <c r="R76" s="14">
        <f t="shared" si="6"/>
        <v>0.6</v>
      </c>
      <c r="S76" s="14">
        <f t="shared" si="6"/>
        <v>0.6</v>
      </c>
      <c r="T76" s="14">
        <f t="shared" si="6"/>
        <v>0.6</v>
      </c>
      <c r="U76" s="14">
        <f t="shared" si="6"/>
        <v>0.6</v>
      </c>
      <c r="V76" s="14">
        <f t="shared" si="6"/>
        <v>0.55000000000000004</v>
      </c>
      <c r="W76" s="14">
        <f t="shared" si="6"/>
        <v>0.55000000000000004</v>
      </c>
      <c r="X76" s="14">
        <f t="shared" si="6"/>
        <v>0.55000000000000004</v>
      </c>
      <c r="Y76" s="14">
        <f t="shared" si="6"/>
        <v>0.55000000000000004</v>
      </c>
      <c r="Z76" s="14">
        <f t="shared" si="6"/>
        <v>0.55000000000000004</v>
      </c>
      <c r="AA76" s="14">
        <f t="shared" si="6"/>
        <v>0.55000000000000004</v>
      </c>
      <c r="AB76" s="14">
        <f t="shared" si="6"/>
        <v>0.55000000000000004</v>
      </c>
      <c r="AC76" s="14">
        <f t="shared" si="6"/>
        <v>0.55000000000000004</v>
      </c>
      <c r="AD76" s="14">
        <f t="shared" si="6"/>
        <v>0.55000000000000004</v>
      </c>
      <c r="AE76" s="14">
        <f t="shared" si="6"/>
        <v>0.55000000000000004</v>
      </c>
      <c r="AF76" s="14">
        <f t="shared" si="6"/>
        <v>0.5</v>
      </c>
      <c r="AG76" s="14">
        <f t="shared" si="6"/>
        <v>0.5</v>
      </c>
      <c r="AH76" s="14">
        <f t="shared" si="6"/>
        <v>0.5</v>
      </c>
      <c r="AI76" s="14">
        <f t="shared" si="6"/>
        <v>0.5</v>
      </c>
      <c r="AJ76" s="14">
        <f t="shared" si="6"/>
        <v>0.5</v>
      </c>
      <c r="AK76" s="14">
        <f t="shared" si="6"/>
        <v>0.5</v>
      </c>
      <c r="AL76" s="14">
        <f t="shared" si="6"/>
        <v>0.5</v>
      </c>
      <c r="AM76" s="14">
        <f t="shared" si="6"/>
        <v>0.5</v>
      </c>
      <c r="AN76" s="14">
        <f t="shared" si="6"/>
        <v>0.5</v>
      </c>
      <c r="AO76" s="14">
        <f t="shared" si="6"/>
        <v>0.5</v>
      </c>
      <c r="AP76" s="14">
        <f t="shared" ref="AP76:BG76" si="7">LOOKUP(AP4,15:15,16:16)</f>
        <v>0.5</v>
      </c>
      <c r="AQ76" s="14">
        <f t="shared" si="7"/>
        <v>0.5</v>
      </c>
      <c r="AR76" s="14">
        <f t="shared" si="7"/>
        <v>0.5</v>
      </c>
      <c r="AS76" s="14">
        <f t="shared" si="7"/>
        <v>0.5</v>
      </c>
      <c r="AT76" s="14">
        <f t="shared" si="7"/>
        <v>0.5</v>
      </c>
      <c r="AU76" s="14">
        <f t="shared" si="7"/>
        <v>0.5</v>
      </c>
      <c r="AV76" s="14">
        <f t="shared" si="7"/>
        <v>0.5</v>
      </c>
      <c r="AW76" s="14">
        <f t="shared" si="7"/>
        <v>0.5</v>
      </c>
      <c r="AX76" s="14">
        <f t="shared" si="7"/>
        <v>0.5</v>
      </c>
      <c r="AY76" s="14">
        <f t="shared" si="7"/>
        <v>0.5</v>
      </c>
      <c r="AZ76" s="14">
        <f t="shared" si="7"/>
        <v>0.5</v>
      </c>
      <c r="BA76" s="14">
        <f t="shared" si="7"/>
        <v>0.5</v>
      </c>
      <c r="BB76" s="14">
        <f t="shared" si="7"/>
        <v>0.5</v>
      </c>
      <c r="BC76" s="14">
        <f t="shared" si="7"/>
        <v>0.5</v>
      </c>
      <c r="BD76" s="14">
        <f t="shared" si="7"/>
        <v>0.5</v>
      </c>
      <c r="BE76" s="14">
        <f t="shared" si="7"/>
        <v>0.5</v>
      </c>
      <c r="BF76" s="14">
        <f t="shared" si="7"/>
        <v>0.5</v>
      </c>
      <c r="BG76" s="14">
        <f t="shared" si="7"/>
        <v>0.5</v>
      </c>
    </row>
    <row r="77" spans="1:59" ht="15" thickBot="1" x14ac:dyDescent="0.4">
      <c r="B77" s="15" t="s">
        <v>99</v>
      </c>
      <c r="C77" s="15"/>
      <c r="D77" s="15"/>
      <c r="E77" s="15" t="s">
        <v>100</v>
      </c>
      <c r="F77" s="15"/>
      <c r="G77" s="15"/>
      <c r="H77" s="15"/>
      <c r="I77" s="15"/>
      <c r="J77" s="16">
        <f>J75*J76*8760</f>
        <v>0</v>
      </c>
      <c r="K77" s="16">
        <f t="shared" ref="K77:BG77" si="8">K75*K76*8760</f>
        <v>0</v>
      </c>
      <c r="L77" s="16">
        <f t="shared" si="8"/>
        <v>0</v>
      </c>
      <c r="M77" s="16">
        <f t="shared" si="8"/>
        <v>1971000</v>
      </c>
      <c r="N77" s="16">
        <f t="shared" si="8"/>
        <v>1971000</v>
      </c>
      <c r="O77" s="16">
        <f t="shared" si="8"/>
        <v>1971000</v>
      </c>
      <c r="P77" s="16">
        <f t="shared" si="8"/>
        <v>1971000</v>
      </c>
      <c r="Q77" s="16">
        <f t="shared" si="8"/>
        <v>1576800</v>
      </c>
      <c r="R77" s="16">
        <f t="shared" si="8"/>
        <v>1576800</v>
      </c>
      <c r="S77" s="16">
        <f t="shared" si="8"/>
        <v>1576800</v>
      </c>
      <c r="T77" s="16">
        <f t="shared" si="8"/>
        <v>1576800</v>
      </c>
      <c r="U77" s="16">
        <f t="shared" si="8"/>
        <v>1576800</v>
      </c>
      <c r="V77" s="16">
        <f t="shared" si="8"/>
        <v>1445400</v>
      </c>
      <c r="W77" s="16">
        <f t="shared" si="8"/>
        <v>1445400</v>
      </c>
      <c r="X77" s="16">
        <f t="shared" si="8"/>
        <v>1445400</v>
      </c>
      <c r="Y77" s="16">
        <f t="shared" si="8"/>
        <v>1445400</v>
      </c>
      <c r="Z77" s="16">
        <f t="shared" si="8"/>
        <v>1445400</v>
      </c>
      <c r="AA77" s="16">
        <f t="shared" si="8"/>
        <v>1445400</v>
      </c>
      <c r="AB77" s="16">
        <f t="shared" si="8"/>
        <v>1445400</v>
      </c>
      <c r="AC77" s="16">
        <f t="shared" si="8"/>
        <v>1445400</v>
      </c>
      <c r="AD77" s="16">
        <f t="shared" si="8"/>
        <v>1445400</v>
      </c>
      <c r="AE77" s="16">
        <f t="shared" si="8"/>
        <v>1445400</v>
      </c>
      <c r="AF77" s="16">
        <f t="shared" si="8"/>
        <v>1314000</v>
      </c>
      <c r="AG77" s="16">
        <f t="shared" si="8"/>
        <v>1314000</v>
      </c>
      <c r="AH77" s="16">
        <f t="shared" si="8"/>
        <v>1314000</v>
      </c>
      <c r="AI77" s="16">
        <f t="shared" si="8"/>
        <v>1314000</v>
      </c>
      <c r="AJ77" s="16">
        <f t="shared" si="8"/>
        <v>1314000</v>
      </c>
      <c r="AK77" s="16">
        <f t="shared" si="8"/>
        <v>1314000</v>
      </c>
      <c r="AL77" s="16">
        <f t="shared" si="8"/>
        <v>0</v>
      </c>
      <c r="AM77" s="16">
        <f t="shared" si="8"/>
        <v>0</v>
      </c>
      <c r="AN77" s="16">
        <f t="shared" si="8"/>
        <v>0</v>
      </c>
      <c r="AO77" s="16">
        <f t="shared" si="8"/>
        <v>0</v>
      </c>
      <c r="AP77" s="16">
        <f t="shared" si="8"/>
        <v>0</v>
      </c>
      <c r="AQ77" s="16">
        <f t="shared" si="8"/>
        <v>0</v>
      </c>
      <c r="AR77" s="16">
        <f t="shared" si="8"/>
        <v>0</v>
      </c>
      <c r="AS77" s="16">
        <f t="shared" si="8"/>
        <v>0</v>
      </c>
      <c r="AT77" s="16">
        <f t="shared" si="8"/>
        <v>0</v>
      </c>
      <c r="AU77" s="16">
        <f t="shared" si="8"/>
        <v>0</v>
      </c>
      <c r="AV77" s="16">
        <f t="shared" si="8"/>
        <v>0</v>
      </c>
      <c r="AW77" s="16">
        <f t="shared" si="8"/>
        <v>0</v>
      </c>
      <c r="AX77" s="16">
        <f t="shared" si="8"/>
        <v>0</v>
      </c>
      <c r="AY77" s="16">
        <f t="shared" si="8"/>
        <v>0</v>
      </c>
      <c r="AZ77" s="16">
        <f t="shared" si="8"/>
        <v>0</v>
      </c>
      <c r="BA77" s="16">
        <f t="shared" si="8"/>
        <v>0</v>
      </c>
      <c r="BB77" s="16">
        <f t="shared" si="8"/>
        <v>0</v>
      </c>
      <c r="BC77" s="16">
        <f t="shared" si="8"/>
        <v>0</v>
      </c>
      <c r="BD77" s="16">
        <f t="shared" si="8"/>
        <v>0</v>
      </c>
      <c r="BE77" s="16">
        <f t="shared" si="8"/>
        <v>0</v>
      </c>
      <c r="BF77" s="16">
        <f t="shared" si="8"/>
        <v>0</v>
      </c>
      <c r="BG77" s="16">
        <f t="shared" si="8"/>
        <v>0</v>
      </c>
    </row>
    <row r="78" spans="1:59" x14ac:dyDescent="0.35">
      <c r="B78" s="9" t="s">
        <v>101</v>
      </c>
      <c r="E78" s="9" t="s">
        <v>50</v>
      </c>
      <c r="F78" s="11">
        <f>F20</f>
        <v>6.8</v>
      </c>
      <c r="J78" s="11">
        <f>$F$78</f>
        <v>6.8</v>
      </c>
      <c r="K78" s="11">
        <f t="shared" ref="K78:BG78" si="9">$F$78</f>
        <v>6.8</v>
      </c>
      <c r="L78" s="11">
        <f t="shared" si="9"/>
        <v>6.8</v>
      </c>
      <c r="M78" s="11">
        <f t="shared" si="9"/>
        <v>6.8</v>
      </c>
      <c r="N78" s="11">
        <f t="shared" si="9"/>
        <v>6.8</v>
      </c>
      <c r="O78" s="11">
        <f t="shared" si="9"/>
        <v>6.8</v>
      </c>
      <c r="P78" s="11">
        <f t="shared" si="9"/>
        <v>6.8</v>
      </c>
      <c r="Q78" s="11">
        <f t="shared" si="9"/>
        <v>6.8</v>
      </c>
      <c r="R78" s="11">
        <f t="shared" si="9"/>
        <v>6.8</v>
      </c>
      <c r="S78" s="11">
        <f t="shared" si="9"/>
        <v>6.8</v>
      </c>
      <c r="T78" s="11">
        <f t="shared" si="9"/>
        <v>6.8</v>
      </c>
      <c r="U78" s="11">
        <f t="shared" si="9"/>
        <v>6.8</v>
      </c>
      <c r="V78" s="11">
        <f t="shared" si="9"/>
        <v>6.8</v>
      </c>
      <c r="W78" s="11">
        <f t="shared" si="9"/>
        <v>6.8</v>
      </c>
      <c r="X78" s="11">
        <f t="shared" si="9"/>
        <v>6.8</v>
      </c>
      <c r="Y78" s="11">
        <f t="shared" si="9"/>
        <v>6.8</v>
      </c>
      <c r="Z78" s="11">
        <f t="shared" si="9"/>
        <v>6.8</v>
      </c>
      <c r="AA78" s="11">
        <f t="shared" si="9"/>
        <v>6.8</v>
      </c>
      <c r="AB78" s="11">
        <f t="shared" si="9"/>
        <v>6.8</v>
      </c>
      <c r="AC78" s="11">
        <f t="shared" si="9"/>
        <v>6.8</v>
      </c>
      <c r="AD78" s="11">
        <f t="shared" si="9"/>
        <v>6.8</v>
      </c>
      <c r="AE78" s="11">
        <f t="shared" si="9"/>
        <v>6.8</v>
      </c>
      <c r="AF78" s="11">
        <f t="shared" si="9"/>
        <v>6.8</v>
      </c>
      <c r="AG78" s="11">
        <f t="shared" si="9"/>
        <v>6.8</v>
      </c>
      <c r="AH78" s="11">
        <f t="shared" si="9"/>
        <v>6.8</v>
      </c>
      <c r="AI78" s="11">
        <f t="shared" si="9"/>
        <v>6.8</v>
      </c>
      <c r="AJ78" s="11">
        <f t="shared" si="9"/>
        <v>6.8</v>
      </c>
      <c r="AK78" s="11">
        <f t="shared" si="9"/>
        <v>6.8</v>
      </c>
      <c r="AL78" s="11">
        <f t="shared" si="9"/>
        <v>6.8</v>
      </c>
      <c r="AM78" s="11">
        <f t="shared" si="9"/>
        <v>6.8</v>
      </c>
      <c r="AN78" s="11">
        <f t="shared" si="9"/>
        <v>6.8</v>
      </c>
      <c r="AO78" s="11">
        <f t="shared" si="9"/>
        <v>6.8</v>
      </c>
      <c r="AP78" s="11">
        <f t="shared" si="9"/>
        <v>6.8</v>
      </c>
      <c r="AQ78" s="11">
        <f t="shared" si="9"/>
        <v>6.8</v>
      </c>
      <c r="AR78" s="11">
        <f t="shared" si="9"/>
        <v>6.8</v>
      </c>
      <c r="AS78" s="11">
        <f t="shared" si="9"/>
        <v>6.8</v>
      </c>
      <c r="AT78" s="11">
        <f t="shared" si="9"/>
        <v>6.8</v>
      </c>
      <c r="AU78" s="11">
        <f t="shared" si="9"/>
        <v>6.8</v>
      </c>
      <c r="AV78" s="11">
        <f t="shared" si="9"/>
        <v>6.8</v>
      </c>
      <c r="AW78" s="11">
        <f t="shared" si="9"/>
        <v>6.8</v>
      </c>
      <c r="AX78" s="11">
        <f t="shared" si="9"/>
        <v>6.8</v>
      </c>
      <c r="AY78" s="11">
        <f t="shared" si="9"/>
        <v>6.8</v>
      </c>
      <c r="AZ78" s="11">
        <f t="shared" si="9"/>
        <v>6.8</v>
      </c>
      <c r="BA78" s="11">
        <f t="shared" si="9"/>
        <v>6.8</v>
      </c>
      <c r="BB78" s="11">
        <f t="shared" si="9"/>
        <v>6.8</v>
      </c>
      <c r="BC78" s="11">
        <f t="shared" si="9"/>
        <v>6.8</v>
      </c>
      <c r="BD78" s="11">
        <f t="shared" si="9"/>
        <v>6.8</v>
      </c>
      <c r="BE78" s="11">
        <f t="shared" si="9"/>
        <v>6.8</v>
      </c>
      <c r="BF78" s="11">
        <f t="shared" si="9"/>
        <v>6.8</v>
      </c>
      <c r="BG78" s="11">
        <f t="shared" si="9"/>
        <v>6.8</v>
      </c>
    </row>
    <row r="79" spans="1:59" x14ac:dyDescent="0.35">
      <c r="B79" s="9" t="s">
        <v>102</v>
      </c>
      <c r="E79" s="9" t="s">
        <v>103</v>
      </c>
      <c r="J79" s="13">
        <f t="shared" ref="J79:AO79" si="10">J77*J78</f>
        <v>0</v>
      </c>
      <c r="K79" s="13">
        <f t="shared" si="10"/>
        <v>0</v>
      </c>
      <c r="L79" s="13">
        <f t="shared" si="10"/>
        <v>0</v>
      </c>
      <c r="M79" s="13">
        <f t="shared" si="10"/>
        <v>13402800</v>
      </c>
      <c r="N79" s="13">
        <f t="shared" si="10"/>
        <v>13402800</v>
      </c>
      <c r="O79" s="13">
        <f t="shared" si="10"/>
        <v>13402800</v>
      </c>
      <c r="P79" s="13">
        <f t="shared" si="10"/>
        <v>13402800</v>
      </c>
      <c r="Q79" s="13">
        <f t="shared" si="10"/>
        <v>10722240</v>
      </c>
      <c r="R79" s="13">
        <f t="shared" si="10"/>
        <v>10722240</v>
      </c>
      <c r="S79" s="13">
        <f t="shared" si="10"/>
        <v>10722240</v>
      </c>
      <c r="T79" s="13">
        <f t="shared" si="10"/>
        <v>10722240</v>
      </c>
      <c r="U79" s="13">
        <f t="shared" si="10"/>
        <v>10722240</v>
      </c>
      <c r="V79" s="13">
        <f t="shared" si="10"/>
        <v>9828720</v>
      </c>
      <c r="W79" s="13">
        <f t="shared" si="10"/>
        <v>9828720</v>
      </c>
      <c r="X79" s="13">
        <f t="shared" si="10"/>
        <v>9828720</v>
      </c>
      <c r="Y79" s="13">
        <f t="shared" si="10"/>
        <v>9828720</v>
      </c>
      <c r="Z79" s="13">
        <f t="shared" si="10"/>
        <v>9828720</v>
      </c>
      <c r="AA79" s="13">
        <f t="shared" si="10"/>
        <v>9828720</v>
      </c>
      <c r="AB79" s="13">
        <f t="shared" si="10"/>
        <v>9828720</v>
      </c>
      <c r="AC79" s="13">
        <f t="shared" si="10"/>
        <v>9828720</v>
      </c>
      <c r="AD79" s="13">
        <f t="shared" si="10"/>
        <v>9828720</v>
      </c>
      <c r="AE79" s="13">
        <f t="shared" si="10"/>
        <v>9828720</v>
      </c>
      <c r="AF79" s="13">
        <f t="shared" si="10"/>
        <v>8935200</v>
      </c>
      <c r="AG79" s="13">
        <f t="shared" si="10"/>
        <v>8935200</v>
      </c>
      <c r="AH79" s="13">
        <f t="shared" si="10"/>
        <v>8935200</v>
      </c>
      <c r="AI79" s="13">
        <f t="shared" si="10"/>
        <v>8935200</v>
      </c>
      <c r="AJ79" s="13">
        <f t="shared" si="10"/>
        <v>8935200</v>
      </c>
      <c r="AK79" s="13">
        <f t="shared" si="10"/>
        <v>8935200</v>
      </c>
      <c r="AL79" s="13">
        <f t="shared" si="10"/>
        <v>0</v>
      </c>
      <c r="AM79" s="13">
        <f t="shared" si="10"/>
        <v>0</v>
      </c>
      <c r="AN79" s="13">
        <f t="shared" si="10"/>
        <v>0</v>
      </c>
      <c r="AO79" s="13">
        <f t="shared" si="10"/>
        <v>0</v>
      </c>
      <c r="AP79" s="13">
        <f t="shared" ref="AP79:BG79" si="11">AP77*AP78</f>
        <v>0</v>
      </c>
      <c r="AQ79" s="13">
        <f t="shared" si="11"/>
        <v>0</v>
      </c>
      <c r="AR79" s="13">
        <f t="shared" si="11"/>
        <v>0</v>
      </c>
      <c r="AS79" s="13">
        <f t="shared" si="11"/>
        <v>0</v>
      </c>
      <c r="AT79" s="13">
        <f t="shared" si="11"/>
        <v>0</v>
      </c>
      <c r="AU79" s="13">
        <f t="shared" si="11"/>
        <v>0</v>
      </c>
      <c r="AV79" s="13">
        <f t="shared" si="11"/>
        <v>0</v>
      </c>
      <c r="AW79" s="13">
        <f t="shared" si="11"/>
        <v>0</v>
      </c>
      <c r="AX79" s="13">
        <f t="shared" si="11"/>
        <v>0</v>
      </c>
      <c r="AY79" s="13">
        <f t="shared" si="11"/>
        <v>0</v>
      </c>
      <c r="AZ79" s="13">
        <f t="shared" si="11"/>
        <v>0</v>
      </c>
      <c r="BA79" s="13">
        <f t="shared" si="11"/>
        <v>0</v>
      </c>
      <c r="BB79" s="13">
        <f t="shared" si="11"/>
        <v>0</v>
      </c>
      <c r="BC79" s="13">
        <f t="shared" si="11"/>
        <v>0</v>
      </c>
      <c r="BD79" s="13">
        <f t="shared" si="11"/>
        <v>0</v>
      </c>
      <c r="BE79" s="13">
        <f t="shared" si="11"/>
        <v>0</v>
      </c>
      <c r="BF79" s="13">
        <f t="shared" si="11"/>
        <v>0</v>
      </c>
      <c r="BG79" s="13">
        <f t="shared" si="11"/>
        <v>0</v>
      </c>
    </row>
    <row r="81" spans="1:59" s="66" customFormat="1" x14ac:dyDescent="0.35">
      <c r="A81" s="66" t="s">
        <v>104</v>
      </c>
    </row>
    <row r="82" spans="1:59" x14ac:dyDescent="0.35">
      <c r="A82" s="8"/>
      <c r="B82" s="9" t="s">
        <v>23</v>
      </c>
      <c r="C82" s="8"/>
      <c r="D82" s="8"/>
      <c r="E82" s="9" t="s">
        <v>88</v>
      </c>
      <c r="F82" s="17">
        <f>F24*F75</f>
        <v>15000</v>
      </c>
      <c r="J82" s="17">
        <f>F82</f>
        <v>15000</v>
      </c>
    </row>
    <row r="83" spans="1:59" x14ac:dyDescent="0.35">
      <c r="B83" s="9" t="s">
        <v>105</v>
      </c>
      <c r="E83" s="9" t="s">
        <v>75</v>
      </c>
      <c r="F83" s="13"/>
      <c r="J83" s="14">
        <f t="shared" ref="J83:AO83" si="12">LOOKUP(J2,27:27,28:28)</f>
        <v>0.25</v>
      </c>
      <c r="K83" s="14">
        <f t="shared" si="12"/>
        <v>0.6</v>
      </c>
      <c r="L83" s="14">
        <f t="shared" si="12"/>
        <v>0.15</v>
      </c>
      <c r="M83" s="14">
        <f t="shared" si="12"/>
        <v>0</v>
      </c>
      <c r="N83" s="14">
        <f t="shared" si="12"/>
        <v>0</v>
      </c>
      <c r="O83" s="14">
        <f t="shared" si="12"/>
        <v>0</v>
      </c>
      <c r="P83" s="14">
        <f t="shared" si="12"/>
        <v>0</v>
      </c>
      <c r="Q83" s="14">
        <f t="shared" si="12"/>
        <v>0</v>
      </c>
      <c r="R83" s="14">
        <f t="shared" si="12"/>
        <v>0</v>
      </c>
      <c r="S83" s="14">
        <f t="shared" si="12"/>
        <v>0</v>
      </c>
      <c r="T83" s="14">
        <f t="shared" si="12"/>
        <v>0</v>
      </c>
      <c r="U83" s="14">
        <f t="shared" si="12"/>
        <v>0</v>
      </c>
      <c r="V83" s="14">
        <f t="shared" si="12"/>
        <v>0</v>
      </c>
      <c r="W83" s="14">
        <f t="shared" si="12"/>
        <v>0</v>
      </c>
      <c r="X83" s="14">
        <f t="shared" si="12"/>
        <v>0</v>
      </c>
      <c r="Y83" s="14">
        <f t="shared" si="12"/>
        <v>0</v>
      </c>
      <c r="Z83" s="14">
        <f t="shared" si="12"/>
        <v>0</v>
      </c>
      <c r="AA83" s="14">
        <f t="shared" si="12"/>
        <v>0</v>
      </c>
      <c r="AB83" s="14">
        <f t="shared" si="12"/>
        <v>0</v>
      </c>
      <c r="AC83" s="14">
        <f t="shared" si="12"/>
        <v>0</v>
      </c>
      <c r="AD83" s="14">
        <f t="shared" si="12"/>
        <v>0</v>
      </c>
      <c r="AE83" s="14">
        <f t="shared" si="12"/>
        <v>0</v>
      </c>
      <c r="AF83" s="14">
        <f t="shared" si="12"/>
        <v>0</v>
      </c>
      <c r="AG83" s="14">
        <f t="shared" si="12"/>
        <v>0</v>
      </c>
      <c r="AH83" s="14">
        <f t="shared" si="12"/>
        <v>0</v>
      </c>
      <c r="AI83" s="14">
        <f t="shared" si="12"/>
        <v>0</v>
      </c>
      <c r="AJ83" s="14">
        <f t="shared" si="12"/>
        <v>0</v>
      </c>
      <c r="AK83" s="14">
        <f t="shared" si="12"/>
        <v>0</v>
      </c>
      <c r="AL83" s="14">
        <f t="shared" si="12"/>
        <v>0</v>
      </c>
      <c r="AM83" s="14">
        <f t="shared" si="12"/>
        <v>0</v>
      </c>
      <c r="AN83" s="14">
        <f t="shared" si="12"/>
        <v>0</v>
      </c>
      <c r="AO83" s="14">
        <f t="shared" si="12"/>
        <v>0</v>
      </c>
      <c r="AP83" s="14">
        <f t="shared" ref="AP83:BG83" si="13">LOOKUP(AP2,27:27,28:28)</f>
        <v>0</v>
      </c>
      <c r="AQ83" s="14">
        <f t="shared" si="13"/>
        <v>0</v>
      </c>
      <c r="AR83" s="14">
        <f t="shared" si="13"/>
        <v>0</v>
      </c>
      <c r="AS83" s="14">
        <f t="shared" si="13"/>
        <v>0</v>
      </c>
      <c r="AT83" s="14">
        <f t="shared" si="13"/>
        <v>0</v>
      </c>
      <c r="AU83" s="14">
        <f t="shared" si="13"/>
        <v>0</v>
      </c>
      <c r="AV83" s="14">
        <f t="shared" si="13"/>
        <v>0</v>
      </c>
      <c r="AW83" s="14">
        <f t="shared" si="13"/>
        <v>0</v>
      </c>
      <c r="AX83" s="14">
        <f t="shared" si="13"/>
        <v>0</v>
      </c>
      <c r="AY83" s="14">
        <f t="shared" si="13"/>
        <v>0</v>
      </c>
      <c r="AZ83" s="14">
        <f t="shared" si="13"/>
        <v>0</v>
      </c>
      <c r="BA83" s="14">
        <f t="shared" si="13"/>
        <v>0</v>
      </c>
      <c r="BB83" s="14">
        <f t="shared" si="13"/>
        <v>0</v>
      </c>
      <c r="BC83" s="14">
        <f t="shared" si="13"/>
        <v>0</v>
      </c>
      <c r="BD83" s="14">
        <f t="shared" si="13"/>
        <v>0</v>
      </c>
      <c r="BE83" s="14">
        <f t="shared" si="13"/>
        <v>0</v>
      </c>
      <c r="BF83" s="14">
        <f t="shared" si="13"/>
        <v>0</v>
      </c>
      <c r="BG83" s="14">
        <f t="shared" si="13"/>
        <v>0</v>
      </c>
    </row>
    <row r="84" spans="1:59" x14ac:dyDescent="0.35">
      <c r="B84" s="9" t="s">
        <v>106</v>
      </c>
      <c r="E84" s="9" t="s">
        <v>88</v>
      </c>
      <c r="F84" s="13">
        <f>F25*F14</f>
        <v>240000</v>
      </c>
      <c r="J84" s="13">
        <f t="shared" ref="J84:AO84" si="14">$F$84*J83</f>
        <v>60000</v>
      </c>
      <c r="K84" s="13">
        <f t="shared" si="14"/>
        <v>144000</v>
      </c>
      <c r="L84" s="13">
        <f t="shared" si="14"/>
        <v>36000</v>
      </c>
      <c r="M84" s="13">
        <f t="shared" si="14"/>
        <v>0</v>
      </c>
      <c r="N84" s="13">
        <f t="shared" si="14"/>
        <v>0</v>
      </c>
      <c r="O84" s="13">
        <f t="shared" si="14"/>
        <v>0</v>
      </c>
      <c r="P84" s="13">
        <f t="shared" si="14"/>
        <v>0</v>
      </c>
      <c r="Q84" s="13">
        <f t="shared" si="14"/>
        <v>0</v>
      </c>
      <c r="R84" s="13">
        <f t="shared" si="14"/>
        <v>0</v>
      </c>
      <c r="S84" s="13">
        <f t="shared" si="14"/>
        <v>0</v>
      </c>
      <c r="T84" s="13">
        <f t="shared" si="14"/>
        <v>0</v>
      </c>
      <c r="U84" s="13">
        <f t="shared" si="14"/>
        <v>0</v>
      </c>
      <c r="V84" s="13">
        <f t="shared" si="14"/>
        <v>0</v>
      </c>
      <c r="W84" s="13">
        <f t="shared" si="14"/>
        <v>0</v>
      </c>
      <c r="X84" s="13">
        <f t="shared" si="14"/>
        <v>0</v>
      </c>
      <c r="Y84" s="13">
        <f t="shared" si="14"/>
        <v>0</v>
      </c>
      <c r="Z84" s="13">
        <f t="shared" si="14"/>
        <v>0</v>
      </c>
      <c r="AA84" s="13">
        <f t="shared" si="14"/>
        <v>0</v>
      </c>
      <c r="AB84" s="13">
        <f t="shared" si="14"/>
        <v>0</v>
      </c>
      <c r="AC84" s="13">
        <f t="shared" si="14"/>
        <v>0</v>
      </c>
      <c r="AD84" s="13">
        <f t="shared" si="14"/>
        <v>0</v>
      </c>
      <c r="AE84" s="13">
        <f t="shared" si="14"/>
        <v>0</v>
      </c>
      <c r="AF84" s="13">
        <f t="shared" si="14"/>
        <v>0</v>
      </c>
      <c r="AG84" s="13">
        <f t="shared" si="14"/>
        <v>0</v>
      </c>
      <c r="AH84" s="13">
        <f t="shared" si="14"/>
        <v>0</v>
      </c>
      <c r="AI84" s="13">
        <f t="shared" si="14"/>
        <v>0</v>
      </c>
      <c r="AJ84" s="13">
        <f t="shared" si="14"/>
        <v>0</v>
      </c>
      <c r="AK84" s="13">
        <f t="shared" si="14"/>
        <v>0</v>
      </c>
      <c r="AL84" s="13">
        <f t="shared" si="14"/>
        <v>0</v>
      </c>
      <c r="AM84" s="13">
        <f t="shared" si="14"/>
        <v>0</v>
      </c>
      <c r="AN84" s="13">
        <f t="shared" si="14"/>
        <v>0</v>
      </c>
      <c r="AO84" s="13">
        <f t="shared" si="14"/>
        <v>0</v>
      </c>
      <c r="AP84" s="13">
        <f t="shared" ref="AP84:BG84" si="15">$F$84*AP83</f>
        <v>0</v>
      </c>
      <c r="AQ84" s="13">
        <f t="shared" si="15"/>
        <v>0</v>
      </c>
      <c r="AR84" s="13">
        <f t="shared" si="15"/>
        <v>0</v>
      </c>
      <c r="AS84" s="13">
        <f t="shared" si="15"/>
        <v>0</v>
      </c>
      <c r="AT84" s="13">
        <f t="shared" si="15"/>
        <v>0</v>
      </c>
      <c r="AU84" s="13">
        <f t="shared" si="15"/>
        <v>0</v>
      </c>
      <c r="AV84" s="13">
        <f t="shared" si="15"/>
        <v>0</v>
      </c>
      <c r="AW84" s="13">
        <f t="shared" si="15"/>
        <v>0</v>
      </c>
      <c r="AX84" s="13">
        <f t="shared" si="15"/>
        <v>0</v>
      </c>
      <c r="AY84" s="13">
        <f t="shared" si="15"/>
        <v>0</v>
      </c>
      <c r="AZ84" s="13">
        <f t="shared" si="15"/>
        <v>0</v>
      </c>
      <c r="BA84" s="13">
        <f t="shared" si="15"/>
        <v>0</v>
      </c>
      <c r="BB84" s="13">
        <f t="shared" si="15"/>
        <v>0</v>
      </c>
      <c r="BC84" s="13">
        <f t="shared" si="15"/>
        <v>0</v>
      </c>
      <c r="BD84" s="13">
        <f t="shared" si="15"/>
        <v>0</v>
      </c>
      <c r="BE84" s="13">
        <f t="shared" si="15"/>
        <v>0</v>
      </c>
      <c r="BF84" s="13">
        <f t="shared" si="15"/>
        <v>0</v>
      </c>
      <c r="BG84" s="13">
        <f t="shared" si="15"/>
        <v>0</v>
      </c>
    </row>
    <row r="85" spans="1:59" x14ac:dyDescent="0.35">
      <c r="B85" s="18" t="s">
        <v>107</v>
      </c>
      <c r="C85" s="19"/>
      <c r="D85" s="19"/>
      <c r="E85" s="19" t="s">
        <v>88</v>
      </c>
      <c r="F85" s="19"/>
      <c r="G85" s="19"/>
      <c r="H85" s="19"/>
      <c r="I85" s="19"/>
      <c r="J85" s="20">
        <f>J84+J82</f>
        <v>75000</v>
      </c>
      <c r="K85" s="20">
        <f t="shared" ref="K85:BG85" si="16">K84+K82</f>
        <v>144000</v>
      </c>
      <c r="L85" s="20">
        <f t="shared" si="16"/>
        <v>36000</v>
      </c>
      <c r="M85" s="20">
        <f t="shared" si="16"/>
        <v>0</v>
      </c>
      <c r="N85" s="20">
        <f t="shared" si="16"/>
        <v>0</v>
      </c>
      <c r="O85" s="20">
        <f t="shared" si="16"/>
        <v>0</v>
      </c>
      <c r="P85" s="20">
        <f t="shared" si="16"/>
        <v>0</v>
      </c>
      <c r="Q85" s="20">
        <f t="shared" si="16"/>
        <v>0</v>
      </c>
      <c r="R85" s="20">
        <f t="shared" si="16"/>
        <v>0</v>
      </c>
      <c r="S85" s="20">
        <f t="shared" si="16"/>
        <v>0</v>
      </c>
      <c r="T85" s="20">
        <f t="shared" si="16"/>
        <v>0</v>
      </c>
      <c r="U85" s="20">
        <f t="shared" si="16"/>
        <v>0</v>
      </c>
      <c r="V85" s="20">
        <f t="shared" si="16"/>
        <v>0</v>
      </c>
      <c r="W85" s="20">
        <f t="shared" si="16"/>
        <v>0</v>
      </c>
      <c r="X85" s="20">
        <f t="shared" si="16"/>
        <v>0</v>
      </c>
      <c r="Y85" s="20">
        <f t="shared" si="16"/>
        <v>0</v>
      </c>
      <c r="Z85" s="20">
        <f t="shared" si="16"/>
        <v>0</v>
      </c>
      <c r="AA85" s="20">
        <f t="shared" si="16"/>
        <v>0</v>
      </c>
      <c r="AB85" s="20">
        <f t="shared" si="16"/>
        <v>0</v>
      </c>
      <c r="AC85" s="20">
        <f t="shared" si="16"/>
        <v>0</v>
      </c>
      <c r="AD85" s="20">
        <f t="shared" si="16"/>
        <v>0</v>
      </c>
      <c r="AE85" s="20">
        <f t="shared" si="16"/>
        <v>0</v>
      </c>
      <c r="AF85" s="20">
        <f t="shared" si="16"/>
        <v>0</v>
      </c>
      <c r="AG85" s="20">
        <f t="shared" si="16"/>
        <v>0</v>
      </c>
      <c r="AH85" s="20">
        <f t="shared" si="16"/>
        <v>0</v>
      </c>
      <c r="AI85" s="20">
        <f t="shared" si="16"/>
        <v>0</v>
      </c>
      <c r="AJ85" s="20">
        <f t="shared" si="16"/>
        <v>0</v>
      </c>
      <c r="AK85" s="20">
        <f t="shared" si="16"/>
        <v>0</v>
      </c>
      <c r="AL85" s="20">
        <f t="shared" si="16"/>
        <v>0</v>
      </c>
      <c r="AM85" s="20">
        <f t="shared" si="16"/>
        <v>0</v>
      </c>
      <c r="AN85" s="20">
        <f t="shared" si="16"/>
        <v>0</v>
      </c>
      <c r="AO85" s="20">
        <f t="shared" si="16"/>
        <v>0</v>
      </c>
      <c r="AP85" s="20">
        <f t="shared" si="16"/>
        <v>0</v>
      </c>
      <c r="AQ85" s="20">
        <f t="shared" si="16"/>
        <v>0</v>
      </c>
      <c r="AR85" s="20">
        <f t="shared" si="16"/>
        <v>0</v>
      </c>
      <c r="AS85" s="20">
        <f t="shared" si="16"/>
        <v>0</v>
      </c>
      <c r="AT85" s="20">
        <f t="shared" si="16"/>
        <v>0</v>
      </c>
      <c r="AU85" s="20">
        <f t="shared" si="16"/>
        <v>0</v>
      </c>
      <c r="AV85" s="20">
        <f t="shared" si="16"/>
        <v>0</v>
      </c>
      <c r="AW85" s="20">
        <f t="shared" si="16"/>
        <v>0</v>
      </c>
      <c r="AX85" s="20">
        <f t="shared" si="16"/>
        <v>0</v>
      </c>
      <c r="AY85" s="20">
        <f t="shared" si="16"/>
        <v>0</v>
      </c>
      <c r="AZ85" s="20">
        <f t="shared" si="16"/>
        <v>0</v>
      </c>
      <c r="BA85" s="20">
        <f t="shared" si="16"/>
        <v>0</v>
      </c>
      <c r="BB85" s="20">
        <f t="shared" si="16"/>
        <v>0</v>
      </c>
      <c r="BC85" s="20">
        <f t="shared" si="16"/>
        <v>0</v>
      </c>
      <c r="BD85" s="20">
        <f t="shared" si="16"/>
        <v>0</v>
      </c>
      <c r="BE85" s="20">
        <f t="shared" si="16"/>
        <v>0</v>
      </c>
      <c r="BF85" s="20">
        <f t="shared" si="16"/>
        <v>0</v>
      </c>
      <c r="BG85" s="20">
        <f t="shared" si="16"/>
        <v>0</v>
      </c>
    </row>
    <row r="87" spans="1:59" s="66" customFormat="1" x14ac:dyDescent="0.35">
      <c r="A87" s="66" t="s">
        <v>108</v>
      </c>
    </row>
    <row r="88" spans="1:59" x14ac:dyDescent="0.35">
      <c r="B88" s="9" t="s">
        <v>109</v>
      </c>
      <c r="J88" s="14">
        <f t="shared" ref="J88:AO88" si="17">LOOKUP(J6,35:35,36:36)</f>
        <v>0.01</v>
      </c>
      <c r="K88" s="14">
        <f t="shared" si="17"/>
        <v>1.4999999999999999E-2</v>
      </c>
      <c r="L88" s="14">
        <f t="shared" si="17"/>
        <v>0.02</v>
      </c>
      <c r="M88" s="14">
        <f t="shared" si="17"/>
        <v>2.5000000000000001E-2</v>
      </c>
      <c r="N88" s="14">
        <f t="shared" si="17"/>
        <v>2.5000000000000001E-2</v>
      </c>
      <c r="O88" s="14">
        <f t="shared" si="17"/>
        <v>2.5000000000000001E-2</v>
      </c>
      <c r="P88" s="14">
        <f t="shared" si="17"/>
        <v>2.5000000000000001E-2</v>
      </c>
      <c r="Q88" s="14">
        <f t="shared" si="17"/>
        <v>2.5000000000000001E-2</v>
      </c>
      <c r="R88" s="14">
        <f t="shared" si="17"/>
        <v>2.5000000000000001E-2</v>
      </c>
      <c r="S88" s="14">
        <f t="shared" si="17"/>
        <v>2.5000000000000001E-2</v>
      </c>
      <c r="T88" s="14">
        <f t="shared" si="17"/>
        <v>2.5000000000000001E-2</v>
      </c>
      <c r="U88" s="14">
        <f t="shared" si="17"/>
        <v>2.5000000000000001E-2</v>
      </c>
      <c r="V88" s="14">
        <f t="shared" si="17"/>
        <v>2.5000000000000001E-2</v>
      </c>
      <c r="W88" s="14">
        <f t="shared" si="17"/>
        <v>2.5000000000000001E-2</v>
      </c>
      <c r="X88" s="14">
        <f t="shared" si="17"/>
        <v>2.5000000000000001E-2</v>
      </c>
      <c r="Y88" s="14">
        <f t="shared" si="17"/>
        <v>2.5000000000000001E-2</v>
      </c>
      <c r="Z88" s="14">
        <f t="shared" si="17"/>
        <v>2.5000000000000001E-2</v>
      </c>
      <c r="AA88" s="14">
        <f t="shared" si="17"/>
        <v>2.5000000000000001E-2</v>
      </c>
      <c r="AB88" s="14">
        <f t="shared" si="17"/>
        <v>2.5000000000000001E-2</v>
      </c>
      <c r="AC88" s="14">
        <f t="shared" si="17"/>
        <v>2.5000000000000001E-2</v>
      </c>
      <c r="AD88" s="14">
        <f t="shared" si="17"/>
        <v>2.5000000000000001E-2</v>
      </c>
      <c r="AE88" s="14">
        <f t="shared" si="17"/>
        <v>2.5000000000000001E-2</v>
      </c>
      <c r="AF88" s="14">
        <f t="shared" si="17"/>
        <v>2.5000000000000001E-2</v>
      </c>
      <c r="AG88" s="14">
        <f t="shared" si="17"/>
        <v>2.5000000000000001E-2</v>
      </c>
      <c r="AH88" s="14">
        <f t="shared" si="17"/>
        <v>2.5000000000000001E-2</v>
      </c>
      <c r="AI88" s="14">
        <f t="shared" si="17"/>
        <v>2.5000000000000001E-2</v>
      </c>
      <c r="AJ88" s="14">
        <f t="shared" si="17"/>
        <v>2.5000000000000001E-2</v>
      </c>
      <c r="AK88" s="14">
        <f t="shared" si="17"/>
        <v>2.5000000000000001E-2</v>
      </c>
      <c r="AL88" s="14">
        <f t="shared" si="17"/>
        <v>2.5000000000000001E-2</v>
      </c>
      <c r="AM88" s="14">
        <f t="shared" si="17"/>
        <v>2.5000000000000001E-2</v>
      </c>
      <c r="AN88" s="14">
        <f t="shared" si="17"/>
        <v>2.5000000000000001E-2</v>
      </c>
      <c r="AO88" s="14">
        <f t="shared" si="17"/>
        <v>2.5000000000000001E-2</v>
      </c>
      <c r="AP88" s="14">
        <f t="shared" ref="AP88:BG88" si="18">LOOKUP(AP6,35:35,36:36)</f>
        <v>2.5000000000000001E-2</v>
      </c>
      <c r="AQ88" s="14">
        <f t="shared" si="18"/>
        <v>2.5000000000000001E-2</v>
      </c>
      <c r="AR88" s="14">
        <f t="shared" si="18"/>
        <v>2.5000000000000001E-2</v>
      </c>
      <c r="AS88" s="14">
        <f t="shared" si="18"/>
        <v>2.5000000000000001E-2</v>
      </c>
      <c r="AT88" s="14">
        <f t="shared" si="18"/>
        <v>2.5000000000000001E-2</v>
      </c>
      <c r="AU88" s="14">
        <f t="shared" si="18"/>
        <v>2.5000000000000001E-2</v>
      </c>
      <c r="AV88" s="14">
        <f t="shared" si="18"/>
        <v>2.5000000000000001E-2</v>
      </c>
      <c r="AW88" s="14">
        <f t="shared" si="18"/>
        <v>2.5000000000000001E-2</v>
      </c>
      <c r="AX88" s="14">
        <f t="shared" si="18"/>
        <v>2.5000000000000001E-2</v>
      </c>
      <c r="AY88" s="14">
        <f t="shared" si="18"/>
        <v>2.5000000000000001E-2</v>
      </c>
      <c r="AZ88" s="14">
        <f t="shared" si="18"/>
        <v>2.5000000000000001E-2</v>
      </c>
      <c r="BA88" s="14">
        <f t="shared" si="18"/>
        <v>2.5000000000000001E-2</v>
      </c>
      <c r="BB88" s="14">
        <f t="shared" si="18"/>
        <v>2.5000000000000001E-2</v>
      </c>
      <c r="BC88" s="14">
        <f t="shared" si="18"/>
        <v>2.5000000000000001E-2</v>
      </c>
      <c r="BD88" s="14">
        <f t="shared" si="18"/>
        <v>2.5000000000000001E-2</v>
      </c>
      <c r="BE88" s="14">
        <f t="shared" si="18"/>
        <v>2.5000000000000001E-2</v>
      </c>
      <c r="BF88" s="14">
        <f t="shared" si="18"/>
        <v>2.5000000000000001E-2</v>
      </c>
      <c r="BG88" s="14">
        <f t="shared" si="18"/>
        <v>2.5000000000000001E-2</v>
      </c>
    </row>
    <row r="89" spans="1:59" x14ac:dyDescent="0.35">
      <c r="B89" s="9" t="s">
        <v>110</v>
      </c>
      <c r="I89" s="51">
        <v>1</v>
      </c>
      <c r="J89" s="11">
        <f>I89*(1+J88)</f>
        <v>1.01</v>
      </c>
      <c r="K89" s="11">
        <f t="shared" ref="K89:BG89" si="19">J89*(1+K88)</f>
        <v>1.02515</v>
      </c>
      <c r="L89" s="11">
        <f t="shared" si="19"/>
        <v>1.0456529999999999</v>
      </c>
      <c r="M89" s="11">
        <f t="shared" si="19"/>
        <v>1.0717943249999999</v>
      </c>
      <c r="N89" s="11">
        <f t="shared" si="19"/>
        <v>1.0985891831249999</v>
      </c>
      <c r="O89" s="11">
        <f t="shared" si="19"/>
        <v>1.1260539127031248</v>
      </c>
      <c r="P89" s="11">
        <f t="shared" si="19"/>
        <v>1.1542052605207029</v>
      </c>
      <c r="Q89" s="11">
        <f t="shared" si="19"/>
        <v>1.1830603920337204</v>
      </c>
      <c r="R89" s="11">
        <f t="shared" si="19"/>
        <v>1.2126369018345633</v>
      </c>
      <c r="S89" s="11">
        <f t="shared" si="19"/>
        <v>1.2429528243804273</v>
      </c>
      <c r="T89" s="11">
        <f t="shared" si="19"/>
        <v>1.2740266449899378</v>
      </c>
      <c r="U89" s="11">
        <f t="shared" si="19"/>
        <v>1.3058773111146862</v>
      </c>
      <c r="V89" s="11">
        <f t="shared" si="19"/>
        <v>1.3385242438925533</v>
      </c>
      <c r="W89" s="11">
        <f t="shared" si="19"/>
        <v>1.3719873499898669</v>
      </c>
      <c r="X89" s="11">
        <f t="shared" si="19"/>
        <v>1.4062870337396134</v>
      </c>
      <c r="Y89" s="11">
        <f t="shared" si="19"/>
        <v>1.4414442095831037</v>
      </c>
      <c r="Z89" s="11">
        <f t="shared" si="19"/>
        <v>1.4774803148226812</v>
      </c>
      <c r="AA89" s="11">
        <f t="shared" si="19"/>
        <v>1.514417322693248</v>
      </c>
      <c r="AB89" s="11">
        <f t="shared" si="19"/>
        <v>1.5522777557605791</v>
      </c>
      <c r="AC89" s="11">
        <f t="shared" si="19"/>
        <v>1.5910846996545935</v>
      </c>
      <c r="AD89" s="11">
        <f t="shared" si="19"/>
        <v>1.6308618171459581</v>
      </c>
      <c r="AE89" s="11">
        <f t="shared" si="19"/>
        <v>1.6716333625746069</v>
      </c>
      <c r="AF89" s="11">
        <f t="shared" si="19"/>
        <v>1.7134241966389721</v>
      </c>
      <c r="AG89" s="11">
        <f t="shared" si="19"/>
        <v>1.7562598015549462</v>
      </c>
      <c r="AH89" s="11">
        <f t="shared" si="19"/>
        <v>1.8001662965938197</v>
      </c>
      <c r="AI89" s="11">
        <f t="shared" si="19"/>
        <v>1.8451704540086651</v>
      </c>
      <c r="AJ89" s="11">
        <f t="shared" si="19"/>
        <v>1.8912997153588815</v>
      </c>
      <c r="AK89" s="11">
        <f t="shared" si="19"/>
        <v>1.9385822082428534</v>
      </c>
      <c r="AL89" s="11">
        <f t="shared" si="19"/>
        <v>1.9870467634489246</v>
      </c>
      <c r="AM89" s="11">
        <f t="shared" si="19"/>
        <v>2.0367229325351475</v>
      </c>
      <c r="AN89" s="11">
        <f t="shared" si="19"/>
        <v>2.0876410058485262</v>
      </c>
      <c r="AO89" s="11">
        <f t="shared" si="19"/>
        <v>2.139832030994739</v>
      </c>
      <c r="AP89" s="11">
        <f t="shared" si="19"/>
        <v>2.1933278317696074</v>
      </c>
      <c r="AQ89" s="11">
        <f t="shared" si="19"/>
        <v>2.2481610275638473</v>
      </c>
      <c r="AR89" s="11">
        <f t="shared" si="19"/>
        <v>2.3043650532529432</v>
      </c>
      <c r="AS89" s="11">
        <f t="shared" si="19"/>
        <v>2.3619741795842666</v>
      </c>
      <c r="AT89" s="11">
        <f t="shared" si="19"/>
        <v>2.4210235340738731</v>
      </c>
      <c r="AU89" s="11">
        <f t="shared" si="19"/>
        <v>2.4815491224257196</v>
      </c>
      <c r="AV89" s="11">
        <f t="shared" si="19"/>
        <v>2.5435878504863623</v>
      </c>
      <c r="AW89" s="11">
        <f t="shared" si="19"/>
        <v>2.6071775467485212</v>
      </c>
      <c r="AX89" s="11">
        <f t="shared" si="19"/>
        <v>2.6723569854172342</v>
      </c>
      <c r="AY89" s="11">
        <f t="shared" si="19"/>
        <v>2.7391659100526646</v>
      </c>
      <c r="AZ89" s="11">
        <f t="shared" si="19"/>
        <v>2.8076450578039811</v>
      </c>
      <c r="BA89" s="11">
        <f t="shared" si="19"/>
        <v>2.8778361842490803</v>
      </c>
      <c r="BB89" s="11">
        <f t="shared" si="19"/>
        <v>2.949782088855307</v>
      </c>
      <c r="BC89" s="11">
        <f t="shared" si="19"/>
        <v>3.0235266410766894</v>
      </c>
      <c r="BD89" s="11">
        <f t="shared" si="19"/>
        <v>3.0991148071036063</v>
      </c>
      <c r="BE89" s="11">
        <f t="shared" si="19"/>
        <v>3.1765926772811963</v>
      </c>
      <c r="BF89" s="11">
        <f t="shared" si="19"/>
        <v>3.2560074942132258</v>
      </c>
      <c r="BG89" s="11">
        <f t="shared" si="19"/>
        <v>3.3374076815685561</v>
      </c>
    </row>
    <row r="91" spans="1:59" x14ac:dyDescent="0.35">
      <c r="B91" s="11" t="s">
        <v>111</v>
      </c>
      <c r="E91" s="9" t="s">
        <v>59</v>
      </c>
      <c r="J91" s="11">
        <f t="shared" ref="J91:AO91" si="20">LOOKUP(J6,31:31,32:32)</f>
        <v>4</v>
      </c>
      <c r="K91" s="11">
        <f t="shared" si="20"/>
        <v>5.5</v>
      </c>
      <c r="L91" s="11">
        <f t="shared" si="20"/>
        <v>5</v>
      </c>
      <c r="M91" s="11">
        <f t="shared" si="20"/>
        <v>4.5</v>
      </c>
      <c r="N91" s="11">
        <f t="shared" si="20"/>
        <v>5</v>
      </c>
      <c r="O91" s="11">
        <f t="shared" si="20"/>
        <v>4.75</v>
      </c>
      <c r="P91" s="11">
        <f t="shared" si="20"/>
        <v>4.75</v>
      </c>
      <c r="Q91" s="11">
        <f t="shared" si="20"/>
        <v>4.75</v>
      </c>
      <c r="R91" s="11">
        <f t="shared" si="20"/>
        <v>4.75</v>
      </c>
      <c r="S91" s="11">
        <f t="shared" si="20"/>
        <v>4.75</v>
      </c>
      <c r="T91" s="11">
        <f t="shared" si="20"/>
        <v>4.75</v>
      </c>
      <c r="U91" s="11">
        <f t="shared" si="20"/>
        <v>4.75</v>
      </c>
      <c r="V91" s="11">
        <f t="shared" si="20"/>
        <v>4.75</v>
      </c>
      <c r="W91" s="11">
        <f t="shared" si="20"/>
        <v>4.75</v>
      </c>
      <c r="X91" s="11">
        <f t="shared" si="20"/>
        <v>4.75</v>
      </c>
      <c r="Y91" s="11">
        <f t="shared" si="20"/>
        <v>4.75</v>
      </c>
      <c r="Z91" s="11">
        <f t="shared" si="20"/>
        <v>4.75</v>
      </c>
      <c r="AA91" s="11">
        <f t="shared" si="20"/>
        <v>4.75</v>
      </c>
      <c r="AB91" s="11">
        <f t="shared" si="20"/>
        <v>4.75</v>
      </c>
      <c r="AC91" s="11">
        <f t="shared" si="20"/>
        <v>4.75</v>
      </c>
      <c r="AD91" s="11">
        <f t="shared" si="20"/>
        <v>4.75</v>
      </c>
      <c r="AE91" s="11">
        <f t="shared" si="20"/>
        <v>4.75</v>
      </c>
      <c r="AF91" s="11">
        <f t="shared" si="20"/>
        <v>4.75</v>
      </c>
      <c r="AG91" s="11">
        <f t="shared" si="20"/>
        <v>4.75</v>
      </c>
      <c r="AH91" s="11">
        <f t="shared" si="20"/>
        <v>4.75</v>
      </c>
      <c r="AI91" s="11">
        <f t="shared" si="20"/>
        <v>4.75</v>
      </c>
      <c r="AJ91" s="11">
        <f t="shared" si="20"/>
        <v>4.75</v>
      </c>
      <c r="AK91" s="11">
        <f t="shared" si="20"/>
        <v>4.75</v>
      </c>
      <c r="AL91" s="11">
        <f t="shared" si="20"/>
        <v>4.75</v>
      </c>
      <c r="AM91" s="11">
        <f t="shared" si="20"/>
        <v>4.75</v>
      </c>
      <c r="AN91" s="11">
        <f t="shared" si="20"/>
        <v>4.75</v>
      </c>
      <c r="AO91" s="11">
        <f t="shared" si="20"/>
        <v>4.75</v>
      </c>
      <c r="AP91" s="11">
        <f t="shared" ref="AP91:BG91" si="21">LOOKUP(AP6,31:31,32:32)</f>
        <v>4.75</v>
      </c>
      <c r="AQ91" s="11">
        <f t="shared" si="21"/>
        <v>4.75</v>
      </c>
      <c r="AR91" s="11">
        <f t="shared" si="21"/>
        <v>4.75</v>
      </c>
      <c r="AS91" s="11">
        <f t="shared" si="21"/>
        <v>4.75</v>
      </c>
      <c r="AT91" s="11">
        <f t="shared" si="21"/>
        <v>4.75</v>
      </c>
      <c r="AU91" s="11">
        <f t="shared" si="21"/>
        <v>4.75</v>
      </c>
      <c r="AV91" s="11">
        <f t="shared" si="21"/>
        <v>4.75</v>
      </c>
      <c r="AW91" s="11">
        <f t="shared" si="21"/>
        <v>4.75</v>
      </c>
      <c r="AX91" s="11">
        <f t="shared" si="21"/>
        <v>4.75</v>
      </c>
      <c r="AY91" s="11">
        <f t="shared" si="21"/>
        <v>4.75</v>
      </c>
      <c r="AZ91" s="11">
        <f t="shared" si="21"/>
        <v>4.75</v>
      </c>
      <c r="BA91" s="11">
        <f t="shared" si="21"/>
        <v>4.75</v>
      </c>
      <c r="BB91" s="11">
        <f t="shared" si="21"/>
        <v>4.75</v>
      </c>
      <c r="BC91" s="11">
        <f t="shared" si="21"/>
        <v>4.75</v>
      </c>
      <c r="BD91" s="11">
        <f t="shared" si="21"/>
        <v>4.75</v>
      </c>
      <c r="BE91" s="11">
        <f t="shared" si="21"/>
        <v>4.75</v>
      </c>
      <c r="BF91" s="11">
        <f t="shared" si="21"/>
        <v>4.75</v>
      </c>
      <c r="BG91" s="11">
        <f t="shared" si="21"/>
        <v>4.75</v>
      </c>
    </row>
    <row r="92" spans="1:59" s="13" customFormat="1" x14ac:dyDescent="0.35">
      <c r="B92" s="21" t="s">
        <v>112</v>
      </c>
      <c r="E92" s="13" t="s">
        <v>103</v>
      </c>
      <c r="J92" s="13">
        <f t="shared" ref="J92:AO92" si="22">J79</f>
        <v>0</v>
      </c>
      <c r="K92" s="13">
        <f t="shared" si="22"/>
        <v>0</v>
      </c>
      <c r="L92" s="13">
        <f t="shared" si="22"/>
        <v>0</v>
      </c>
      <c r="M92" s="13">
        <f t="shared" si="22"/>
        <v>13402800</v>
      </c>
      <c r="N92" s="13">
        <f t="shared" si="22"/>
        <v>13402800</v>
      </c>
      <c r="O92" s="13">
        <f t="shared" si="22"/>
        <v>13402800</v>
      </c>
      <c r="P92" s="13">
        <f t="shared" si="22"/>
        <v>13402800</v>
      </c>
      <c r="Q92" s="13">
        <f t="shared" si="22"/>
        <v>10722240</v>
      </c>
      <c r="R92" s="13">
        <f t="shared" si="22"/>
        <v>10722240</v>
      </c>
      <c r="S92" s="13">
        <f t="shared" si="22"/>
        <v>10722240</v>
      </c>
      <c r="T92" s="13">
        <f t="shared" si="22"/>
        <v>10722240</v>
      </c>
      <c r="U92" s="13">
        <f t="shared" si="22"/>
        <v>10722240</v>
      </c>
      <c r="V92" s="13">
        <f t="shared" si="22"/>
        <v>9828720</v>
      </c>
      <c r="W92" s="13">
        <f t="shared" si="22"/>
        <v>9828720</v>
      </c>
      <c r="X92" s="13">
        <f t="shared" si="22"/>
        <v>9828720</v>
      </c>
      <c r="Y92" s="13">
        <f t="shared" si="22"/>
        <v>9828720</v>
      </c>
      <c r="Z92" s="13">
        <f t="shared" si="22"/>
        <v>9828720</v>
      </c>
      <c r="AA92" s="13">
        <f t="shared" si="22"/>
        <v>9828720</v>
      </c>
      <c r="AB92" s="13">
        <f t="shared" si="22"/>
        <v>9828720</v>
      </c>
      <c r="AC92" s="13">
        <f t="shared" si="22"/>
        <v>9828720</v>
      </c>
      <c r="AD92" s="13">
        <f t="shared" si="22"/>
        <v>9828720</v>
      </c>
      <c r="AE92" s="13">
        <f t="shared" si="22"/>
        <v>9828720</v>
      </c>
      <c r="AF92" s="13">
        <f t="shared" si="22"/>
        <v>8935200</v>
      </c>
      <c r="AG92" s="13">
        <f t="shared" si="22"/>
        <v>8935200</v>
      </c>
      <c r="AH92" s="13">
        <f t="shared" si="22"/>
        <v>8935200</v>
      </c>
      <c r="AI92" s="13">
        <f t="shared" si="22"/>
        <v>8935200</v>
      </c>
      <c r="AJ92" s="13">
        <f t="shared" si="22"/>
        <v>8935200</v>
      </c>
      <c r="AK92" s="13">
        <f t="shared" si="22"/>
        <v>8935200</v>
      </c>
      <c r="AL92" s="13">
        <f t="shared" si="22"/>
        <v>0</v>
      </c>
      <c r="AM92" s="13">
        <f t="shared" si="22"/>
        <v>0</v>
      </c>
      <c r="AN92" s="13">
        <f t="shared" si="22"/>
        <v>0</v>
      </c>
      <c r="AO92" s="13">
        <f t="shared" si="22"/>
        <v>0</v>
      </c>
      <c r="AP92" s="13">
        <f t="shared" ref="AP92:BG92" si="23">AP79</f>
        <v>0</v>
      </c>
      <c r="AQ92" s="13">
        <f t="shared" si="23"/>
        <v>0</v>
      </c>
      <c r="AR92" s="13">
        <f t="shared" si="23"/>
        <v>0</v>
      </c>
      <c r="AS92" s="13">
        <f t="shared" si="23"/>
        <v>0</v>
      </c>
      <c r="AT92" s="13">
        <f t="shared" si="23"/>
        <v>0</v>
      </c>
      <c r="AU92" s="13">
        <f t="shared" si="23"/>
        <v>0</v>
      </c>
      <c r="AV92" s="13">
        <f t="shared" si="23"/>
        <v>0</v>
      </c>
      <c r="AW92" s="13">
        <f t="shared" si="23"/>
        <v>0</v>
      </c>
      <c r="AX92" s="13">
        <f t="shared" si="23"/>
        <v>0</v>
      </c>
      <c r="AY92" s="13">
        <f t="shared" si="23"/>
        <v>0</v>
      </c>
      <c r="AZ92" s="13">
        <f t="shared" si="23"/>
        <v>0</v>
      </c>
      <c r="BA92" s="13">
        <f t="shared" si="23"/>
        <v>0</v>
      </c>
      <c r="BB92" s="13">
        <f t="shared" si="23"/>
        <v>0</v>
      </c>
      <c r="BC92" s="13">
        <f t="shared" si="23"/>
        <v>0</v>
      </c>
      <c r="BD92" s="13">
        <f t="shared" si="23"/>
        <v>0</v>
      </c>
      <c r="BE92" s="13">
        <f t="shared" si="23"/>
        <v>0</v>
      </c>
      <c r="BF92" s="13">
        <f t="shared" si="23"/>
        <v>0</v>
      </c>
      <c r="BG92" s="13">
        <f t="shared" si="23"/>
        <v>0</v>
      </c>
    </row>
    <row r="93" spans="1:59" s="13" customFormat="1" x14ac:dyDescent="0.35">
      <c r="B93" s="21" t="s">
        <v>113</v>
      </c>
      <c r="E93" s="13" t="s">
        <v>88</v>
      </c>
      <c r="J93" s="13">
        <f>J91*J92/1000</f>
        <v>0</v>
      </c>
      <c r="K93" s="13">
        <f t="shared" ref="K93:BG93" si="24">K91*K92/1000</f>
        <v>0</v>
      </c>
      <c r="L93" s="13">
        <f t="shared" si="24"/>
        <v>0</v>
      </c>
      <c r="M93" s="13">
        <f t="shared" si="24"/>
        <v>60312.6</v>
      </c>
      <c r="N93" s="13">
        <f t="shared" si="24"/>
        <v>67014</v>
      </c>
      <c r="O93" s="13">
        <f t="shared" si="24"/>
        <v>63663.3</v>
      </c>
      <c r="P93" s="13">
        <f t="shared" si="24"/>
        <v>63663.3</v>
      </c>
      <c r="Q93" s="13">
        <f t="shared" si="24"/>
        <v>50930.64</v>
      </c>
      <c r="R93" s="13">
        <f t="shared" si="24"/>
        <v>50930.64</v>
      </c>
      <c r="S93" s="13">
        <f t="shared" si="24"/>
        <v>50930.64</v>
      </c>
      <c r="T93" s="13">
        <f t="shared" si="24"/>
        <v>50930.64</v>
      </c>
      <c r="U93" s="13">
        <f t="shared" si="24"/>
        <v>50930.64</v>
      </c>
      <c r="V93" s="13">
        <f t="shared" si="24"/>
        <v>46686.42</v>
      </c>
      <c r="W93" s="13">
        <f t="shared" si="24"/>
        <v>46686.42</v>
      </c>
      <c r="X93" s="13">
        <f t="shared" si="24"/>
        <v>46686.42</v>
      </c>
      <c r="Y93" s="13">
        <f t="shared" si="24"/>
        <v>46686.42</v>
      </c>
      <c r="Z93" s="13">
        <f t="shared" si="24"/>
        <v>46686.42</v>
      </c>
      <c r="AA93" s="13">
        <f t="shared" si="24"/>
        <v>46686.42</v>
      </c>
      <c r="AB93" s="13">
        <f t="shared" si="24"/>
        <v>46686.42</v>
      </c>
      <c r="AC93" s="13">
        <f t="shared" si="24"/>
        <v>46686.42</v>
      </c>
      <c r="AD93" s="13">
        <f t="shared" si="24"/>
        <v>46686.42</v>
      </c>
      <c r="AE93" s="13">
        <f t="shared" si="24"/>
        <v>46686.42</v>
      </c>
      <c r="AF93" s="13">
        <f t="shared" si="24"/>
        <v>42442.2</v>
      </c>
      <c r="AG93" s="13">
        <f t="shared" si="24"/>
        <v>42442.2</v>
      </c>
      <c r="AH93" s="13">
        <f t="shared" si="24"/>
        <v>42442.2</v>
      </c>
      <c r="AI93" s="13">
        <f t="shared" si="24"/>
        <v>42442.2</v>
      </c>
      <c r="AJ93" s="13">
        <f t="shared" si="24"/>
        <v>42442.2</v>
      </c>
      <c r="AK93" s="13">
        <f t="shared" si="24"/>
        <v>42442.2</v>
      </c>
      <c r="AL93" s="13">
        <f t="shared" si="24"/>
        <v>0</v>
      </c>
      <c r="AM93" s="13">
        <f t="shared" si="24"/>
        <v>0</v>
      </c>
      <c r="AN93" s="13">
        <f t="shared" si="24"/>
        <v>0</v>
      </c>
      <c r="AO93" s="13">
        <f t="shared" si="24"/>
        <v>0</v>
      </c>
      <c r="AP93" s="13">
        <f t="shared" si="24"/>
        <v>0</v>
      </c>
      <c r="AQ93" s="13">
        <f t="shared" si="24"/>
        <v>0</v>
      </c>
      <c r="AR93" s="13">
        <f t="shared" si="24"/>
        <v>0</v>
      </c>
      <c r="AS93" s="13">
        <f t="shared" si="24"/>
        <v>0</v>
      </c>
      <c r="AT93" s="13">
        <f t="shared" si="24"/>
        <v>0</v>
      </c>
      <c r="AU93" s="13">
        <f t="shared" si="24"/>
        <v>0</v>
      </c>
      <c r="AV93" s="13">
        <f t="shared" si="24"/>
        <v>0</v>
      </c>
      <c r="AW93" s="13">
        <f t="shared" si="24"/>
        <v>0</v>
      </c>
      <c r="AX93" s="13">
        <f t="shared" si="24"/>
        <v>0</v>
      </c>
      <c r="AY93" s="13">
        <f t="shared" si="24"/>
        <v>0</v>
      </c>
      <c r="AZ93" s="13">
        <f t="shared" si="24"/>
        <v>0</v>
      </c>
      <c r="BA93" s="13">
        <f t="shared" si="24"/>
        <v>0</v>
      </c>
      <c r="BB93" s="13">
        <f t="shared" si="24"/>
        <v>0</v>
      </c>
      <c r="BC93" s="13">
        <f t="shared" si="24"/>
        <v>0</v>
      </c>
      <c r="BD93" s="13">
        <f t="shared" si="24"/>
        <v>0</v>
      </c>
      <c r="BE93" s="13">
        <f t="shared" si="24"/>
        <v>0</v>
      </c>
      <c r="BF93" s="13">
        <f t="shared" si="24"/>
        <v>0</v>
      </c>
      <c r="BG93" s="13">
        <f t="shared" si="24"/>
        <v>0</v>
      </c>
    </row>
    <row r="94" spans="1:59" s="13" customFormat="1" x14ac:dyDescent="0.35">
      <c r="B94" s="21"/>
    </row>
    <row r="95" spans="1:59" s="13" customFormat="1" x14ac:dyDescent="0.35">
      <c r="B95" s="21" t="s">
        <v>114</v>
      </c>
      <c r="E95" s="13" t="s">
        <v>88</v>
      </c>
      <c r="F95" s="21">
        <f>F38</f>
        <v>15</v>
      </c>
      <c r="G95" s="13" t="s">
        <v>65</v>
      </c>
      <c r="J95" s="13">
        <f t="shared" ref="J95:AO95" si="25">$F$95*J89*J75</f>
        <v>0</v>
      </c>
      <c r="K95" s="13">
        <f t="shared" si="25"/>
        <v>0</v>
      </c>
      <c r="L95" s="13">
        <f t="shared" si="25"/>
        <v>0</v>
      </c>
      <c r="M95" s="13">
        <f t="shared" si="25"/>
        <v>4823.0744624999998</v>
      </c>
      <c r="N95" s="13">
        <f t="shared" si="25"/>
        <v>4943.651324062499</v>
      </c>
      <c r="O95" s="13">
        <f t="shared" si="25"/>
        <v>5067.2426071640621</v>
      </c>
      <c r="P95" s="13">
        <f t="shared" si="25"/>
        <v>5193.9236723431623</v>
      </c>
      <c r="Q95" s="13">
        <f t="shared" si="25"/>
        <v>5323.771764151742</v>
      </c>
      <c r="R95" s="13">
        <f t="shared" si="25"/>
        <v>5456.8660582555349</v>
      </c>
      <c r="S95" s="13">
        <f t="shared" si="25"/>
        <v>5593.2877097119226</v>
      </c>
      <c r="T95" s="13">
        <f t="shared" si="25"/>
        <v>5733.1199024547195</v>
      </c>
      <c r="U95" s="13">
        <f t="shared" si="25"/>
        <v>5876.4479000160882</v>
      </c>
      <c r="V95" s="13">
        <f t="shared" si="25"/>
        <v>6023.3590975164898</v>
      </c>
      <c r="W95" s="13">
        <f t="shared" si="25"/>
        <v>6173.9430749544017</v>
      </c>
      <c r="X95" s="13">
        <f t="shared" si="25"/>
        <v>6328.29165182826</v>
      </c>
      <c r="Y95" s="13">
        <f t="shared" si="25"/>
        <v>6486.4989431239665</v>
      </c>
      <c r="Z95" s="13">
        <f t="shared" si="25"/>
        <v>6648.6614167020653</v>
      </c>
      <c r="AA95" s="13">
        <f t="shared" si="25"/>
        <v>6814.8779521196157</v>
      </c>
      <c r="AB95" s="13">
        <f t="shared" si="25"/>
        <v>6985.2499009226067</v>
      </c>
      <c r="AC95" s="13">
        <f t="shared" si="25"/>
        <v>7159.881148445671</v>
      </c>
      <c r="AD95" s="13">
        <f t="shared" si="25"/>
        <v>7338.878177156811</v>
      </c>
      <c r="AE95" s="13">
        <f t="shared" si="25"/>
        <v>7522.3501315857311</v>
      </c>
      <c r="AF95" s="13">
        <f t="shared" si="25"/>
        <v>7710.4088848753745</v>
      </c>
      <c r="AG95" s="13">
        <f t="shared" si="25"/>
        <v>7903.1691069972576</v>
      </c>
      <c r="AH95" s="13">
        <f t="shared" si="25"/>
        <v>8100.7483346721883</v>
      </c>
      <c r="AI95" s="13">
        <f t="shared" si="25"/>
        <v>8303.2670430389917</v>
      </c>
      <c r="AJ95" s="13">
        <f t="shared" si="25"/>
        <v>8510.848719114967</v>
      </c>
      <c r="AK95" s="13">
        <f t="shared" si="25"/>
        <v>8723.6199370928407</v>
      </c>
      <c r="AL95" s="13">
        <f t="shared" si="25"/>
        <v>0</v>
      </c>
      <c r="AM95" s="13">
        <f t="shared" si="25"/>
        <v>0</v>
      </c>
      <c r="AN95" s="13">
        <f t="shared" si="25"/>
        <v>0</v>
      </c>
      <c r="AO95" s="13">
        <f t="shared" si="25"/>
        <v>0</v>
      </c>
      <c r="AP95" s="13">
        <f t="shared" ref="AP95:BG95" si="26">$F$95*AP89*AP75</f>
        <v>0</v>
      </c>
      <c r="AQ95" s="13">
        <f t="shared" si="26"/>
        <v>0</v>
      </c>
      <c r="AR95" s="13">
        <f t="shared" si="26"/>
        <v>0</v>
      </c>
      <c r="AS95" s="13">
        <f t="shared" si="26"/>
        <v>0</v>
      </c>
      <c r="AT95" s="13">
        <f t="shared" si="26"/>
        <v>0</v>
      </c>
      <c r="AU95" s="13">
        <f t="shared" si="26"/>
        <v>0</v>
      </c>
      <c r="AV95" s="13">
        <f t="shared" si="26"/>
        <v>0</v>
      </c>
      <c r="AW95" s="13">
        <f t="shared" si="26"/>
        <v>0</v>
      </c>
      <c r="AX95" s="13">
        <f t="shared" si="26"/>
        <v>0</v>
      </c>
      <c r="AY95" s="13">
        <f t="shared" si="26"/>
        <v>0</v>
      </c>
      <c r="AZ95" s="13">
        <f t="shared" si="26"/>
        <v>0</v>
      </c>
      <c r="BA95" s="13">
        <f t="shared" si="26"/>
        <v>0</v>
      </c>
      <c r="BB95" s="13">
        <f t="shared" si="26"/>
        <v>0</v>
      </c>
      <c r="BC95" s="13">
        <f t="shared" si="26"/>
        <v>0</v>
      </c>
      <c r="BD95" s="13">
        <f t="shared" si="26"/>
        <v>0</v>
      </c>
      <c r="BE95" s="13">
        <f t="shared" si="26"/>
        <v>0</v>
      </c>
      <c r="BF95" s="13">
        <f t="shared" si="26"/>
        <v>0</v>
      </c>
      <c r="BG95" s="13">
        <f t="shared" si="26"/>
        <v>0</v>
      </c>
    </row>
    <row r="96" spans="1:59" x14ac:dyDescent="0.35">
      <c r="B96" s="11" t="s">
        <v>115</v>
      </c>
      <c r="E96" s="13" t="s">
        <v>88</v>
      </c>
      <c r="F96" s="11">
        <f>F39</f>
        <v>5</v>
      </c>
      <c r="G96" s="9" t="s">
        <v>116</v>
      </c>
      <c r="J96" s="13">
        <f t="shared" ref="J96:AO96" si="27">$F$96*J89*J77/1000</f>
        <v>0</v>
      </c>
      <c r="K96" s="13">
        <f t="shared" si="27"/>
        <v>0</v>
      </c>
      <c r="L96" s="13">
        <f t="shared" si="27"/>
        <v>0</v>
      </c>
      <c r="M96" s="13">
        <f t="shared" si="27"/>
        <v>10562.533072875</v>
      </c>
      <c r="N96" s="13">
        <f t="shared" si="27"/>
        <v>10826.596399696873</v>
      </c>
      <c r="O96" s="13">
        <f t="shared" si="27"/>
        <v>11097.261309689295</v>
      </c>
      <c r="P96" s="13">
        <f t="shared" si="27"/>
        <v>11374.692842431527</v>
      </c>
      <c r="Q96" s="13">
        <f t="shared" si="27"/>
        <v>9327.2481307938506</v>
      </c>
      <c r="R96" s="13">
        <f t="shared" si="27"/>
        <v>9560.4293340636978</v>
      </c>
      <c r="S96" s="13">
        <f t="shared" si="27"/>
        <v>9799.4400674152894</v>
      </c>
      <c r="T96" s="13">
        <f t="shared" si="27"/>
        <v>10044.426069100671</v>
      </c>
      <c r="U96" s="13">
        <f t="shared" si="27"/>
        <v>10295.536720828186</v>
      </c>
      <c r="V96" s="13">
        <f t="shared" si="27"/>
        <v>9673.5147106114837</v>
      </c>
      <c r="W96" s="13">
        <f t="shared" si="27"/>
        <v>9915.3525783767673</v>
      </c>
      <c r="X96" s="13">
        <f t="shared" si="27"/>
        <v>10163.236392836186</v>
      </c>
      <c r="Y96" s="13">
        <f t="shared" si="27"/>
        <v>10417.317302657089</v>
      </c>
      <c r="Z96" s="13">
        <f t="shared" si="27"/>
        <v>10677.750235223517</v>
      </c>
      <c r="AA96" s="13">
        <f t="shared" si="27"/>
        <v>10944.693991104104</v>
      </c>
      <c r="AB96" s="13">
        <f t="shared" si="27"/>
        <v>11218.311340881704</v>
      </c>
      <c r="AC96" s="13">
        <f t="shared" si="27"/>
        <v>11498.769124403747</v>
      </c>
      <c r="AD96" s="13">
        <f t="shared" si="27"/>
        <v>11786.238352513841</v>
      </c>
      <c r="AE96" s="13">
        <f t="shared" si="27"/>
        <v>12080.894311326685</v>
      </c>
      <c r="AF96" s="13">
        <f t="shared" si="27"/>
        <v>11257.196971918047</v>
      </c>
      <c r="AG96" s="13">
        <f t="shared" si="27"/>
        <v>11538.626896215996</v>
      </c>
      <c r="AH96" s="13">
        <f t="shared" si="27"/>
        <v>11827.092568621394</v>
      </c>
      <c r="AI96" s="13">
        <f t="shared" si="27"/>
        <v>12122.76988283693</v>
      </c>
      <c r="AJ96" s="13">
        <f t="shared" si="27"/>
        <v>12425.839129907852</v>
      </c>
      <c r="AK96" s="13">
        <f t="shared" si="27"/>
        <v>12736.485108155546</v>
      </c>
      <c r="AL96" s="13">
        <f t="shared" si="27"/>
        <v>0</v>
      </c>
      <c r="AM96" s="13">
        <f t="shared" si="27"/>
        <v>0</v>
      </c>
      <c r="AN96" s="13">
        <f t="shared" si="27"/>
        <v>0</v>
      </c>
      <c r="AO96" s="13">
        <f t="shared" si="27"/>
        <v>0</v>
      </c>
      <c r="AP96" s="13">
        <f t="shared" ref="AP96:BG96" si="28">$F$96*AP89*AP77/1000</f>
        <v>0</v>
      </c>
      <c r="AQ96" s="13">
        <f t="shared" si="28"/>
        <v>0</v>
      </c>
      <c r="AR96" s="13">
        <f t="shared" si="28"/>
        <v>0</v>
      </c>
      <c r="AS96" s="13">
        <f t="shared" si="28"/>
        <v>0</v>
      </c>
      <c r="AT96" s="13">
        <f t="shared" si="28"/>
        <v>0</v>
      </c>
      <c r="AU96" s="13">
        <f t="shared" si="28"/>
        <v>0</v>
      </c>
      <c r="AV96" s="13">
        <f t="shared" si="28"/>
        <v>0</v>
      </c>
      <c r="AW96" s="13">
        <f t="shared" si="28"/>
        <v>0</v>
      </c>
      <c r="AX96" s="13">
        <f t="shared" si="28"/>
        <v>0</v>
      </c>
      <c r="AY96" s="13">
        <f t="shared" si="28"/>
        <v>0</v>
      </c>
      <c r="AZ96" s="13">
        <f t="shared" si="28"/>
        <v>0</v>
      </c>
      <c r="BA96" s="13">
        <f t="shared" si="28"/>
        <v>0</v>
      </c>
      <c r="BB96" s="13">
        <f t="shared" si="28"/>
        <v>0</v>
      </c>
      <c r="BC96" s="13">
        <f t="shared" si="28"/>
        <v>0</v>
      </c>
      <c r="BD96" s="13">
        <f t="shared" si="28"/>
        <v>0</v>
      </c>
      <c r="BE96" s="13">
        <f t="shared" si="28"/>
        <v>0</v>
      </c>
      <c r="BF96" s="13">
        <f t="shared" si="28"/>
        <v>0</v>
      </c>
      <c r="BG96" s="13">
        <f t="shared" si="28"/>
        <v>0</v>
      </c>
    </row>
    <row r="97" spans="1:59" x14ac:dyDescent="0.35">
      <c r="B97" s="18" t="s">
        <v>117</v>
      </c>
      <c r="C97" s="19"/>
      <c r="D97" s="19"/>
      <c r="E97" s="19"/>
      <c r="F97" s="19"/>
      <c r="G97" s="19"/>
      <c r="H97" s="19"/>
      <c r="I97" s="19"/>
      <c r="J97" s="22">
        <f t="shared" ref="J97:AO97" si="29">J96+J95+J93</f>
        <v>0</v>
      </c>
      <c r="K97" s="22">
        <f t="shared" si="29"/>
        <v>0</v>
      </c>
      <c r="L97" s="22">
        <f t="shared" si="29"/>
        <v>0</v>
      </c>
      <c r="M97" s="22">
        <f t="shared" si="29"/>
        <v>75698.207535374997</v>
      </c>
      <c r="N97" s="22">
        <f t="shared" si="29"/>
        <v>82784.24772375937</v>
      </c>
      <c r="O97" s="22">
        <f t="shared" si="29"/>
        <v>79827.803916853358</v>
      </c>
      <c r="P97" s="22">
        <f t="shared" si="29"/>
        <v>80231.916514774697</v>
      </c>
      <c r="Q97" s="22">
        <f t="shared" si="29"/>
        <v>65581.659894945595</v>
      </c>
      <c r="R97" s="22">
        <f t="shared" si="29"/>
        <v>65947.935392319225</v>
      </c>
      <c r="S97" s="22">
        <f t="shared" si="29"/>
        <v>66323.36777712722</v>
      </c>
      <c r="T97" s="22">
        <f t="shared" si="29"/>
        <v>66708.185971555387</v>
      </c>
      <c r="U97" s="22">
        <f t="shared" si="29"/>
        <v>67102.624620844275</v>
      </c>
      <c r="V97" s="22">
        <f t="shared" si="29"/>
        <v>62383.293808127972</v>
      </c>
      <c r="W97" s="22">
        <f t="shared" si="29"/>
        <v>62775.715653331165</v>
      </c>
      <c r="X97" s="22">
        <f t="shared" si="29"/>
        <v>63177.948044664445</v>
      </c>
      <c r="Y97" s="22">
        <f t="shared" si="29"/>
        <v>63590.236245781052</v>
      </c>
      <c r="Z97" s="22">
        <f t="shared" si="29"/>
        <v>64012.831651925582</v>
      </c>
      <c r="AA97" s="22">
        <f t="shared" si="29"/>
        <v>64445.991943223722</v>
      </c>
      <c r="AB97" s="22">
        <f t="shared" si="29"/>
        <v>64889.981241804308</v>
      </c>
      <c r="AC97" s="22">
        <f t="shared" si="29"/>
        <v>65345.070272849414</v>
      </c>
      <c r="AD97" s="22">
        <f t="shared" si="29"/>
        <v>65811.536529670644</v>
      </c>
      <c r="AE97" s="22">
        <f t="shared" si="29"/>
        <v>66289.664442912414</v>
      </c>
      <c r="AF97" s="22">
        <f t="shared" si="29"/>
        <v>61409.80585679342</v>
      </c>
      <c r="AG97" s="22">
        <f t="shared" si="29"/>
        <v>61883.996003213251</v>
      </c>
      <c r="AH97" s="22">
        <f t="shared" si="29"/>
        <v>62370.040903293579</v>
      </c>
      <c r="AI97" s="22">
        <f t="shared" si="29"/>
        <v>62868.236925875921</v>
      </c>
      <c r="AJ97" s="22">
        <f t="shared" si="29"/>
        <v>63378.887849022816</v>
      </c>
      <c r="AK97" s="22">
        <f t="shared" si="29"/>
        <v>63902.305045248388</v>
      </c>
      <c r="AL97" s="22">
        <f t="shared" si="29"/>
        <v>0</v>
      </c>
      <c r="AM97" s="22">
        <f t="shared" si="29"/>
        <v>0</v>
      </c>
      <c r="AN97" s="22">
        <f t="shared" si="29"/>
        <v>0</v>
      </c>
      <c r="AO97" s="22">
        <f t="shared" si="29"/>
        <v>0</v>
      </c>
      <c r="AP97" s="22">
        <f t="shared" ref="AP97:BG97" si="30">AP96+AP95+AP93</f>
        <v>0</v>
      </c>
      <c r="AQ97" s="22">
        <f t="shared" si="30"/>
        <v>0</v>
      </c>
      <c r="AR97" s="22">
        <f t="shared" si="30"/>
        <v>0</v>
      </c>
      <c r="AS97" s="22">
        <f t="shared" si="30"/>
        <v>0</v>
      </c>
      <c r="AT97" s="22">
        <f t="shared" si="30"/>
        <v>0</v>
      </c>
      <c r="AU97" s="22">
        <f t="shared" si="30"/>
        <v>0</v>
      </c>
      <c r="AV97" s="22">
        <f t="shared" si="30"/>
        <v>0</v>
      </c>
      <c r="AW97" s="22">
        <f t="shared" si="30"/>
        <v>0</v>
      </c>
      <c r="AX97" s="22">
        <f t="shared" si="30"/>
        <v>0</v>
      </c>
      <c r="AY97" s="22">
        <f t="shared" si="30"/>
        <v>0</v>
      </c>
      <c r="AZ97" s="22">
        <f t="shared" si="30"/>
        <v>0</v>
      </c>
      <c r="BA97" s="22">
        <f t="shared" si="30"/>
        <v>0</v>
      </c>
      <c r="BB97" s="22">
        <f t="shared" si="30"/>
        <v>0</v>
      </c>
      <c r="BC97" s="22">
        <f t="shared" si="30"/>
        <v>0</v>
      </c>
      <c r="BD97" s="22">
        <f t="shared" si="30"/>
        <v>0</v>
      </c>
      <c r="BE97" s="22">
        <f t="shared" si="30"/>
        <v>0</v>
      </c>
      <c r="BF97" s="22">
        <f t="shared" si="30"/>
        <v>0</v>
      </c>
      <c r="BG97" s="22">
        <f t="shared" si="30"/>
        <v>0</v>
      </c>
    </row>
    <row r="99" spans="1:59" s="66" customFormat="1" x14ac:dyDescent="0.35">
      <c r="A99" s="66" t="s">
        <v>118</v>
      </c>
    </row>
    <row r="100" spans="1:59" x14ac:dyDescent="0.35">
      <c r="B100" s="9" t="s">
        <v>2</v>
      </c>
      <c r="E100" s="9" t="s">
        <v>119</v>
      </c>
      <c r="F100" s="11">
        <f>F43</f>
        <v>7.5</v>
      </c>
      <c r="G100" s="9" t="s">
        <v>120</v>
      </c>
      <c r="J100" s="21">
        <f>$F$100*12</f>
        <v>90</v>
      </c>
      <c r="K100" s="21">
        <f t="shared" ref="K100:BG100" si="31">$F$100*12</f>
        <v>90</v>
      </c>
      <c r="L100" s="21">
        <f t="shared" si="31"/>
        <v>90</v>
      </c>
      <c r="M100" s="21">
        <f t="shared" si="31"/>
        <v>90</v>
      </c>
      <c r="N100" s="21">
        <f t="shared" si="31"/>
        <v>90</v>
      </c>
      <c r="O100" s="21">
        <f t="shared" si="31"/>
        <v>90</v>
      </c>
      <c r="P100" s="21">
        <f t="shared" si="31"/>
        <v>90</v>
      </c>
      <c r="Q100" s="21">
        <f t="shared" si="31"/>
        <v>90</v>
      </c>
      <c r="R100" s="21">
        <f t="shared" si="31"/>
        <v>90</v>
      </c>
      <c r="S100" s="21">
        <f t="shared" si="31"/>
        <v>90</v>
      </c>
      <c r="T100" s="21">
        <f t="shared" si="31"/>
        <v>90</v>
      </c>
      <c r="U100" s="21">
        <f t="shared" si="31"/>
        <v>90</v>
      </c>
      <c r="V100" s="21">
        <f t="shared" si="31"/>
        <v>90</v>
      </c>
      <c r="W100" s="21">
        <f t="shared" si="31"/>
        <v>90</v>
      </c>
      <c r="X100" s="21">
        <f t="shared" si="31"/>
        <v>90</v>
      </c>
      <c r="Y100" s="21">
        <f t="shared" si="31"/>
        <v>90</v>
      </c>
      <c r="Z100" s="21">
        <f t="shared" si="31"/>
        <v>90</v>
      </c>
      <c r="AA100" s="21">
        <f t="shared" si="31"/>
        <v>90</v>
      </c>
      <c r="AB100" s="21">
        <f t="shared" si="31"/>
        <v>90</v>
      </c>
      <c r="AC100" s="21">
        <f t="shared" si="31"/>
        <v>90</v>
      </c>
      <c r="AD100" s="21">
        <f t="shared" si="31"/>
        <v>90</v>
      </c>
      <c r="AE100" s="21">
        <f t="shared" si="31"/>
        <v>90</v>
      </c>
      <c r="AF100" s="21">
        <f t="shared" si="31"/>
        <v>90</v>
      </c>
      <c r="AG100" s="21">
        <f t="shared" si="31"/>
        <v>90</v>
      </c>
      <c r="AH100" s="21">
        <f t="shared" si="31"/>
        <v>90</v>
      </c>
      <c r="AI100" s="21">
        <f t="shared" si="31"/>
        <v>90</v>
      </c>
      <c r="AJ100" s="21">
        <f t="shared" si="31"/>
        <v>90</v>
      </c>
      <c r="AK100" s="21">
        <f t="shared" si="31"/>
        <v>90</v>
      </c>
      <c r="AL100" s="21">
        <f t="shared" si="31"/>
        <v>90</v>
      </c>
      <c r="AM100" s="21">
        <f t="shared" si="31"/>
        <v>90</v>
      </c>
      <c r="AN100" s="21">
        <f t="shared" si="31"/>
        <v>90</v>
      </c>
      <c r="AO100" s="21">
        <f t="shared" si="31"/>
        <v>90</v>
      </c>
      <c r="AP100" s="21">
        <f t="shared" si="31"/>
        <v>90</v>
      </c>
      <c r="AQ100" s="21">
        <f t="shared" si="31"/>
        <v>90</v>
      </c>
      <c r="AR100" s="21">
        <f t="shared" si="31"/>
        <v>90</v>
      </c>
      <c r="AS100" s="21">
        <f t="shared" si="31"/>
        <v>90</v>
      </c>
      <c r="AT100" s="21">
        <f t="shared" si="31"/>
        <v>90</v>
      </c>
      <c r="AU100" s="21">
        <f t="shared" si="31"/>
        <v>90</v>
      </c>
      <c r="AV100" s="21">
        <f t="shared" si="31"/>
        <v>90</v>
      </c>
      <c r="AW100" s="21">
        <f t="shared" si="31"/>
        <v>90</v>
      </c>
      <c r="AX100" s="21">
        <f t="shared" si="31"/>
        <v>90</v>
      </c>
      <c r="AY100" s="21">
        <f t="shared" si="31"/>
        <v>90</v>
      </c>
      <c r="AZ100" s="21">
        <f t="shared" si="31"/>
        <v>90</v>
      </c>
      <c r="BA100" s="21">
        <f t="shared" si="31"/>
        <v>90</v>
      </c>
      <c r="BB100" s="21">
        <f t="shared" si="31"/>
        <v>90</v>
      </c>
      <c r="BC100" s="21">
        <f t="shared" si="31"/>
        <v>90</v>
      </c>
      <c r="BD100" s="21">
        <f t="shared" si="31"/>
        <v>90</v>
      </c>
      <c r="BE100" s="21">
        <f t="shared" si="31"/>
        <v>90</v>
      </c>
      <c r="BF100" s="21">
        <f t="shared" si="31"/>
        <v>90</v>
      </c>
      <c r="BG100" s="21">
        <f t="shared" si="31"/>
        <v>90</v>
      </c>
    </row>
    <row r="101" spans="1:59" x14ac:dyDescent="0.35">
      <c r="B101" s="9" t="s">
        <v>121</v>
      </c>
      <c r="E101" s="9" t="s">
        <v>122</v>
      </c>
      <c r="F101" s="11" t="b">
        <f>F46</f>
        <v>1</v>
      </c>
      <c r="I101" s="65">
        <v>1</v>
      </c>
      <c r="J101" s="21">
        <f t="shared" ref="J101:AO101" si="32">I101*(1+J88*J5*$F$101)</f>
        <v>1</v>
      </c>
      <c r="K101" s="21">
        <f t="shared" si="32"/>
        <v>1</v>
      </c>
      <c r="L101" s="21">
        <f t="shared" si="32"/>
        <v>1</v>
      </c>
      <c r="M101" s="21">
        <f t="shared" si="32"/>
        <v>1.0249999999999999</v>
      </c>
      <c r="N101" s="21">
        <f t="shared" si="32"/>
        <v>1.0506249999999999</v>
      </c>
      <c r="O101" s="21">
        <f t="shared" si="32"/>
        <v>1.0768906249999999</v>
      </c>
      <c r="P101" s="21">
        <f t="shared" si="32"/>
        <v>1.1038128906249998</v>
      </c>
      <c r="Q101" s="21">
        <f t="shared" si="32"/>
        <v>1.1314082128906247</v>
      </c>
      <c r="R101" s="21">
        <f t="shared" si="32"/>
        <v>1.1596934182128902</v>
      </c>
      <c r="S101" s="21">
        <f t="shared" si="32"/>
        <v>1.1886857536682123</v>
      </c>
      <c r="T101" s="21">
        <f t="shared" si="32"/>
        <v>1.2184028975099175</v>
      </c>
      <c r="U101" s="21">
        <f t="shared" si="32"/>
        <v>1.2488629699476652</v>
      </c>
      <c r="V101" s="21">
        <f t="shared" si="32"/>
        <v>1.2800845441963566</v>
      </c>
      <c r="W101" s="21">
        <f t="shared" si="32"/>
        <v>1.3120866578012655</v>
      </c>
      <c r="X101" s="21">
        <f t="shared" si="32"/>
        <v>1.3448888242462971</v>
      </c>
      <c r="Y101" s="21">
        <f t="shared" si="32"/>
        <v>1.3785110448524545</v>
      </c>
      <c r="Z101" s="21">
        <f t="shared" si="32"/>
        <v>1.4129738209737657</v>
      </c>
      <c r="AA101" s="21">
        <f t="shared" si="32"/>
        <v>1.4482981664981096</v>
      </c>
      <c r="AB101" s="21">
        <f t="shared" si="32"/>
        <v>1.4845056206605622</v>
      </c>
      <c r="AC101" s="21">
        <f t="shared" si="32"/>
        <v>1.5216182611770761</v>
      </c>
      <c r="AD101" s="21">
        <f t="shared" si="32"/>
        <v>1.5596587177065029</v>
      </c>
      <c r="AE101" s="21">
        <f t="shared" si="32"/>
        <v>1.5986501856491653</v>
      </c>
      <c r="AF101" s="21">
        <f t="shared" si="32"/>
        <v>1.6386164402903942</v>
      </c>
      <c r="AG101" s="21">
        <f t="shared" si="32"/>
        <v>1.6795818512976539</v>
      </c>
      <c r="AH101" s="21">
        <f t="shared" si="32"/>
        <v>1.721571397580095</v>
      </c>
      <c r="AI101" s="21">
        <f t="shared" si="32"/>
        <v>1.7646106825195973</v>
      </c>
      <c r="AJ101" s="21">
        <f t="shared" si="32"/>
        <v>1.8087259495825871</v>
      </c>
      <c r="AK101" s="21">
        <f t="shared" si="32"/>
        <v>1.8539440983221516</v>
      </c>
      <c r="AL101" s="21">
        <f t="shared" si="32"/>
        <v>1.8539440983221516</v>
      </c>
      <c r="AM101" s="21">
        <f t="shared" si="32"/>
        <v>1.8539440983221516</v>
      </c>
      <c r="AN101" s="21">
        <f t="shared" si="32"/>
        <v>1.8539440983221516</v>
      </c>
      <c r="AO101" s="21">
        <f t="shared" si="32"/>
        <v>1.8539440983221516</v>
      </c>
      <c r="AP101" s="21">
        <f t="shared" ref="AP101:BG101" si="33">AO101*(1+AP88*AP5*$F$101)</f>
        <v>1.8539440983221516</v>
      </c>
      <c r="AQ101" s="21">
        <f t="shared" si="33"/>
        <v>1.8539440983221516</v>
      </c>
      <c r="AR101" s="21">
        <f t="shared" si="33"/>
        <v>1.8539440983221516</v>
      </c>
      <c r="AS101" s="21">
        <f t="shared" si="33"/>
        <v>1.8539440983221516</v>
      </c>
      <c r="AT101" s="21">
        <f t="shared" si="33"/>
        <v>1.8539440983221516</v>
      </c>
      <c r="AU101" s="21">
        <f t="shared" si="33"/>
        <v>1.8539440983221516</v>
      </c>
      <c r="AV101" s="21">
        <f t="shared" si="33"/>
        <v>1.8539440983221516</v>
      </c>
      <c r="AW101" s="21">
        <f t="shared" si="33"/>
        <v>1.8539440983221516</v>
      </c>
      <c r="AX101" s="21">
        <f t="shared" si="33"/>
        <v>1.8539440983221516</v>
      </c>
      <c r="AY101" s="21">
        <f t="shared" si="33"/>
        <v>1.8539440983221516</v>
      </c>
      <c r="AZ101" s="21">
        <f t="shared" si="33"/>
        <v>1.8539440983221516</v>
      </c>
      <c r="BA101" s="21">
        <f t="shared" si="33"/>
        <v>1.8539440983221516</v>
      </c>
      <c r="BB101" s="21">
        <f t="shared" si="33"/>
        <v>1.8539440983221516</v>
      </c>
      <c r="BC101" s="21">
        <f t="shared" si="33"/>
        <v>1.8539440983221516</v>
      </c>
      <c r="BD101" s="21">
        <f t="shared" si="33"/>
        <v>1.8539440983221516</v>
      </c>
      <c r="BE101" s="21">
        <f t="shared" si="33"/>
        <v>1.8539440983221516</v>
      </c>
      <c r="BF101" s="21">
        <f t="shared" si="33"/>
        <v>1.8539440983221516</v>
      </c>
      <c r="BG101" s="21">
        <f t="shared" si="33"/>
        <v>1.8539440983221516</v>
      </c>
    </row>
    <row r="102" spans="1:59" x14ac:dyDescent="0.35">
      <c r="B102" s="9" t="s">
        <v>123</v>
      </c>
      <c r="E102" s="9" t="s">
        <v>119</v>
      </c>
      <c r="F102" s="11"/>
      <c r="J102" s="21">
        <f>J100*J101</f>
        <v>90</v>
      </c>
      <c r="K102" s="21">
        <f t="shared" ref="K102:BG102" si="34">K100*K101</f>
        <v>90</v>
      </c>
      <c r="L102" s="21">
        <f t="shared" si="34"/>
        <v>90</v>
      </c>
      <c r="M102" s="21">
        <f t="shared" si="34"/>
        <v>92.249999999999986</v>
      </c>
      <c r="N102" s="21">
        <f t="shared" si="34"/>
        <v>94.556249999999991</v>
      </c>
      <c r="O102" s="21">
        <f t="shared" si="34"/>
        <v>96.920156249999991</v>
      </c>
      <c r="P102" s="21">
        <f t="shared" si="34"/>
        <v>99.343160156249979</v>
      </c>
      <c r="Q102" s="21">
        <f t="shared" si="34"/>
        <v>101.82673916015622</v>
      </c>
      <c r="R102" s="21">
        <f t="shared" si="34"/>
        <v>104.37240763916012</v>
      </c>
      <c r="S102" s="21">
        <f t="shared" si="34"/>
        <v>106.9817178301391</v>
      </c>
      <c r="T102" s="21">
        <f t="shared" si="34"/>
        <v>109.65626077589258</v>
      </c>
      <c r="U102" s="21">
        <f t="shared" si="34"/>
        <v>112.39766729528986</v>
      </c>
      <c r="V102" s="21">
        <f t="shared" si="34"/>
        <v>115.20760897767209</v>
      </c>
      <c r="W102" s="21">
        <f t="shared" si="34"/>
        <v>118.0877992021139</v>
      </c>
      <c r="X102" s="21">
        <f t="shared" si="34"/>
        <v>121.03999418216674</v>
      </c>
      <c r="Y102" s="21">
        <f t="shared" si="34"/>
        <v>124.06599403672089</v>
      </c>
      <c r="Z102" s="21">
        <f t="shared" si="34"/>
        <v>127.16764388763892</v>
      </c>
      <c r="AA102" s="21">
        <f t="shared" si="34"/>
        <v>130.34683498482985</v>
      </c>
      <c r="AB102" s="21">
        <f t="shared" si="34"/>
        <v>133.6055058594506</v>
      </c>
      <c r="AC102" s="21">
        <f t="shared" si="34"/>
        <v>136.94564350593686</v>
      </c>
      <c r="AD102" s="21">
        <f t="shared" si="34"/>
        <v>140.36928459358526</v>
      </c>
      <c r="AE102" s="21">
        <f t="shared" si="34"/>
        <v>143.87851670842488</v>
      </c>
      <c r="AF102" s="21">
        <f t="shared" si="34"/>
        <v>147.47547962613547</v>
      </c>
      <c r="AG102" s="21">
        <f t="shared" si="34"/>
        <v>151.16236661678886</v>
      </c>
      <c r="AH102" s="21">
        <f t="shared" si="34"/>
        <v>154.94142578220854</v>
      </c>
      <c r="AI102" s="21">
        <f t="shared" si="34"/>
        <v>158.81496142676374</v>
      </c>
      <c r="AJ102" s="21">
        <f t="shared" si="34"/>
        <v>162.78533546243284</v>
      </c>
      <c r="AK102" s="21">
        <f t="shared" si="34"/>
        <v>166.85496884899365</v>
      </c>
      <c r="AL102" s="21">
        <f t="shared" si="34"/>
        <v>166.85496884899365</v>
      </c>
      <c r="AM102" s="21">
        <f t="shared" si="34"/>
        <v>166.85496884899365</v>
      </c>
      <c r="AN102" s="21">
        <f t="shared" si="34"/>
        <v>166.85496884899365</v>
      </c>
      <c r="AO102" s="21">
        <f t="shared" si="34"/>
        <v>166.85496884899365</v>
      </c>
      <c r="AP102" s="21">
        <f t="shared" si="34"/>
        <v>166.85496884899365</v>
      </c>
      <c r="AQ102" s="21">
        <f t="shared" si="34"/>
        <v>166.85496884899365</v>
      </c>
      <c r="AR102" s="21">
        <f t="shared" si="34"/>
        <v>166.85496884899365</v>
      </c>
      <c r="AS102" s="21">
        <f t="shared" si="34"/>
        <v>166.85496884899365</v>
      </c>
      <c r="AT102" s="21">
        <f t="shared" si="34"/>
        <v>166.85496884899365</v>
      </c>
      <c r="AU102" s="21">
        <f t="shared" si="34"/>
        <v>166.85496884899365</v>
      </c>
      <c r="AV102" s="21">
        <f t="shared" si="34"/>
        <v>166.85496884899365</v>
      </c>
      <c r="AW102" s="21">
        <f t="shared" si="34"/>
        <v>166.85496884899365</v>
      </c>
      <c r="AX102" s="21">
        <f t="shared" si="34"/>
        <v>166.85496884899365</v>
      </c>
      <c r="AY102" s="21">
        <f t="shared" si="34"/>
        <v>166.85496884899365</v>
      </c>
      <c r="AZ102" s="21">
        <f t="shared" si="34"/>
        <v>166.85496884899365</v>
      </c>
      <c r="BA102" s="21">
        <f t="shared" si="34"/>
        <v>166.85496884899365</v>
      </c>
      <c r="BB102" s="21">
        <f t="shared" si="34"/>
        <v>166.85496884899365</v>
      </c>
      <c r="BC102" s="21">
        <f t="shared" si="34"/>
        <v>166.85496884899365</v>
      </c>
      <c r="BD102" s="21">
        <f t="shared" si="34"/>
        <v>166.85496884899365</v>
      </c>
      <c r="BE102" s="21">
        <f t="shared" si="34"/>
        <v>166.85496884899365</v>
      </c>
      <c r="BF102" s="21">
        <f t="shared" si="34"/>
        <v>166.85496884899365</v>
      </c>
      <c r="BG102" s="21">
        <f t="shared" si="34"/>
        <v>166.85496884899365</v>
      </c>
    </row>
    <row r="103" spans="1:59" ht="15" thickBot="1" x14ac:dyDescent="0.4">
      <c r="B103" s="15" t="s">
        <v>124</v>
      </c>
      <c r="C103" s="15"/>
      <c r="D103" s="15"/>
      <c r="E103" s="15" t="s">
        <v>125</v>
      </c>
      <c r="F103" s="23"/>
      <c r="G103" s="15"/>
      <c r="H103" s="15"/>
      <c r="I103" s="15"/>
      <c r="J103" s="24">
        <f t="shared" ref="J103:AO103" si="35">J102*J75</f>
        <v>0</v>
      </c>
      <c r="K103" s="24">
        <f t="shared" si="35"/>
        <v>0</v>
      </c>
      <c r="L103" s="24">
        <f t="shared" si="35"/>
        <v>0</v>
      </c>
      <c r="M103" s="24">
        <f t="shared" si="35"/>
        <v>27674.999999999996</v>
      </c>
      <c r="N103" s="24">
        <f t="shared" si="35"/>
        <v>28366.874999999996</v>
      </c>
      <c r="O103" s="24">
        <f t="shared" si="35"/>
        <v>29076.046874999996</v>
      </c>
      <c r="P103" s="24">
        <f t="shared" si="35"/>
        <v>29802.948046874993</v>
      </c>
      <c r="Q103" s="24">
        <f t="shared" si="35"/>
        <v>30548.021748046867</v>
      </c>
      <c r="R103" s="24">
        <f t="shared" si="35"/>
        <v>31311.722291748036</v>
      </c>
      <c r="S103" s="24">
        <f t="shared" si="35"/>
        <v>32094.515349041732</v>
      </c>
      <c r="T103" s="24">
        <f t="shared" si="35"/>
        <v>32896.878232767776</v>
      </c>
      <c r="U103" s="24">
        <f t="shared" si="35"/>
        <v>33719.30018858696</v>
      </c>
      <c r="V103" s="24">
        <f t="shared" si="35"/>
        <v>34562.282693301626</v>
      </c>
      <c r="W103" s="24">
        <f t="shared" si="35"/>
        <v>35426.339760634168</v>
      </c>
      <c r="X103" s="24">
        <f t="shared" si="35"/>
        <v>36311.998254650018</v>
      </c>
      <c r="Y103" s="24">
        <f t="shared" si="35"/>
        <v>37219.79821101627</v>
      </c>
      <c r="Z103" s="24">
        <f t="shared" si="35"/>
        <v>38150.293166291674</v>
      </c>
      <c r="AA103" s="24">
        <f t="shared" si="35"/>
        <v>39104.050495448959</v>
      </c>
      <c r="AB103" s="24">
        <f t="shared" si="35"/>
        <v>40081.651757835178</v>
      </c>
      <c r="AC103" s="24">
        <f t="shared" si="35"/>
        <v>41083.693051781054</v>
      </c>
      <c r="AD103" s="24">
        <f t="shared" si="35"/>
        <v>42110.785378075576</v>
      </c>
      <c r="AE103" s="24">
        <f t="shared" si="35"/>
        <v>43163.555012527468</v>
      </c>
      <c r="AF103" s="24">
        <f t="shared" si="35"/>
        <v>44242.643887840641</v>
      </c>
      <c r="AG103" s="24">
        <f t="shared" si="35"/>
        <v>45348.709985036658</v>
      </c>
      <c r="AH103" s="24">
        <f t="shared" si="35"/>
        <v>46482.42773466256</v>
      </c>
      <c r="AI103" s="24">
        <f t="shared" si="35"/>
        <v>47644.488428029123</v>
      </c>
      <c r="AJ103" s="24">
        <f t="shared" si="35"/>
        <v>48835.600638729855</v>
      </c>
      <c r="AK103" s="24">
        <f t="shared" si="35"/>
        <v>50056.490654698093</v>
      </c>
      <c r="AL103" s="24">
        <f t="shared" si="35"/>
        <v>0</v>
      </c>
      <c r="AM103" s="24">
        <f t="shared" si="35"/>
        <v>0</v>
      </c>
      <c r="AN103" s="24">
        <f t="shared" si="35"/>
        <v>0</v>
      </c>
      <c r="AO103" s="24">
        <f t="shared" si="35"/>
        <v>0</v>
      </c>
      <c r="AP103" s="24">
        <f t="shared" ref="AP103:BG103" si="36">AP102*AP75</f>
        <v>0</v>
      </c>
      <c r="AQ103" s="24">
        <f t="shared" si="36"/>
        <v>0</v>
      </c>
      <c r="AR103" s="24">
        <f t="shared" si="36"/>
        <v>0</v>
      </c>
      <c r="AS103" s="24">
        <f t="shared" si="36"/>
        <v>0</v>
      </c>
      <c r="AT103" s="24">
        <f t="shared" si="36"/>
        <v>0</v>
      </c>
      <c r="AU103" s="24">
        <f t="shared" si="36"/>
        <v>0</v>
      </c>
      <c r="AV103" s="24">
        <f t="shared" si="36"/>
        <v>0</v>
      </c>
      <c r="AW103" s="24">
        <f t="shared" si="36"/>
        <v>0</v>
      </c>
      <c r="AX103" s="24">
        <f t="shared" si="36"/>
        <v>0</v>
      </c>
      <c r="AY103" s="24">
        <f t="shared" si="36"/>
        <v>0</v>
      </c>
      <c r="AZ103" s="24">
        <f t="shared" si="36"/>
        <v>0</v>
      </c>
      <c r="BA103" s="24">
        <f t="shared" si="36"/>
        <v>0</v>
      </c>
      <c r="BB103" s="24">
        <f t="shared" si="36"/>
        <v>0</v>
      </c>
      <c r="BC103" s="24">
        <f t="shared" si="36"/>
        <v>0</v>
      </c>
      <c r="BD103" s="24">
        <f t="shared" si="36"/>
        <v>0</v>
      </c>
      <c r="BE103" s="24">
        <f t="shared" si="36"/>
        <v>0</v>
      </c>
      <c r="BF103" s="24">
        <f t="shared" si="36"/>
        <v>0</v>
      </c>
      <c r="BG103" s="24">
        <f t="shared" si="36"/>
        <v>0</v>
      </c>
    </row>
    <row r="104" spans="1:59" x14ac:dyDescent="0.35">
      <c r="F104" s="11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  <row r="105" spans="1:59" x14ac:dyDescent="0.35">
      <c r="B105" s="9" t="s">
        <v>126</v>
      </c>
      <c r="E105" s="9" t="s">
        <v>100</v>
      </c>
      <c r="J105" s="13">
        <f t="shared" ref="J105:AO105" si="37">J77</f>
        <v>0</v>
      </c>
      <c r="K105" s="13">
        <f t="shared" si="37"/>
        <v>0</v>
      </c>
      <c r="L105" s="13">
        <f t="shared" si="37"/>
        <v>0</v>
      </c>
      <c r="M105" s="13">
        <f t="shared" si="37"/>
        <v>1971000</v>
      </c>
      <c r="N105" s="13">
        <f t="shared" si="37"/>
        <v>1971000</v>
      </c>
      <c r="O105" s="13">
        <f t="shared" si="37"/>
        <v>1971000</v>
      </c>
      <c r="P105" s="13">
        <f t="shared" si="37"/>
        <v>1971000</v>
      </c>
      <c r="Q105" s="13">
        <f t="shared" si="37"/>
        <v>1576800</v>
      </c>
      <c r="R105" s="13">
        <f t="shared" si="37"/>
        <v>1576800</v>
      </c>
      <c r="S105" s="13">
        <f t="shared" si="37"/>
        <v>1576800</v>
      </c>
      <c r="T105" s="13">
        <f t="shared" si="37"/>
        <v>1576800</v>
      </c>
      <c r="U105" s="13">
        <f t="shared" si="37"/>
        <v>1576800</v>
      </c>
      <c r="V105" s="13">
        <f t="shared" si="37"/>
        <v>1445400</v>
      </c>
      <c r="W105" s="13">
        <f t="shared" si="37"/>
        <v>1445400</v>
      </c>
      <c r="X105" s="13">
        <f t="shared" si="37"/>
        <v>1445400</v>
      </c>
      <c r="Y105" s="13">
        <f t="shared" si="37"/>
        <v>1445400</v>
      </c>
      <c r="Z105" s="13">
        <f t="shared" si="37"/>
        <v>1445400</v>
      </c>
      <c r="AA105" s="13">
        <f t="shared" si="37"/>
        <v>1445400</v>
      </c>
      <c r="AB105" s="13">
        <f t="shared" si="37"/>
        <v>1445400</v>
      </c>
      <c r="AC105" s="13">
        <f t="shared" si="37"/>
        <v>1445400</v>
      </c>
      <c r="AD105" s="13">
        <f t="shared" si="37"/>
        <v>1445400</v>
      </c>
      <c r="AE105" s="13">
        <f t="shared" si="37"/>
        <v>1445400</v>
      </c>
      <c r="AF105" s="13">
        <f t="shared" si="37"/>
        <v>1314000</v>
      </c>
      <c r="AG105" s="13">
        <f t="shared" si="37"/>
        <v>1314000</v>
      </c>
      <c r="AH105" s="13">
        <f t="shared" si="37"/>
        <v>1314000</v>
      </c>
      <c r="AI105" s="13">
        <f t="shared" si="37"/>
        <v>1314000</v>
      </c>
      <c r="AJ105" s="13">
        <f t="shared" si="37"/>
        <v>1314000</v>
      </c>
      <c r="AK105" s="13">
        <f t="shared" si="37"/>
        <v>1314000</v>
      </c>
      <c r="AL105" s="13">
        <f t="shared" si="37"/>
        <v>0</v>
      </c>
      <c r="AM105" s="13">
        <f t="shared" si="37"/>
        <v>0</v>
      </c>
      <c r="AN105" s="13">
        <f t="shared" si="37"/>
        <v>0</v>
      </c>
      <c r="AO105" s="13">
        <f t="shared" si="37"/>
        <v>0</v>
      </c>
      <c r="AP105" s="13">
        <f t="shared" ref="AP105:BG105" si="38">AP77</f>
        <v>0</v>
      </c>
      <c r="AQ105" s="13">
        <f t="shared" si="38"/>
        <v>0</v>
      </c>
      <c r="AR105" s="13">
        <f t="shared" si="38"/>
        <v>0</v>
      </c>
      <c r="AS105" s="13">
        <f t="shared" si="38"/>
        <v>0</v>
      </c>
      <c r="AT105" s="13">
        <f t="shared" si="38"/>
        <v>0</v>
      </c>
      <c r="AU105" s="13">
        <f t="shared" si="38"/>
        <v>0</v>
      </c>
      <c r="AV105" s="13">
        <f t="shared" si="38"/>
        <v>0</v>
      </c>
      <c r="AW105" s="13">
        <f t="shared" si="38"/>
        <v>0</v>
      </c>
      <c r="AX105" s="13">
        <f t="shared" si="38"/>
        <v>0</v>
      </c>
      <c r="AY105" s="13">
        <f t="shared" si="38"/>
        <v>0</v>
      </c>
      <c r="AZ105" s="13">
        <f t="shared" si="38"/>
        <v>0</v>
      </c>
      <c r="BA105" s="13">
        <f t="shared" si="38"/>
        <v>0</v>
      </c>
      <c r="BB105" s="13">
        <f t="shared" si="38"/>
        <v>0</v>
      </c>
      <c r="BC105" s="13">
        <f t="shared" si="38"/>
        <v>0</v>
      </c>
      <c r="BD105" s="13">
        <f t="shared" si="38"/>
        <v>0</v>
      </c>
      <c r="BE105" s="13">
        <f t="shared" si="38"/>
        <v>0</v>
      </c>
      <c r="BF105" s="13">
        <f t="shared" si="38"/>
        <v>0</v>
      </c>
      <c r="BG105" s="13">
        <f t="shared" si="38"/>
        <v>0</v>
      </c>
    </row>
    <row r="106" spans="1:59" x14ac:dyDescent="0.35">
      <c r="B106" s="9" t="s">
        <v>127</v>
      </c>
      <c r="E106" s="9" t="s">
        <v>50</v>
      </c>
      <c r="F106" s="11">
        <f>F49</f>
        <v>6.9</v>
      </c>
      <c r="J106" s="11">
        <f t="shared" ref="J106:AO106" si="39">$F$106</f>
        <v>6.9</v>
      </c>
      <c r="K106" s="11">
        <f t="shared" si="39"/>
        <v>6.9</v>
      </c>
      <c r="L106" s="11">
        <f t="shared" si="39"/>
        <v>6.9</v>
      </c>
      <c r="M106" s="11">
        <f t="shared" si="39"/>
        <v>6.9</v>
      </c>
      <c r="N106" s="11">
        <f t="shared" si="39"/>
        <v>6.9</v>
      </c>
      <c r="O106" s="11">
        <f t="shared" si="39"/>
        <v>6.9</v>
      </c>
      <c r="P106" s="11">
        <f t="shared" si="39"/>
        <v>6.9</v>
      </c>
      <c r="Q106" s="11">
        <f t="shared" si="39"/>
        <v>6.9</v>
      </c>
      <c r="R106" s="11">
        <f t="shared" si="39"/>
        <v>6.9</v>
      </c>
      <c r="S106" s="11">
        <f t="shared" si="39"/>
        <v>6.9</v>
      </c>
      <c r="T106" s="11">
        <f t="shared" si="39"/>
        <v>6.9</v>
      </c>
      <c r="U106" s="11">
        <f t="shared" si="39"/>
        <v>6.9</v>
      </c>
      <c r="V106" s="11">
        <f t="shared" si="39"/>
        <v>6.9</v>
      </c>
      <c r="W106" s="11">
        <f t="shared" si="39"/>
        <v>6.9</v>
      </c>
      <c r="X106" s="11">
        <f t="shared" si="39"/>
        <v>6.9</v>
      </c>
      <c r="Y106" s="11">
        <f t="shared" si="39"/>
        <v>6.9</v>
      </c>
      <c r="Z106" s="11">
        <f t="shared" si="39"/>
        <v>6.9</v>
      </c>
      <c r="AA106" s="11">
        <f t="shared" si="39"/>
        <v>6.9</v>
      </c>
      <c r="AB106" s="11">
        <f t="shared" si="39"/>
        <v>6.9</v>
      </c>
      <c r="AC106" s="11">
        <f t="shared" si="39"/>
        <v>6.9</v>
      </c>
      <c r="AD106" s="11">
        <f t="shared" si="39"/>
        <v>6.9</v>
      </c>
      <c r="AE106" s="11">
        <f t="shared" si="39"/>
        <v>6.9</v>
      </c>
      <c r="AF106" s="11">
        <f t="shared" si="39"/>
        <v>6.9</v>
      </c>
      <c r="AG106" s="11">
        <f t="shared" si="39"/>
        <v>6.9</v>
      </c>
      <c r="AH106" s="11">
        <f t="shared" si="39"/>
        <v>6.9</v>
      </c>
      <c r="AI106" s="11">
        <f t="shared" si="39"/>
        <v>6.9</v>
      </c>
      <c r="AJ106" s="11">
        <f t="shared" si="39"/>
        <v>6.9</v>
      </c>
      <c r="AK106" s="11">
        <f t="shared" si="39"/>
        <v>6.9</v>
      </c>
      <c r="AL106" s="11">
        <f t="shared" si="39"/>
        <v>6.9</v>
      </c>
      <c r="AM106" s="11">
        <f t="shared" si="39"/>
        <v>6.9</v>
      </c>
      <c r="AN106" s="11">
        <f t="shared" si="39"/>
        <v>6.9</v>
      </c>
      <c r="AO106" s="11">
        <f t="shared" si="39"/>
        <v>6.9</v>
      </c>
      <c r="AP106" s="11">
        <f t="shared" ref="AP106:BG106" si="40">$F$106</f>
        <v>6.9</v>
      </c>
      <c r="AQ106" s="11">
        <f t="shared" si="40"/>
        <v>6.9</v>
      </c>
      <c r="AR106" s="11">
        <f t="shared" si="40"/>
        <v>6.9</v>
      </c>
      <c r="AS106" s="11">
        <f t="shared" si="40"/>
        <v>6.9</v>
      </c>
      <c r="AT106" s="11">
        <f t="shared" si="40"/>
        <v>6.9</v>
      </c>
      <c r="AU106" s="11">
        <f t="shared" si="40"/>
        <v>6.9</v>
      </c>
      <c r="AV106" s="11">
        <f t="shared" si="40"/>
        <v>6.9</v>
      </c>
      <c r="AW106" s="11">
        <f t="shared" si="40"/>
        <v>6.9</v>
      </c>
      <c r="AX106" s="11">
        <f t="shared" si="40"/>
        <v>6.9</v>
      </c>
      <c r="AY106" s="11">
        <f t="shared" si="40"/>
        <v>6.9</v>
      </c>
      <c r="AZ106" s="11">
        <f t="shared" si="40"/>
        <v>6.9</v>
      </c>
      <c r="BA106" s="11">
        <f t="shared" si="40"/>
        <v>6.9</v>
      </c>
      <c r="BB106" s="11">
        <f t="shared" si="40"/>
        <v>6.9</v>
      </c>
      <c r="BC106" s="11">
        <f t="shared" si="40"/>
        <v>6.9</v>
      </c>
      <c r="BD106" s="11">
        <f t="shared" si="40"/>
        <v>6.9</v>
      </c>
      <c r="BE106" s="11">
        <f t="shared" si="40"/>
        <v>6.9</v>
      </c>
      <c r="BF106" s="11">
        <f t="shared" si="40"/>
        <v>6.9</v>
      </c>
      <c r="BG106" s="11">
        <f t="shared" si="40"/>
        <v>6.9</v>
      </c>
    </row>
    <row r="107" spans="1:59" x14ac:dyDescent="0.35">
      <c r="B107" s="9" t="s">
        <v>128</v>
      </c>
      <c r="E107" s="9" t="s">
        <v>59</v>
      </c>
      <c r="F107" s="11"/>
      <c r="J107" s="11">
        <f t="shared" ref="J107:AO107" si="41">J91</f>
        <v>4</v>
      </c>
      <c r="K107" s="11">
        <f t="shared" si="41"/>
        <v>5.5</v>
      </c>
      <c r="L107" s="11">
        <f t="shared" si="41"/>
        <v>5</v>
      </c>
      <c r="M107" s="11">
        <f t="shared" si="41"/>
        <v>4.5</v>
      </c>
      <c r="N107" s="11">
        <f t="shared" si="41"/>
        <v>5</v>
      </c>
      <c r="O107" s="11">
        <f t="shared" si="41"/>
        <v>4.75</v>
      </c>
      <c r="P107" s="11">
        <f t="shared" si="41"/>
        <v>4.75</v>
      </c>
      <c r="Q107" s="11">
        <f t="shared" si="41"/>
        <v>4.75</v>
      </c>
      <c r="R107" s="11">
        <f t="shared" si="41"/>
        <v>4.75</v>
      </c>
      <c r="S107" s="11">
        <f t="shared" si="41"/>
        <v>4.75</v>
      </c>
      <c r="T107" s="11">
        <f t="shared" si="41"/>
        <v>4.75</v>
      </c>
      <c r="U107" s="11">
        <f t="shared" si="41"/>
        <v>4.75</v>
      </c>
      <c r="V107" s="11">
        <f t="shared" si="41"/>
        <v>4.75</v>
      </c>
      <c r="W107" s="11">
        <f t="shared" si="41"/>
        <v>4.75</v>
      </c>
      <c r="X107" s="11">
        <f t="shared" si="41"/>
        <v>4.75</v>
      </c>
      <c r="Y107" s="11">
        <f t="shared" si="41"/>
        <v>4.75</v>
      </c>
      <c r="Z107" s="11">
        <f t="shared" si="41"/>
        <v>4.75</v>
      </c>
      <c r="AA107" s="11">
        <f t="shared" si="41"/>
        <v>4.75</v>
      </c>
      <c r="AB107" s="11">
        <f t="shared" si="41"/>
        <v>4.75</v>
      </c>
      <c r="AC107" s="11">
        <f t="shared" si="41"/>
        <v>4.75</v>
      </c>
      <c r="AD107" s="11">
        <f t="shared" si="41"/>
        <v>4.75</v>
      </c>
      <c r="AE107" s="11">
        <f t="shared" si="41"/>
        <v>4.75</v>
      </c>
      <c r="AF107" s="11">
        <f t="shared" si="41"/>
        <v>4.75</v>
      </c>
      <c r="AG107" s="11">
        <f t="shared" si="41"/>
        <v>4.75</v>
      </c>
      <c r="AH107" s="11">
        <f t="shared" si="41"/>
        <v>4.75</v>
      </c>
      <c r="AI107" s="11">
        <f t="shared" si="41"/>
        <v>4.75</v>
      </c>
      <c r="AJ107" s="11">
        <f t="shared" si="41"/>
        <v>4.75</v>
      </c>
      <c r="AK107" s="11">
        <f t="shared" si="41"/>
        <v>4.75</v>
      </c>
      <c r="AL107" s="11">
        <f t="shared" si="41"/>
        <v>4.75</v>
      </c>
      <c r="AM107" s="11">
        <f t="shared" si="41"/>
        <v>4.75</v>
      </c>
      <c r="AN107" s="11">
        <f t="shared" si="41"/>
        <v>4.75</v>
      </c>
      <c r="AO107" s="11">
        <f t="shared" si="41"/>
        <v>4.75</v>
      </c>
      <c r="AP107" s="11">
        <f t="shared" ref="AP107:BG107" si="42">AP91</f>
        <v>4.75</v>
      </c>
      <c r="AQ107" s="11">
        <f t="shared" si="42"/>
        <v>4.75</v>
      </c>
      <c r="AR107" s="11">
        <f t="shared" si="42"/>
        <v>4.75</v>
      </c>
      <c r="AS107" s="11">
        <f t="shared" si="42"/>
        <v>4.75</v>
      </c>
      <c r="AT107" s="11">
        <f t="shared" si="42"/>
        <v>4.75</v>
      </c>
      <c r="AU107" s="11">
        <f t="shared" si="42"/>
        <v>4.75</v>
      </c>
      <c r="AV107" s="11">
        <f t="shared" si="42"/>
        <v>4.75</v>
      </c>
      <c r="AW107" s="11">
        <f t="shared" si="42"/>
        <v>4.75</v>
      </c>
      <c r="AX107" s="11">
        <f t="shared" si="42"/>
        <v>4.75</v>
      </c>
      <c r="AY107" s="11">
        <f t="shared" si="42"/>
        <v>4.75</v>
      </c>
      <c r="AZ107" s="11">
        <f t="shared" si="42"/>
        <v>4.75</v>
      </c>
      <c r="BA107" s="11">
        <f t="shared" si="42"/>
        <v>4.75</v>
      </c>
      <c r="BB107" s="11">
        <f t="shared" si="42"/>
        <v>4.75</v>
      </c>
      <c r="BC107" s="11">
        <f t="shared" si="42"/>
        <v>4.75</v>
      </c>
      <c r="BD107" s="11">
        <f t="shared" si="42"/>
        <v>4.75</v>
      </c>
      <c r="BE107" s="11">
        <f t="shared" si="42"/>
        <v>4.75</v>
      </c>
      <c r="BF107" s="11">
        <f t="shared" si="42"/>
        <v>4.75</v>
      </c>
      <c r="BG107" s="11">
        <f t="shared" si="42"/>
        <v>4.75</v>
      </c>
    </row>
    <row r="108" spans="1:59" x14ac:dyDescent="0.35">
      <c r="B108" s="25" t="s">
        <v>129</v>
      </c>
      <c r="C108" s="25"/>
      <c r="D108" s="25"/>
      <c r="E108" s="25" t="s">
        <v>67</v>
      </c>
      <c r="F108" s="25"/>
      <c r="G108" s="25"/>
      <c r="H108" s="25"/>
      <c r="I108" s="25"/>
      <c r="J108" s="26">
        <f>J106*J107</f>
        <v>27.6</v>
      </c>
      <c r="K108" s="26">
        <f t="shared" ref="K108:BG108" si="43">K106*K107</f>
        <v>37.950000000000003</v>
      </c>
      <c r="L108" s="26">
        <f t="shared" si="43"/>
        <v>34.5</v>
      </c>
      <c r="M108" s="26">
        <f t="shared" si="43"/>
        <v>31.05</v>
      </c>
      <c r="N108" s="26">
        <f t="shared" si="43"/>
        <v>34.5</v>
      </c>
      <c r="O108" s="26">
        <f t="shared" si="43"/>
        <v>32.774999999999999</v>
      </c>
      <c r="P108" s="26">
        <f t="shared" si="43"/>
        <v>32.774999999999999</v>
      </c>
      <c r="Q108" s="26">
        <f t="shared" si="43"/>
        <v>32.774999999999999</v>
      </c>
      <c r="R108" s="26">
        <f t="shared" si="43"/>
        <v>32.774999999999999</v>
      </c>
      <c r="S108" s="26">
        <f t="shared" si="43"/>
        <v>32.774999999999999</v>
      </c>
      <c r="T108" s="26">
        <f t="shared" si="43"/>
        <v>32.774999999999999</v>
      </c>
      <c r="U108" s="26">
        <f t="shared" si="43"/>
        <v>32.774999999999999</v>
      </c>
      <c r="V108" s="26">
        <f t="shared" si="43"/>
        <v>32.774999999999999</v>
      </c>
      <c r="W108" s="26">
        <f t="shared" si="43"/>
        <v>32.774999999999999</v>
      </c>
      <c r="X108" s="26">
        <f t="shared" si="43"/>
        <v>32.774999999999999</v>
      </c>
      <c r="Y108" s="26">
        <f t="shared" si="43"/>
        <v>32.774999999999999</v>
      </c>
      <c r="Z108" s="26">
        <f t="shared" si="43"/>
        <v>32.774999999999999</v>
      </c>
      <c r="AA108" s="26">
        <f t="shared" si="43"/>
        <v>32.774999999999999</v>
      </c>
      <c r="AB108" s="26">
        <f t="shared" si="43"/>
        <v>32.774999999999999</v>
      </c>
      <c r="AC108" s="26">
        <f t="shared" si="43"/>
        <v>32.774999999999999</v>
      </c>
      <c r="AD108" s="26">
        <f t="shared" si="43"/>
        <v>32.774999999999999</v>
      </c>
      <c r="AE108" s="26">
        <f t="shared" si="43"/>
        <v>32.774999999999999</v>
      </c>
      <c r="AF108" s="26">
        <f t="shared" si="43"/>
        <v>32.774999999999999</v>
      </c>
      <c r="AG108" s="26">
        <f t="shared" si="43"/>
        <v>32.774999999999999</v>
      </c>
      <c r="AH108" s="26">
        <f t="shared" si="43"/>
        <v>32.774999999999999</v>
      </c>
      <c r="AI108" s="26">
        <f t="shared" si="43"/>
        <v>32.774999999999999</v>
      </c>
      <c r="AJ108" s="26">
        <f t="shared" si="43"/>
        <v>32.774999999999999</v>
      </c>
      <c r="AK108" s="26">
        <f t="shared" si="43"/>
        <v>32.774999999999999</v>
      </c>
      <c r="AL108" s="26">
        <f t="shared" si="43"/>
        <v>32.774999999999999</v>
      </c>
      <c r="AM108" s="26">
        <f t="shared" si="43"/>
        <v>32.774999999999999</v>
      </c>
      <c r="AN108" s="26">
        <f t="shared" si="43"/>
        <v>32.774999999999999</v>
      </c>
      <c r="AO108" s="26">
        <f t="shared" si="43"/>
        <v>32.774999999999999</v>
      </c>
      <c r="AP108" s="26">
        <f t="shared" si="43"/>
        <v>32.774999999999999</v>
      </c>
      <c r="AQ108" s="26">
        <f t="shared" si="43"/>
        <v>32.774999999999999</v>
      </c>
      <c r="AR108" s="26">
        <f t="shared" si="43"/>
        <v>32.774999999999999</v>
      </c>
      <c r="AS108" s="26">
        <f t="shared" si="43"/>
        <v>32.774999999999999</v>
      </c>
      <c r="AT108" s="26">
        <f t="shared" si="43"/>
        <v>32.774999999999999</v>
      </c>
      <c r="AU108" s="26">
        <f t="shared" si="43"/>
        <v>32.774999999999999</v>
      </c>
      <c r="AV108" s="26">
        <f t="shared" si="43"/>
        <v>32.774999999999999</v>
      </c>
      <c r="AW108" s="26">
        <f t="shared" si="43"/>
        <v>32.774999999999999</v>
      </c>
      <c r="AX108" s="26">
        <f t="shared" si="43"/>
        <v>32.774999999999999</v>
      </c>
      <c r="AY108" s="26">
        <f t="shared" si="43"/>
        <v>32.774999999999999</v>
      </c>
      <c r="AZ108" s="26">
        <f t="shared" si="43"/>
        <v>32.774999999999999</v>
      </c>
      <c r="BA108" s="26">
        <f t="shared" si="43"/>
        <v>32.774999999999999</v>
      </c>
      <c r="BB108" s="26">
        <f t="shared" si="43"/>
        <v>32.774999999999999</v>
      </c>
      <c r="BC108" s="26">
        <f t="shared" si="43"/>
        <v>32.774999999999999</v>
      </c>
      <c r="BD108" s="26">
        <f t="shared" si="43"/>
        <v>32.774999999999999</v>
      </c>
      <c r="BE108" s="26">
        <f t="shared" si="43"/>
        <v>32.774999999999999</v>
      </c>
      <c r="BF108" s="26">
        <f t="shared" si="43"/>
        <v>32.774999999999999</v>
      </c>
      <c r="BG108" s="26">
        <f t="shared" si="43"/>
        <v>32.774999999999999</v>
      </c>
    </row>
    <row r="109" spans="1:59" s="13" customFormat="1" ht="15" thickBot="1" x14ac:dyDescent="0.4">
      <c r="B109" s="27" t="s">
        <v>130</v>
      </c>
      <c r="C109" s="27"/>
      <c r="D109" s="27"/>
      <c r="E109" s="27" t="s">
        <v>88</v>
      </c>
      <c r="F109" s="27"/>
      <c r="G109" s="27"/>
      <c r="H109" s="27"/>
      <c r="I109" s="27"/>
      <c r="J109" s="27">
        <f t="shared" ref="J109:AO109" si="44">J108*J105/1000</f>
        <v>0</v>
      </c>
      <c r="K109" s="27">
        <f t="shared" si="44"/>
        <v>0</v>
      </c>
      <c r="L109" s="27">
        <f t="shared" si="44"/>
        <v>0</v>
      </c>
      <c r="M109" s="27">
        <f t="shared" si="44"/>
        <v>61199.55</v>
      </c>
      <c r="N109" s="27">
        <f t="shared" si="44"/>
        <v>67999.5</v>
      </c>
      <c r="O109" s="27">
        <f t="shared" si="44"/>
        <v>64599.525000000001</v>
      </c>
      <c r="P109" s="27">
        <f t="shared" si="44"/>
        <v>64599.525000000001</v>
      </c>
      <c r="Q109" s="27">
        <f t="shared" si="44"/>
        <v>51679.62</v>
      </c>
      <c r="R109" s="27">
        <f t="shared" si="44"/>
        <v>51679.62</v>
      </c>
      <c r="S109" s="27">
        <f t="shared" si="44"/>
        <v>51679.62</v>
      </c>
      <c r="T109" s="27">
        <f t="shared" si="44"/>
        <v>51679.62</v>
      </c>
      <c r="U109" s="27">
        <f t="shared" si="44"/>
        <v>51679.62</v>
      </c>
      <c r="V109" s="27">
        <f t="shared" si="44"/>
        <v>47372.985000000001</v>
      </c>
      <c r="W109" s="27">
        <f t="shared" si="44"/>
        <v>47372.985000000001</v>
      </c>
      <c r="X109" s="27">
        <f t="shared" si="44"/>
        <v>47372.985000000001</v>
      </c>
      <c r="Y109" s="27">
        <f t="shared" si="44"/>
        <v>47372.985000000001</v>
      </c>
      <c r="Z109" s="27">
        <f t="shared" si="44"/>
        <v>47372.985000000001</v>
      </c>
      <c r="AA109" s="27">
        <f t="shared" si="44"/>
        <v>47372.985000000001</v>
      </c>
      <c r="AB109" s="27">
        <f t="shared" si="44"/>
        <v>47372.985000000001</v>
      </c>
      <c r="AC109" s="27">
        <f t="shared" si="44"/>
        <v>47372.985000000001</v>
      </c>
      <c r="AD109" s="27">
        <f t="shared" si="44"/>
        <v>47372.985000000001</v>
      </c>
      <c r="AE109" s="27">
        <f t="shared" si="44"/>
        <v>47372.985000000001</v>
      </c>
      <c r="AF109" s="27">
        <f t="shared" si="44"/>
        <v>43066.35</v>
      </c>
      <c r="AG109" s="27">
        <f t="shared" si="44"/>
        <v>43066.35</v>
      </c>
      <c r="AH109" s="27">
        <f t="shared" si="44"/>
        <v>43066.35</v>
      </c>
      <c r="AI109" s="27">
        <f t="shared" si="44"/>
        <v>43066.35</v>
      </c>
      <c r="AJ109" s="27">
        <f t="shared" si="44"/>
        <v>43066.35</v>
      </c>
      <c r="AK109" s="27">
        <f t="shared" si="44"/>
        <v>43066.35</v>
      </c>
      <c r="AL109" s="27">
        <f t="shared" si="44"/>
        <v>0</v>
      </c>
      <c r="AM109" s="27">
        <f t="shared" si="44"/>
        <v>0</v>
      </c>
      <c r="AN109" s="27">
        <f t="shared" si="44"/>
        <v>0</v>
      </c>
      <c r="AO109" s="27">
        <f t="shared" si="44"/>
        <v>0</v>
      </c>
      <c r="AP109" s="27">
        <f t="shared" ref="AP109:BG109" si="45">AP108*AP105/1000</f>
        <v>0</v>
      </c>
      <c r="AQ109" s="27">
        <f t="shared" si="45"/>
        <v>0</v>
      </c>
      <c r="AR109" s="27">
        <f t="shared" si="45"/>
        <v>0</v>
      </c>
      <c r="AS109" s="27">
        <f t="shared" si="45"/>
        <v>0</v>
      </c>
      <c r="AT109" s="27">
        <f t="shared" si="45"/>
        <v>0</v>
      </c>
      <c r="AU109" s="27">
        <f t="shared" si="45"/>
        <v>0</v>
      </c>
      <c r="AV109" s="27">
        <f t="shared" si="45"/>
        <v>0</v>
      </c>
      <c r="AW109" s="27">
        <f t="shared" si="45"/>
        <v>0</v>
      </c>
      <c r="AX109" s="27">
        <f t="shared" si="45"/>
        <v>0</v>
      </c>
      <c r="AY109" s="27">
        <f t="shared" si="45"/>
        <v>0</v>
      </c>
      <c r="AZ109" s="27">
        <f t="shared" si="45"/>
        <v>0</v>
      </c>
      <c r="BA109" s="27">
        <f t="shared" si="45"/>
        <v>0</v>
      </c>
      <c r="BB109" s="27">
        <f t="shared" si="45"/>
        <v>0</v>
      </c>
      <c r="BC109" s="27">
        <f t="shared" si="45"/>
        <v>0</v>
      </c>
      <c r="BD109" s="27">
        <f t="shared" si="45"/>
        <v>0</v>
      </c>
      <c r="BE109" s="27">
        <f t="shared" si="45"/>
        <v>0</v>
      </c>
      <c r="BF109" s="27">
        <f t="shared" si="45"/>
        <v>0</v>
      </c>
      <c r="BG109" s="27">
        <f t="shared" si="45"/>
        <v>0</v>
      </c>
    </row>
    <row r="111" spans="1:59" x14ac:dyDescent="0.35">
      <c r="B111" s="9" t="s">
        <v>131</v>
      </c>
      <c r="E111" s="9" t="s">
        <v>132</v>
      </c>
      <c r="F111" s="11">
        <f>F50</f>
        <v>16</v>
      </c>
      <c r="G111" s="9" t="s">
        <v>65</v>
      </c>
      <c r="J111" s="11">
        <f t="shared" ref="J111:AO111" si="46">$F$111*J89</f>
        <v>16.16</v>
      </c>
      <c r="K111" s="11">
        <f t="shared" si="46"/>
        <v>16.4024</v>
      </c>
      <c r="L111" s="11">
        <f t="shared" si="46"/>
        <v>16.730447999999999</v>
      </c>
      <c r="M111" s="11">
        <f t="shared" si="46"/>
        <v>17.148709199999999</v>
      </c>
      <c r="N111" s="11">
        <f t="shared" si="46"/>
        <v>17.577426929999998</v>
      </c>
      <c r="O111" s="11">
        <f t="shared" si="46"/>
        <v>18.016862603249997</v>
      </c>
      <c r="P111" s="11">
        <f t="shared" si="46"/>
        <v>18.467284168331247</v>
      </c>
      <c r="Q111" s="11">
        <f t="shared" si="46"/>
        <v>18.928966272539526</v>
      </c>
      <c r="R111" s="11">
        <f t="shared" si="46"/>
        <v>19.402190429353013</v>
      </c>
      <c r="S111" s="11">
        <f t="shared" si="46"/>
        <v>19.887245190086837</v>
      </c>
      <c r="T111" s="11">
        <f t="shared" si="46"/>
        <v>20.384426319839005</v>
      </c>
      <c r="U111" s="11">
        <f t="shared" si="46"/>
        <v>20.894036977834979</v>
      </c>
      <c r="V111" s="11">
        <f t="shared" si="46"/>
        <v>21.416387902280853</v>
      </c>
      <c r="W111" s="11">
        <f t="shared" si="46"/>
        <v>21.951797599837871</v>
      </c>
      <c r="X111" s="11">
        <f t="shared" si="46"/>
        <v>22.500592539833814</v>
      </c>
      <c r="Y111" s="11">
        <f t="shared" si="46"/>
        <v>23.063107353329659</v>
      </c>
      <c r="Z111" s="11">
        <f t="shared" si="46"/>
        <v>23.639685037162899</v>
      </c>
      <c r="AA111" s="11">
        <f t="shared" si="46"/>
        <v>24.230677163091968</v>
      </c>
      <c r="AB111" s="11">
        <f t="shared" si="46"/>
        <v>24.836444092169266</v>
      </c>
      <c r="AC111" s="11">
        <f t="shared" si="46"/>
        <v>25.457355194473497</v>
      </c>
      <c r="AD111" s="11">
        <f t="shared" si="46"/>
        <v>26.09378907433533</v>
      </c>
      <c r="AE111" s="11">
        <f t="shared" si="46"/>
        <v>26.746133801193711</v>
      </c>
      <c r="AF111" s="11">
        <f t="shared" si="46"/>
        <v>27.414787146223553</v>
      </c>
      <c r="AG111" s="11">
        <f t="shared" si="46"/>
        <v>28.100156824879139</v>
      </c>
      <c r="AH111" s="11">
        <f t="shared" si="46"/>
        <v>28.802660745501115</v>
      </c>
      <c r="AI111" s="11">
        <f t="shared" si="46"/>
        <v>29.522727264138641</v>
      </c>
      <c r="AJ111" s="11">
        <f t="shared" si="46"/>
        <v>30.260795445742104</v>
      </c>
      <c r="AK111" s="11">
        <f t="shared" si="46"/>
        <v>31.017315331885655</v>
      </c>
      <c r="AL111" s="11">
        <f t="shared" si="46"/>
        <v>31.792748215182794</v>
      </c>
      <c r="AM111" s="11">
        <f t="shared" si="46"/>
        <v>32.587566920562359</v>
      </c>
      <c r="AN111" s="11">
        <f t="shared" si="46"/>
        <v>33.402256093576419</v>
      </c>
      <c r="AO111" s="11">
        <f t="shared" si="46"/>
        <v>34.237312495915823</v>
      </c>
      <c r="AP111" s="11">
        <f t="shared" ref="AP111:BG111" si="47">$F$111*AP89</f>
        <v>35.093245308313719</v>
      </c>
      <c r="AQ111" s="11">
        <f t="shared" si="47"/>
        <v>35.970576441021556</v>
      </c>
      <c r="AR111" s="11">
        <f t="shared" si="47"/>
        <v>36.869840852047091</v>
      </c>
      <c r="AS111" s="11">
        <f t="shared" si="47"/>
        <v>37.791586873348265</v>
      </c>
      <c r="AT111" s="11">
        <f t="shared" si="47"/>
        <v>38.736376545181969</v>
      </c>
      <c r="AU111" s="11">
        <f t="shared" si="47"/>
        <v>39.704785958811513</v>
      </c>
      <c r="AV111" s="11">
        <f t="shared" si="47"/>
        <v>40.697405607781796</v>
      </c>
      <c r="AW111" s="11">
        <f t="shared" si="47"/>
        <v>41.714840747976339</v>
      </c>
      <c r="AX111" s="11">
        <f t="shared" si="47"/>
        <v>42.757711766675747</v>
      </c>
      <c r="AY111" s="11">
        <f t="shared" si="47"/>
        <v>43.826654560842634</v>
      </c>
      <c r="AZ111" s="11">
        <f t="shared" si="47"/>
        <v>44.922320924863698</v>
      </c>
      <c r="BA111" s="11">
        <f t="shared" si="47"/>
        <v>46.045378947985284</v>
      </c>
      <c r="BB111" s="11">
        <f t="shared" si="47"/>
        <v>47.196513421684912</v>
      </c>
      <c r="BC111" s="11">
        <f t="shared" si="47"/>
        <v>48.376426257227031</v>
      </c>
      <c r="BD111" s="11">
        <f t="shared" si="47"/>
        <v>49.585836913657701</v>
      </c>
      <c r="BE111" s="11">
        <f t="shared" si="47"/>
        <v>50.825482836499141</v>
      </c>
      <c r="BF111" s="11">
        <f t="shared" si="47"/>
        <v>52.096119907411612</v>
      </c>
      <c r="BG111" s="11">
        <f t="shared" si="47"/>
        <v>53.398522905096897</v>
      </c>
    </row>
    <row r="112" spans="1:59" x14ac:dyDescent="0.35">
      <c r="B112" s="9" t="s">
        <v>133</v>
      </c>
      <c r="E112" s="9" t="s">
        <v>44</v>
      </c>
      <c r="F112" s="11"/>
      <c r="J112" s="11">
        <f t="shared" ref="J112:AO112" si="48">J75</f>
        <v>0</v>
      </c>
      <c r="K112" s="11">
        <f t="shared" si="48"/>
        <v>0</v>
      </c>
      <c r="L112" s="11">
        <f t="shared" si="48"/>
        <v>0</v>
      </c>
      <c r="M112" s="11">
        <f t="shared" si="48"/>
        <v>300</v>
      </c>
      <c r="N112" s="11">
        <f t="shared" si="48"/>
        <v>300</v>
      </c>
      <c r="O112" s="11">
        <f t="shared" si="48"/>
        <v>300</v>
      </c>
      <c r="P112" s="11">
        <f t="shared" si="48"/>
        <v>300</v>
      </c>
      <c r="Q112" s="11">
        <f t="shared" si="48"/>
        <v>300</v>
      </c>
      <c r="R112" s="11">
        <f t="shared" si="48"/>
        <v>300</v>
      </c>
      <c r="S112" s="11">
        <f t="shared" si="48"/>
        <v>300</v>
      </c>
      <c r="T112" s="11">
        <f t="shared" si="48"/>
        <v>300</v>
      </c>
      <c r="U112" s="11">
        <f t="shared" si="48"/>
        <v>300</v>
      </c>
      <c r="V112" s="11">
        <f t="shared" si="48"/>
        <v>300</v>
      </c>
      <c r="W112" s="11">
        <f t="shared" si="48"/>
        <v>300</v>
      </c>
      <c r="X112" s="11">
        <f t="shared" si="48"/>
        <v>300</v>
      </c>
      <c r="Y112" s="11">
        <f t="shared" si="48"/>
        <v>300</v>
      </c>
      <c r="Z112" s="11">
        <f t="shared" si="48"/>
        <v>300</v>
      </c>
      <c r="AA112" s="11">
        <f t="shared" si="48"/>
        <v>300</v>
      </c>
      <c r="AB112" s="11">
        <f t="shared" si="48"/>
        <v>300</v>
      </c>
      <c r="AC112" s="11">
        <f t="shared" si="48"/>
        <v>300</v>
      </c>
      <c r="AD112" s="11">
        <f t="shared" si="48"/>
        <v>300</v>
      </c>
      <c r="AE112" s="11">
        <f t="shared" si="48"/>
        <v>300</v>
      </c>
      <c r="AF112" s="11">
        <f t="shared" si="48"/>
        <v>300</v>
      </c>
      <c r="AG112" s="11">
        <f t="shared" si="48"/>
        <v>300</v>
      </c>
      <c r="AH112" s="11">
        <f t="shared" si="48"/>
        <v>300</v>
      </c>
      <c r="AI112" s="11">
        <f t="shared" si="48"/>
        <v>300</v>
      </c>
      <c r="AJ112" s="11">
        <f t="shared" si="48"/>
        <v>300</v>
      </c>
      <c r="AK112" s="11">
        <f t="shared" si="48"/>
        <v>300</v>
      </c>
      <c r="AL112" s="11">
        <f t="shared" si="48"/>
        <v>0</v>
      </c>
      <c r="AM112" s="11">
        <f t="shared" si="48"/>
        <v>0</v>
      </c>
      <c r="AN112" s="11">
        <f t="shared" si="48"/>
        <v>0</v>
      </c>
      <c r="AO112" s="11">
        <f t="shared" si="48"/>
        <v>0</v>
      </c>
      <c r="AP112" s="11">
        <f t="shared" ref="AP112:BG112" si="49">AP75</f>
        <v>0</v>
      </c>
      <c r="AQ112" s="11">
        <f t="shared" si="49"/>
        <v>0</v>
      </c>
      <c r="AR112" s="11">
        <f t="shared" si="49"/>
        <v>0</v>
      </c>
      <c r="AS112" s="11">
        <f t="shared" si="49"/>
        <v>0</v>
      </c>
      <c r="AT112" s="11">
        <f t="shared" si="49"/>
        <v>0</v>
      </c>
      <c r="AU112" s="11">
        <f t="shared" si="49"/>
        <v>0</v>
      </c>
      <c r="AV112" s="11">
        <f t="shared" si="49"/>
        <v>0</v>
      </c>
      <c r="AW112" s="11">
        <f t="shared" si="49"/>
        <v>0</v>
      </c>
      <c r="AX112" s="11">
        <f t="shared" si="49"/>
        <v>0</v>
      </c>
      <c r="AY112" s="11">
        <f t="shared" si="49"/>
        <v>0</v>
      </c>
      <c r="AZ112" s="11">
        <f t="shared" si="49"/>
        <v>0</v>
      </c>
      <c r="BA112" s="11">
        <f t="shared" si="49"/>
        <v>0</v>
      </c>
      <c r="BB112" s="11">
        <f t="shared" si="49"/>
        <v>0</v>
      </c>
      <c r="BC112" s="11">
        <f t="shared" si="49"/>
        <v>0</v>
      </c>
      <c r="BD112" s="11">
        <f t="shared" si="49"/>
        <v>0</v>
      </c>
      <c r="BE112" s="11">
        <f t="shared" si="49"/>
        <v>0</v>
      </c>
      <c r="BF112" s="11">
        <f t="shared" si="49"/>
        <v>0</v>
      </c>
      <c r="BG112" s="11">
        <f t="shared" si="49"/>
        <v>0</v>
      </c>
    </row>
    <row r="113" spans="1:59" ht="15" thickBot="1" x14ac:dyDescent="0.4">
      <c r="B113" s="15" t="s">
        <v>134</v>
      </c>
      <c r="C113" s="15"/>
      <c r="D113" s="15"/>
      <c r="E113" s="15" t="s">
        <v>88</v>
      </c>
      <c r="F113" s="15"/>
      <c r="G113" s="15"/>
      <c r="H113" s="15"/>
      <c r="I113" s="15"/>
      <c r="J113" s="16">
        <f>J111*J112</f>
        <v>0</v>
      </c>
      <c r="K113" s="16">
        <f t="shared" ref="K113:BG113" si="50">K111*K112</f>
        <v>0</v>
      </c>
      <c r="L113" s="16">
        <f t="shared" si="50"/>
        <v>0</v>
      </c>
      <c r="M113" s="16">
        <f t="shared" si="50"/>
        <v>5144.61276</v>
      </c>
      <c r="N113" s="16">
        <f t="shared" si="50"/>
        <v>5273.2280789999995</v>
      </c>
      <c r="O113" s="16">
        <f t="shared" si="50"/>
        <v>5405.0587809749995</v>
      </c>
      <c r="P113" s="16">
        <f t="shared" si="50"/>
        <v>5540.185250499374</v>
      </c>
      <c r="Q113" s="16">
        <f t="shared" si="50"/>
        <v>5678.6898817618576</v>
      </c>
      <c r="R113" s="16">
        <f t="shared" si="50"/>
        <v>5820.657128805904</v>
      </c>
      <c r="S113" s="16">
        <f t="shared" si="50"/>
        <v>5966.1735570260507</v>
      </c>
      <c r="T113" s="16">
        <f t="shared" si="50"/>
        <v>6115.3278959517011</v>
      </c>
      <c r="U113" s="16">
        <f t="shared" si="50"/>
        <v>6268.2110933504937</v>
      </c>
      <c r="V113" s="16">
        <f t="shared" si="50"/>
        <v>6424.9163706842555</v>
      </c>
      <c r="W113" s="16">
        <f t="shared" si="50"/>
        <v>6585.5392799513611</v>
      </c>
      <c r="X113" s="16">
        <f t="shared" si="50"/>
        <v>6750.1777619501445</v>
      </c>
      <c r="Y113" s="16">
        <f t="shared" si="50"/>
        <v>6918.9322059988981</v>
      </c>
      <c r="Z113" s="16">
        <f t="shared" si="50"/>
        <v>7091.9055111488697</v>
      </c>
      <c r="AA113" s="16">
        <f t="shared" si="50"/>
        <v>7269.2031489275905</v>
      </c>
      <c r="AB113" s="16">
        <f t="shared" si="50"/>
        <v>7450.9332276507803</v>
      </c>
      <c r="AC113" s="16">
        <f t="shared" si="50"/>
        <v>7637.206558342049</v>
      </c>
      <c r="AD113" s="16">
        <f t="shared" si="50"/>
        <v>7828.1367223005991</v>
      </c>
      <c r="AE113" s="16">
        <f t="shared" si="50"/>
        <v>8023.8401403581129</v>
      </c>
      <c r="AF113" s="16">
        <f t="shared" si="50"/>
        <v>8224.4361438670658</v>
      </c>
      <c r="AG113" s="16">
        <f t="shared" si="50"/>
        <v>8430.0470474637423</v>
      </c>
      <c r="AH113" s="16">
        <f t="shared" si="50"/>
        <v>8640.798223650334</v>
      </c>
      <c r="AI113" s="16">
        <f t="shared" si="50"/>
        <v>8856.8181792415926</v>
      </c>
      <c r="AJ113" s="16">
        <f t="shared" si="50"/>
        <v>9078.2386337226308</v>
      </c>
      <c r="AK113" s="16">
        <f t="shared" si="50"/>
        <v>9305.194599565697</v>
      </c>
      <c r="AL113" s="16">
        <f t="shared" si="50"/>
        <v>0</v>
      </c>
      <c r="AM113" s="16">
        <f t="shared" si="50"/>
        <v>0</v>
      </c>
      <c r="AN113" s="16">
        <f t="shared" si="50"/>
        <v>0</v>
      </c>
      <c r="AO113" s="16">
        <f t="shared" si="50"/>
        <v>0</v>
      </c>
      <c r="AP113" s="16">
        <f t="shared" si="50"/>
        <v>0</v>
      </c>
      <c r="AQ113" s="16">
        <f t="shared" si="50"/>
        <v>0</v>
      </c>
      <c r="AR113" s="16">
        <f t="shared" si="50"/>
        <v>0</v>
      </c>
      <c r="AS113" s="16">
        <f t="shared" si="50"/>
        <v>0</v>
      </c>
      <c r="AT113" s="16">
        <f t="shared" si="50"/>
        <v>0</v>
      </c>
      <c r="AU113" s="16">
        <f t="shared" si="50"/>
        <v>0</v>
      </c>
      <c r="AV113" s="16">
        <f t="shared" si="50"/>
        <v>0</v>
      </c>
      <c r="AW113" s="16">
        <f t="shared" si="50"/>
        <v>0</v>
      </c>
      <c r="AX113" s="16">
        <f t="shared" si="50"/>
        <v>0</v>
      </c>
      <c r="AY113" s="16">
        <f t="shared" si="50"/>
        <v>0</v>
      </c>
      <c r="AZ113" s="16">
        <f t="shared" si="50"/>
        <v>0</v>
      </c>
      <c r="BA113" s="16">
        <f t="shared" si="50"/>
        <v>0</v>
      </c>
      <c r="BB113" s="16">
        <f t="shared" si="50"/>
        <v>0</v>
      </c>
      <c r="BC113" s="16">
        <f t="shared" si="50"/>
        <v>0</v>
      </c>
      <c r="BD113" s="16">
        <f t="shared" si="50"/>
        <v>0</v>
      </c>
      <c r="BE113" s="16">
        <f t="shared" si="50"/>
        <v>0</v>
      </c>
      <c r="BF113" s="16">
        <f t="shared" si="50"/>
        <v>0</v>
      </c>
      <c r="BG113" s="16">
        <f t="shared" si="50"/>
        <v>0</v>
      </c>
    </row>
    <row r="115" spans="1:59" x14ac:dyDescent="0.35">
      <c r="B115" s="9" t="s">
        <v>135</v>
      </c>
      <c r="E115" s="9" t="s">
        <v>67</v>
      </c>
      <c r="F115" s="11">
        <f>F51</f>
        <v>3</v>
      </c>
      <c r="J115" s="11">
        <f t="shared" ref="J115:AO115" si="51">$F$115*J101</f>
        <v>3</v>
      </c>
      <c r="K115" s="11">
        <f t="shared" si="51"/>
        <v>3</v>
      </c>
      <c r="L115" s="11">
        <f t="shared" si="51"/>
        <v>3</v>
      </c>
      <c r="M115" s="11">
        <f t="shared" si="51"/>
        <v>3.0749999999999997</v>
      </c>
      <c r="N115" s="11">
        <f t="shared" si="51"/>
        <v>3.1518749999999995</v>
      </c>
      <c r="O115" s="11">
        <f t="shared" si="51"/>
        <v>3.2306718749999996</v>
      </c>
      <c r="P115" s="11">
        <f t="shared" si="51"/>
        <v>3.3114386718749991</v>
      </c>
      <c r="Q115" s="11">
        <f t="shared" si="51"/>
        <v>3.394224638671874</v>
      </c>
      <c r="R115" s="11">
        <f t="shared" si="51"/>
        <v>3.4790802546386708</v>
      </c>
      <c r="S115" s="11">
        <f t="shared" si="51"/>
        <v>3.5660572610046368</v>
      </c>
      <c r="T115" s="11">
        <f t="shared" si="51"/>
        <v>3.6552086925297527</v>
      </c>
      <c r="U115" s="11">
        <f t="shared" si="51"/>
        <v>3.7465889098429956</v>
      </c>
      <c r="V115" s="11">
        <f t="shared" si="51"/>
        <v>3.8402536325890697</v>
      </c>
      <c r="W115" s="11">
        <f t="shared" si="51"/>
        <v>3.9362599734037964</v>
      </c>
      <c r="X115" s="11">
        <f t="shared" si="51"/>
        <v>4.0346664727388912</v>
      </c>
      <c r="Y115" s="11">
        <f t="shared" si="51"/>
        <v>4.1355331345573632</v>
      </c>
      <c r="Z115" s="11">
        <f t="shared" si="51"/>
        <v>4.2389214629212972</v>
      </c>
      <c r="AA115" s="11">
        <f t="shared" si="51"/>
        <v>4.3448944994943286</v>
      </c>
      <c r="AB115" s="11">
        <f t="shared" si="51"/>
        <v>4.4535168619816865</v>
      </c>
      <c r="AC115" s="11">
        <f t="shared" si="51"/>
        <v>4.5648547835312279</v>
      </c>
      <c r="AD115" s="11">
        <f t="shared" si="51"/>
        <v>4.6789761531195087</v>
      </c>
      <c r="AE115" s="11">
        <f t="shared" si="51"/>
        <v>4.7959505569474956</v>
      </c>
      <c r="AF115" s="11">
        <f t="shared" si="51"/>
        <v>4.9158493208711826</v>
      </c>
      <c r="AG115" s="11">
        <f t="shared" si="51"/>
        <v>5.0387455538929622</v>
      </c>
      <c r="AH115" s="11">
        <f t="shared" si="51"/>
        <v>5.1647141927402851</v>
      </c>
      <c r="AI115" s="11">
        <f t="shared" si="51"/>
        <v>5.2938320475587917</v>
      </c>
      <c r="AJ115" s="11">
        <f t="shared" si="51"/>
        <v>5.426177848747761</v>
      </c>
      <c r="AK115" s="11">
        <f t="shared" si="51"/>
        <v>5.5618322949664547</v>
      </c>
      <c r="AL115" s="11">
        <f t="shared" si="51"/>
        <v>5.5618322949664547</v>
      </c>
      <c r="AM115" s="11">
        <f t="shared" si="51"/>
        <v>5.5618322949664547</v>
      </c>
      <c r="AN115" s="11">
        <f t="shared" si="51"/>
        <v>5.5618322949664547</v>
      </c>
      <c r="AO115" s="11">
        <f t="shared" si="51"/>
        <v>5.5618322949664547</v>
      </c>
      <c r="AP115" s="11">
        <f t="shared" ref="AP115:BG115" si="52">$F$115*AP101</f>
        <v>5.5618322949664547</v>
      </c>
      <c r="AQ115" s="11">
        <f t="shared" si="52"/>
        <v>5.5618322949664547</v>
      </c>
      <c r="AR115" s="11">
        <f t="shared" si="52"/>
        <v>5.5618322949664547</v>
      </c>
      <c r="AS115" s="11">
        <f t="shared" si="52"/>
        <v>5.5618322949664547</v>
      </c>
      <c r="AT115" s="11">
        <f t="shared" si="52"/>
        <v>5.5618322949664547</v>
      </c>
      <c r="AU115" s="11">
        <f t="shared" si="52"/>
        <v>5.5618322949664547</v>
      </c>
      <c r="AV115" s="11">
        <f t="shared" si="52"/>
        <v>5.5618322949664547</v>
      </c>
      <c r="AW115" s="11">
        <f t="shared" si="52"/>
        <v>5.5618322949664547</v>
      </c>
      <c r="AX115" s="11">
        <f t="shared" si="52"/>
        <v>5.5618322949664547</v>
      </c>
      <c r="AY115" s="11">
        <f t="shared" si="52"/>
        <v>5.5618322949664547</v>
      </c>
      <c r="AZ115" s="11">
        <f t="shared" si="52"/>
        <v>5.5618322949664547</v>
      </c>
      <c r="BA115" s="11">
        <f t="shared" si="52"/>
        <v>5.5618322949664547</v>
      </c>
      <c r="BB115" s="11">
        <f t="shared" si="52"/>
        <v>5.5618322949664547</v>
      </c>
      <c r="BC115" s="11">
        <f t="shared" si="52"/>
        <v>5.5618322949664547</v>
      </c>
      <c r="BD115" s="11">
        <f t="shared" si="52"/>
        <v>5.5618322949664547</v>
      </c>
      <c r="BE115" s="11">
        <f t="shared" si="52"/>
        <v>5.5618322949664547</v>
      </c>
      <c r="BF115" s="11">
        <f t="shared" si="52"/>
        <v>5.5618322949664547</v>
      </c>
      <c r="BG115" s="11">
        <f t="shared" si="52"/>
        <v>5.5618322949664547</v>
      </c>
    </row>
    <row r="116" spans="1:59" ht="15" thickBot="1" x14ac:dyDescent="0.4">
      <c r="B116" s="15" t="s">
        <v>136</v>
      </c>
      <c r="C116" s="15"/>
      <c r="D116" s="15"/>
      <c r="E116" s="15" t="s">
        <v>88</v>
      </c>
      <c r="F116" s="15"/>
      <c r="G116" s="15"/>
      <c r="H116" s="15"/>
      <c r="I116" s="15"/>
      <c r="J116" s="28">
        <f t="shared" ref="J116:AO116" si="53">J115*J105/1000</f>
        <v>0</v>
      </c>
      <c r="K116" s="28">
        <f t="shared" si="53"/>
        <v>0</v>
      </c>
      <c r="L116" s="28">
        <f t="shared" si="53"/>
        <v>0</v>
      </c>
      <c r="M116" s="28">
        <f t="shared" si="53"/>
        <v>6060.8249999999989</v>
      </c>
      <c r="N116" s="28">
        <f t="shared" si="53"/>
        <v>6212.345624999999</v>
      </c>
      <c r="O116" s="28">
        <f t="shared" si="53"/>
        <v>6367.6542656249994</v>
      </c>
      <c r="P116" s="28">
        <f t="shared" si="53"/>
        <v>6526.8456222656232</v>
      </c>
      <c r="Q116" s="28">
        <f t="shared" si="53"/>
        <v>5352.0134102578104</v>
      </c>
      <c r="R116" s="28">
        <f t="shared" si="53"/>
        <v>5485.813745514256</v>
      </c>
      <c r="S116" s="28">
        <f t="shared" si="53"/>
        <v>5622.959089152112</v>
      </c>
      <c r="T116" s="28">
        <f t="shared" si="53"/>
        <v>5763.5330663809145</v>
      </c>
      <c r="U116" s="28">
        <f t="shared" si="53"/>
        <v>5907.6213930404356</v>
      </c>
      <c r="V116" s="28">
        <f t="shared" si="53"/>
        <v>5550.7026005442412</v>
      </c>
      <c r="W116" s="28">
        <f t="shared" si="53"/>
        <v>5689.4701655578474</v>
      </c>
      <c r="X116" s="28">
        <f t="shared" si="53"/>
        <v>5831.7069196967932</v>
      </c>
      <c r="Y116" s="28">
        <f t="shared" si="53"/>
        <v>5977.4995926892125</v>
      </c>
      <c r="Z116" s="28">
        <f t="shared" si="53"/>
        <v>6126.9370825064434</v>
      </c>
      <c r="AA116" s="28">
        <f t="shared" si="53"/>
        <v>6280.1105095691028</v>
      </c>
      <c r="AB116" s="28">
        <f t="shared" si="53"/>
        <v>6437.1132723083301</v>
      </c>
      <c r="AC116" s="28">
        <f t="shared" si="53"/>
        <v>6598.0411041160369</v>
      </c>
      <c r="AD116" s="28">
        <f t="shared" si="53"/>
        <v>6762.9921317189383</v>
      </c>
      <c r="AE116" s="28">
        <f t="shared" si="53"/>
        <v>6932.0669350119106</v>
      </c>
      <c r="AF116" s="28">
        <f t="shared" si="53"/>
        <v>6459.4260076247338</v>
      </c>
      <c r="AG116" s="28">
        <f t="shared" si="53"/>
        <v>6620.9116578153516</v>
      </c>
      <c r="AH116" s="28">
        <f t="shared" si="53"/>
        <v>6786.4344492607352</v>
      </c>
      <c r="AI116" s="28">
        <f t="shared" si="53"/>
        <v>6956.0953104922519</v>
      </c>
      <c r="AJ116" s="28">
        <f t="shared" si="53"/>
        <v>7129.9976932545587</v>
      </c>
      <c r="AK116" s="28">
        <f t="shared" si="53"/>
        <v>7308.2476355859217</v>
      </c>
      <c r="AL116" s="28">
        <f t="shared" si="53"/>
        <v>0</v>
      </c>
      <c r="AM116" s="28">
        <f t="shared" si="53"/>
        <v>0</v>
      </c>
      <c r="AN116" s="28">
        <f t="shared" si="53"/>
        <v>0</v>
      </c>
      <c r="AO116" s="28">
        <f t="shared" si="53"/>
        <v>0</v>
      </c>
      <c r="AP116" s="28">
        <f t="shared" ref="AP116:BG116" si="54">AP115*AP105/1000</f>
        <v>0</v>
      </c>
      <c r="AQ116" s="28">
        <f t="shared" si="54"/>
        <v>0</v>
      </c>
      <c r="AR116" s="28">
        <f t="shared" si="54"/>
        <v>0</v>
      </c>
      <c r="AS116" s="28">
        <f t="shared" si="54"/>
        <v>0</v>
      </c>
      <c r="AT116" s="28">
        <f t="shared" si="54"/>
        <v>0</v>
      </c>
      <c r="AU116" s="28">
        <f t="shared" si="54"/>
        <v>0</v>
      </c>
      <c r="AV116" s="28">
        <f t="shared" si="54"/>
        <v>0</v>
      </c>
      <c r="AW116" s="28">
        <f t="shared" si="54"/>
        <v>0</v>
      </c>
      <c r="AX116" s="28">
        <f t="shared" si="54"/>
        <v>0</v>
      </c>
      <c r="AY116" s="28">
        <f t="shared" si="54"/>
        <v>0</v>
      </c>
      <c r="AZ116" s="28">
        <f t="shared" si="54"/>
        <v>0</v>
      </c>
      <c r="BA116" s="28">
        <f t="shared" si="54"/>
        <v>0</v>
      </c>
      <c r="BB116" s="28">
        <f t="shared" si="54"/>
        <v>0</v>
      </c>
      <c r="BC116" s="28">
        <f t="shared" si="54"/>
        <v>0</v>
      </c>
      <c r="BD116" s="28">
        <f t="shared" si="54"/>
        <v>0</v>
      </c>
      <c r="BE116" s="28">
        <f t="shared" si="54"/>
        <v>0</v>
      </c>
      <c r="BF116" s="28">
        <f t="shared" si="54"/>
        <v>0</v>
      </c>
      <c r="BG116" s="28">
        <f t="shared" si="54"/>
        <v>0</v>
      </c>
    </row>
    <row r="117" spans="1:59" x14ac:dyDescent="0.35"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</row>
    <row r="118" spans="1:59" s="13" customFormat="1" x14ac:dyDescent="0.35">
      <c r="B118" s="30" t="s">
        <v>137</v>
      </c>
      <c r="C118" s="20"/>
      <c r="D118" s="20"/>
      <c r="E118" s="20" t="s">
        <v>88</v>
      </c>
      <c r="F118" s="20"/>
      <c r="G118" s="20"/>
      <c r="H118" s="20"/>
      <c r="I118" s="20"/>
      <c r="J118" s="31">
        <f t="shared" ref="J118:AO118" si="55">J116+J113+J109+J103</f>
        <v>0</v>
      </c>
      <c r="K118" s="31">
        <f t="shared" si="55"/>
        <v>0</v>
      </c>
      <c r="L118" s="31">
        <f t="shared" si="55"/>
        <v>0</v>
      </c>
      <c r="M118" s="31">
        <f t="shared" si="55"/>
        <v>100079.98776</v>
      </c>
      <c r="N118" s="31">
        <f t="shared" si="55"/>
        <v>107851.94870399999</v>
      </c>
      <c r="O118" s="31">
        <f t="shared" si="55"/>
        <v>105448.2849216</v>
      </c>
      <c r="P118" s="31">
        <f t="shared" si="55"/>
        <v>106469.50391963999</v>
      </c>
      <c r="Q118" s="31">
        <f t="shared" si="55"/>
        <v>93258.345040066546</v>
      </c>
      <c r="R118" s="31">
        <f t="shared" si="55"/>
        <v>94297.813166068197</v>
      </c>
      <c r="S118" s="31">
        <f t="shared" si="55"/>
        <v>95363.267995219896</v>
      </c>
      <c r="T118" s="31">
        <f t="shared" si="55"/>
        <v>96455.359195100391</v>
      </c>
      <c r="U118" s="31">
        <f t="shared" si="55"/>
        <v>97574.752674977892</v>
      </c>
      <c r="V118" s="31">
        <f t="shared" si="55"/>
        <v>93910.886664530117</v>
      </c>
      <c r="W118" s="31">
        <f t="shared" si="55"/>
        <v>95074.334206143365</v>
      </c>
      <c r="X118" s="31">
        <f t="shared" si="55"/>
        <v>96266.867936296956</v>
      </c>
      <c r="Y118" s="31">
        <f t="shared" si="55"/>
        <v>97489.215009704378</v>
      </c>
      <c r="Z118" s="31">
        <f t="shared" si="55"/>
        <v>98742.120759946993</v>
      </c>
      <c r="AA118" s="31">
        <f t="shared" si="55"/>
        <v>100026.34915394566</v>
      </c>
      <c r="AB118" s="31">
        <f t="shared" si="55"/>
        <v>101342.68325779428</v>
      </c>
      <c r="AC118" s="31">
        <f t="shared" si="55"/>
        <v>102691.92571423914</v>
      </c>
      <c r="AD118" s="31">
        <f t="shared" si="55"/>
        <v>104074.89923209511</v>
      </c>
      <c r="AE118" s="31">
        <f t="shared" si="55"/>
        <v>105492.44708789748</v>
      </c>
      <c r="AF118" s="31">
        <f t="shared" si="55"/>
        <v>101992.85603933243</v>
      </c>
      <c r="AG118" s="31">
        <f t="shared" si="55"/>
        <v>103466.01869031574</v>
      </c>
      <c r="AH118" s="31">
        <f t="shared" si="55"/>
        <v>104976.01040757363</v>
      </c>
      <c r="AI118" s="31">
        <f t="shared" si="55"/>
        <v>106523.75191776297</v>
      </c>
      <c r="AJ118" s="31">
        <f t="shared" si="55"/>
        <v>108110.18696570705</v>
      </c>
      <c r="AK118" s="31">
        <f t="shared" si="55"/>
        <v>109736.28288984971</v>
      </c>
      <c r="AL118" s="31">
        <f t="shared" si="55"/>
        <v>0</v>
      </c>
      <c r="AM118" s="31">
        <f t="shared" si="55"/>
        <v>0</v>
      </c>
      <c r="AN118" s="31">
        <f t="shared" si="55"/>
        <v>0</v>
      </c>
      <c r="AO118" s="31">
        <f t="shared" si="55"/>
        <v>0</v>
      </c>
      <c r="AP118" s="31">
        <f t="shared" ref="AP118:BG118" si="56">AP116+AP113+AP109+AP103</f>
        <v>0</v>
      </c>
      <c r="AQ118" s="31">
        <f t="shared" si="56"/>
        <v>0</v>
      </c>
      <c r="AR118" s="31">
        <f t="shared" si="56"/>
        <v>0</v>
      </c>
      <c r="AS118" s="31">
        <f t="shared" si="56"/>
        <v>0</v>
      </c>
      <c r="AT118" s="31">
        <f t="shared" si="56"/>
        <v>0</v>
      </c>
      <c r="AU118" s="31">
        <f t="shared" si="56"/>
        <v>0</v>
      </c>
      <c r="AV118" s="31">
        <f t="shared" si="56"/>
        <v>0</v>
      </c>
      <c r="AW118" s="31">
        <f t="shared" si="56"/>
        <v>0</v>
      </c>
      <c r="AX118" s="31">
        <f t="shared" si="56"/>
        <v>0</v>
      </c>
      <c r="AY118" s="31">
        <f t="shared" si="56"/>
        <v>0</v>
      </c>
      <c r="AZ118" s="31">
        <f t="shared" si="56"/>
        <v>0</v>
      </c>
      <c r="BA118" s="31">
        <f t="shared" si="56"/>
        <v>0</v>
      </c>
      <c r="BB118" s="31">
        <f t="shared" si="56"/>
        <v>0</v>
      </c>
      <c r="BC118" s="31">
        <f t="shared" si="56"/>
        <v>0</v>
      </c>
      <c r="BD118" s="31">
        <f t="shared" si="56"/>
        <v>0</v>
      </c>
      <c r="BE118" s="31">
        <f t="shared" si="56"/>
        <v>0</v>
      </c>
      <c r="BF118" s="31">
        <f t="shared" si="56"/>
        <v>0</v>
      </c>
      <c r="BG118" s="31">
        <f t="shared" si="56"/>
        <v>0</v>
      </c>
    </row>
    <row r="120" spans="1:59" s="66" customFormat="1" x14ac:dyDescent="0.35">
      <c r="A120" s="66" t="s">
        <v>138</v>
      </c>
    </row>
    <row r="121" spans="1:59" ht="15" thickBot="1" x14ac:dyDescent="0.4">
      <c r="A121" s="8"/>
      <c r="B121" s="15" t="s">
        <v>139</v>
      </c>
      <c r="C121" s="32"/>
      <c r="D121" s="32"/>
      <c r="E121" s="32"/>
      <c r="F121" s="32"/>
      <c r="G121" s="15"/>
      <c r="H121" s="15"/>
      <c r="I121" s="15"/>
      <c r="J121" s="33">
        <f t="shared" ref="J121:AO121" si="57">J118-J97</f>
        <v>0</v>
      </c>
      <c r="K121" s="33">
        <f t="shared" si="57"/>
        <v>0</v>
      </c>
      <c r="L121" s="33">
        <f t="shared" si="57"/>
        <v>0</v>
      </c>
      <c r="M121" s="33">
        <f t="shared" si="57"/>
        <v>24381.780224625007</v>
      </c>
      <c r="N121" s="33">
        <f t="shared" si="57"/>
        <v>25067.700980240625</v>
      </c>
      <c r="O121" s="33">
        <f t="shared" si="57"/>
        <v>25620.481004746645</v>
      </c>
      <c r="P121" s="33">
        <f t="shared" si="57"/>
        <v>26237.587404865291</v>
      </c>
      <c r="Q121" s="33">
        <f t="shared" si="57"/>
        <v>27676.685145120951</v>
      </c>
      <c r="R121" s="33">
        <f t="shared" si="57"/>
        <v>28349.877773748973</v>
      </c>
      <c r="S121" s="33">
        <f t="shared" si="57"/>
        <v>29039.900218092676</v>
      </c>
      <c r="T121" s="33">
        <f t="shared" si="57"/>
        <v>29747.173223545004</v>
      </c>
      <c r="U121" s="33">
        <f t="shared" si="57"/>
        <v>30472.128054133616</v>
      </c>
      <c r="V121" s="33">
        <f t="shared" si="57"/>
        <v>31527.592856402145</v>
      </c>
      <c r="W121" s="33">
        <f t="shared" si="57"/>
        <v>32298.618552812201</v>
      </c>
      <c r="X121" s="33">
        <f t="shared" si="57"/>
        <v>33088.919891632511</v>
      </c>
      <c r="Y121" s="33">
        <f t="shared" si="57"/>
        <v>33898.978763923325</v>
      </c>
      <c r="Z121" s="33">
        <f t="shared" si="57"/>
        <v>34729.28910802141</v>
      </c>
      <c r="AA121" s="33">
        <f t="shared" si="57"/>
        <v>35580.357210721937</v>
      </c>
      <c r="AB121" s="33">
        <f t="shared" si="57"/>
        <v>36452.702015989977</v>
      </c>
      <c r="AC121" s="33">
        <f t="shared" si="57"/>
        <v>37346.855441389729</v>
      </c>
      <c r="AD121" s="33">
        <f t="shared" si="57"/>
        <v>38263.362702424463</v>
      </c>
      <c r="AE121" s="33">
        <f t="shared" si="57"/>
        <v>39202.782644985069</v>
      </c>
      <c r="AF121" s="33">
        <f t="shared" si="57"/>
        <v>40583.050182539009</v>
      </c>
      <c r="AG121" s="33">
        <f t="shared" si="57"/>
        <v>41582.022687102493</v>
      </c>
      <c r="AH121" s="33">
        <f t="shared" si="57"/>
        <v>42605.969504280052</v>
      </c>
      <c r="AI121" s="33">
        <f t="shared" si="57"/>
        <v>43655.514991887052</v>
      </c>
      <c r="AJ121" s="33">
        <f t="shared" si="57"/>
        <v>44731.299116684233</v>
      </c>
      <c r="AK121" s="33">
        <f t="shared" si="57"/>
        <v>45833.977844601322</v>
      </c>
      <c r="AL121" s="33">
        <f t="shared" si="57"/>
        <v>0</v>
      </c>
      <c r="AM121" s="33">
        <f t="shared" si="57"/>
        <v>0</v>
      </c>
      <c r="AN121" s="33">
        <f t="shared" si="57"/>
        <v>0</v>
      </c>
      <c r="AO121" s="33">
        <f t="shared" si="57"/>
        <v>0</v>
      </c>
      <c r="AP121" s="33">
        <f t="shared" ref="AP121:BG121" si="58">AP118-AP97</f>
        <v>0</v>
      </c>
      <c r="AQ121" s="33">
        <f t="shared" si="58"/>
        <v>0</v>
      </c>
      <c r="AR121" s="33">
        <f t="shared" si="58"/>
        <v>0</v>
      </c>
      <c r="AS121" s="33">
        <f t="shared" si="58"/>
        <v>0</v>
      </c>
      <c r="AT121" s="33">
        <f t="shared" si="58"/>
        <v>0</v>
      </c>
      <c r="AU121" s="33">
        <f t="shared" si="58"/>
        <v>0</v>
      </c>
      <c r="AV121" s="33">
        <f t="shared" si="58"/>
        <v>0</v>
      </c>
      <c r="AW121" s="33">
        <f t="shared" si="58"/>
        <v>0</v>
      </c>
      <c r="AX121" s="33">
        <f t="shared" si="58"/>
        <v>0</v>
      </c>
      <c r="AY121" s="33">
        <f t="shared" si="58"/>
        <v>0</v>
      </c>
      <c r="AZ121" s="33">
        <f t="shared" si="58"/>
        <v>0</v>
      </c>
      <c r="BA121" s="33">
        <f t="shared" si="58"/>
        <v>0</v>
      </c>
      <c r="BB121" s="33">
        <f t="shared" si="58"/>
        <v>0</v>
      </c>
      <c r="BC121" s="33">
        <f t="shared" si="58"/>
        <v>0</v>
      </c>
      <c r="BD121" s="33">
        <f t="shared" si="58"/>
        <v>0</v>
      </c>
      <c r="BE121" s="33">
        <f t="shared" si="58"/>
        <v>0</v>
      </c>
      <c r="BF121" s="33">
        <f t="shared" si="58"/>
        <v>0</v>
      </c>
      <c r="BG121" s="33">
        <f t="shared" si="58"/>
        <v>0</v>
      </c>
    </row>
    <row r="122" spans="1:59" x14ac:dyDescent="0.35">
      <c r="A122" s="8"/>
      <c r="B122" s="8"/>
      <c r="C122" s="8"/>
      <c r="D122" s="8"/>
      <c r="E122" s="8"/>
      <c r="F122" s="8"/>
    </row>
    <row r="123" spans="1:59" x14ac:dyDescent="0.35">
      <c r="B123" s="9" t="s">
        <v>140</v>
      </c>
      <c r="E123" s="9" t="s">
        <v>88</v>
      </c>
      <c r="J123" s="13">
        <f t="shared" ref="J123:AO123" si="59">J118-J97-J85</f>
        <v>-75000</v>
      </c>
      <c r="K123" s="13">
        <f t="shared" si="59"/>
        <v>-144000</v>
      </c>
      <c r="L123" s="13">
        <f t="shared" si="59"/>
        <v>-36000</v>
      </c>
      <c r="M123" s="13">
        <f t="shared" si="59"/>
        <v>24381.780224625007</v>
      </c>
      <c r="N123" s="13">
        <f t="shared" si="59"/>
        <v>25067.700980240625</v>
      </c>
      <c r="O123" s="13">
        <f t="shared" si="59"/>
        <v>25620.481004746645</v>
      </c>
      <c r="P123" s="13">
        <f t="shared" si="59"/>
        <v>26237.587404865291</v>
      </c>
      <c r="Q123" s="13">
        <f t="shared" si="59"/>
        <v>27676.685145120951</v>
      </c>
      <c r="R123" s="13">
        <f t="shared" si="59"/>
        <v>28349.877773748973</v>
      </c>
      <c r="S123" s="13">
        <f t="shared" si="59"/>
        <v>29039.900218092676</v>
      </c>
      <c r="T123" s="13">
        <f t="shared" si="59"/>
        <v>29747.173223545004</v>
      </c>
      <c r="U123" s="13">
        <f t="shared" si="59"/>
        <v>30472.128054133616</v>
      </c>
      <c r="V123" s="13">
        <f t="shared" si="59"/>
        <v>31527.592856402145</v>
      </c>
      <c r="W123" s="13">
        <f t="shared" si="59"/>
        <v>32298.618552812201</v>
      </c>
      <c r="X123" s="13">
        <f t="shared" si="59"/>
        <v>33088.919891632511</v>
      </c>
      <c r="Y123" s="13">
        <f t="shared" si="59"/>
        <v>33898.978763923325</v>
      </c>
      <c r="Z123" s="13">
        <f t="shared" si="59"/>
        <v>34729.28910802141</v>
      </c>
      <c r="AA123" s="13">
        <f t="shared" si="59"/>
        <v>35580.357210721937</v>
      </c>
      <c r="AB123" s="13">
        <f t="shared" si="59"/>
        <v>36452.702015989977</v>
      </c>
      <c r="AC123" s="13">
        <f t="shared" si="59"/>
        <v>37346.855441389729</v>
      </c>
      <c r="AD123" s="13">
        <f t="shared" si="59"/>
        <v>38263.362702424463</v>
      </c>
      <c r="AE123" s="13">
        <f t="shared" si="59"/>
        <v>39202.782644985069</v>
      </c>
      <c r="AF123" s="13">
        <f t="shared" si="59"/>
        <v>40583.050182539009</v>
      </c>
      <c r="AG123" s="13">
        <f t="shared" si="59"/>
        <v>41582.022687102493</v>
      </c>
      <c r="AH123" s="13">
        <f t="shared" si="59"/>
        <v>42605.969504280052</v>
      </c>
      <c r="AI123" s="13">
        <f t="shared" si="59"/>
        <v>43655.514991887052</v>
      </c>
      <c r="AJ123" s="13">
        <f t="shared" si="59"/>
        <v>44731.299116684233</v>
      </c>
      <c r="AK123" s="13">
        <f t="shared" si="59"/>
        <v>45833.977844601322</v>
      </c>
      <c r="AL123" s="13">
        <f t="shared" si="59"/>
        <v>0</v>
      </c>
      <c r="AM123" s="13">
        <f t="shared" si="59"/>
        <v>0</v>
      </c>
      <c r="AN123" s="13">
        <f t="shared" si="59"/>
        <v>0</v>
      </c>
      <c r="AO123" s="13">
        <f t="shared" si="59"/>
        <v>0</v>
      </c>
      <c r="AP123" s="13">
        <f t="shared" ref="AP123:BG123" si="60">AP118-AP97-AP85</f>
        <v>0</v>
      </c>
      <c r="AQ123" s="13">
        <f t="shared" si="60"/>
        <v>0</v>
      </c>
      <c r="AR123" s="13">
        <f t="shared" si="60"/>
        <v>0</v>
      </c>
      <c r="AS123" s="13">
        <f t="shared" si="60"/>
        <v>0</v>
      </c>
      <c r="AT123" s="13">
        <f t="shared" si="60"/>
        <v>0</v>
      </c>
      <c r="AU123" s="13">
        <f t="shared" si="60"/>
        <v>0</v>
      </c>
      <c r="AV123" s="13">
        <f t="shared" si="60"/>
        <v>0</v>
      </c>
      <c r="AW123" s="13">
        <f t="shared" si="60"/>
        <v>0</v>
      </c>
      <c r="AX123" s="13">
        <f t="shared" si="60"/>
        <v>0</v>
      </c>
      <c r="AY123" s="13">
        <f t="shared" si="60"/>
        <v>0</v>
      </c>
      <c r="AZ123" s="13">
        <f t="shared" si="60"/>
        <v>0</v>
      </c>
      <c r="BA123" s="13">
        <f t="shared" si="60"/>
        <v>0</v>
      </c>
      <c r="BB123" s="13">
        <f t="shared" si="60"/>
        <v>0</v>
      </c>
      <c r="BC123" s="13">
        <f t="shared" si="60"/>
        <v>0</v>
      </c>
      <c r="BD123" s="13">
        <f t="shared" si="60"/>
        <v>0</v>
      </c>
      <c r="BE123" s="13">
        <f t="shared" si="60"/>
        <v>0</v>
      </c>
      <c r="BF123" s="13">
        <f t="shared" si="60"/>
        <v>0</v>
      </c>
      <c r="BG123" s="13">
        <f t="shared" si="60"/>
        <v>0</v>
      </c>
    </row>
    <row r="124" spans="1:59" x14ac:dyDescent="0.35">
      <c r="B124" s="9" t="s">
        <v>141</v>
      </c>
      <c r="E124" s="9" t="s">
        <v>75</v>
      </c>
      <c r="F124" s="14">
        <f>IRR(J123:BG123)</f>
        <v>9.6547261660018036E-2</v>
      </c>
    </row>
    <row r="125" spans="1:59" s="11" customFormat="1" x14ac:dyDescent="0.35">
      <c r="B125" s="11" t="s">
        <v>142</v>
      </c>
      <c r="E125" s="11" t="s">
        <v>67</v>
      </c>
      <c r="J125" s="11" t="b">
        <f t="shared" ref="J125:AO125" si="61">IFERROR(J118/J105*1000,FALSE)</f>
        <v>0</v>
      </c>
      <c r="K125" s="11" t="b">
        <f t="shared" si="61"/>
        <v>0</v>
      </c>
      <c r="L125" s="11" t="b">
        <f t="shared" si="61"/>
        <v>0</v>
      </c>
      <c r="M125" s="11">
        <f t="shared" si="61"/>
        <v>50.776249497716897</v>
      </c>
      <c r="N125" s="11">
        <f t="shared" si="61"/>
        <v>54.71940573515981</v>
      </c>
      <c r="O125" s="11">
        <f t="shared" si="61"/>
        <v>53.499890878538814</v>
      </c>
      <c r="P125" s="11">
        <f t="shared" si="61"/>
        <v>54.018013150502277</v>
      </c>
      <c r="Q125" s="11">
        <f t="shared" si="61"/>
        <v>59.144054439413082</v>
      </c>
      <c r="R125" s="11">
        <f t="shared" si="61"/>
        <v>59.803280800398397</v>
      </c>
      <c r="S125" s="11">
        <f t="shared" si="61"/>
        <v>60.478987820408356</v>
      </c>
      <c r="T125" s="11">
        <f t="shared" si="61"/>
        <v>61.171587515918567</v>
      </c>
      <c r="U125" s="11">
        <f t="shared" si="61"/>
        <v>61.881502203816524</v>
      </c>
      <c r="V125" s="11">
        <f t="shared" si="61"/>
        <v>64.972247588577645</v>
      </c>
      <c r="W125" s="11">
        <f t="shared" si="61"/>
        <v>65.777178778292068</v>
      </c>
      <c r="X125" s="11">
        <f t="shared" si="61"/>
        <v>66.602233247749382</v>
      </c>
      <c r="Y125" s="11">
        <f t="shared" si="61"/>
        <v>67.447914078943114</v>
      </c>
      <c r="Z125" s="11">
        <f t="shared" si="61"/>
        <v>68.314736930916695</v>
      </c>
      <c r="AA125" s="11">
        <f t="shared" si="61"/>
        <v>69.203230354189614</v>
      </c>
      <c r="AB125" s="11">
        <f t="shared" si="61"/>
        <v>70.113936113044346</v>
      </c>
      <c r="AC125" s="11">
        <f t="shared" si="61"/>
        <v>71.047409515870456</v>
      </c>
      <c r="AD125" s="11">
        <f t="shared" si="61"/>
        <v>72.004219753767202</v>
      </c>
      <c r="AE125" s="11">
        <f t="shared" si="61"/>
        <v>72.98495024761138</v>
      </c>
      <c r="AF125" s="11">
        <f t="shared" si="61"/>
        <v>77.620133972094692</v>
      </c>
      <c r="AG125" s="11">
        <f t="shared" si="61"/>
        <v>78.741262321397073</v>
      </c>
      <c r="AH125" s="11">
        <f t="shared" si="61"/>
        <v>79.890418879431991</v>
      </c>
      <c r="AI125" s="11">
        <f t="shared" si="61"/>
        <v>81.068304351417794</v>
      </c>
      <c r="AJ125" s="11">
        <f t="shared" si="61"/>
        <v>82.275636960203229</v>
      </c>
      <c r="AK125" s="11">
        <f t="shared" si="61"/>
        <v>83.513152884208296</v>
      </c>
      <c r="AL125" s="11" t="b">
        <f t="shared" si="61"/>
        <v>0</v>
      </c>
      <c r="AM125" s="11" t="b">
        <f t="shared" si="61"/>
        <v>0</v>
      </c>
      <c r="AN125" s="11" t="b">
        <f t="shared" si="61"/>
        <v>0</v>
      </c>
      <c r="AO125" s="11" t="b">
        <f t="shared" si="61"/>
        <v>0</v>
      </c>
      <c r="AP125" s="11" t="b">
        <f t="shared" ref="AP125:BG125" si="62">IFERROR(AP118/AP105*1000,FALSE)</f>
        <v>0</v>
      </c>
      <c r="AQ125" s="11" t="b">
        <f t="shared" si="62"/>
        <v>0</v>
      </c>
      <c r="AR125" s="11" t="b">
        <f t="shared" si="62"/>
        <v>0</v>
      </c>
      <c r="AS125" s="11" t="b">
        <f t="shared" si="62"/>
        <v>0</v>
      </c>
      <c r="AT125" s="11" t="b">
        <f t="shared" si="62"/>
        <v>0</v>
      </c>
      <c r="AU125" s="11" t="b">
        <f t="shared" si="62"/>
        <v>0</v>
      </c>
      <c r="AV125" s="11" t="b">
        <f t="shared" si="62"/>
        <v>0</v>
      </c>
      <c r="AW125" s="11" t="b">
        <f t="shared" si="62"/>
        <v>0</v>
      </c>
      <c r="AX125" s="11" t="b">
        <f t="shared" si="62"/>
        <v>0</v>
      </c>
      <c r="AY125" s="11" t="b">
        <f t="shared" si="62"/>
        <v>0</v>
      </c>
      <c r="AZ125" s="11" t="b">
        <f t="shared" si="62"/>
        <v>0</v>
      </c>
      <c r="BA125" s="11" t="b">
        <f t="shared" si="62"/>
        <v>0</v>
      </c>
      <c r="BB125" s="11" t="b">
        <f t="shared" si="62"/>
        <v>0</v>
      </c>
      <c r="BC125" s="11" t="b">
        <f t="shared" si="62"/>
        <v>0</v>
      </c>
      <c r="BD125" s="11" t="b">
        <f t="shared" si="62"/>
        <v>0</v>
      </c>
      <c r="BE125" s="11" t="b">
        <f t="shared" si="62"/>
        <v>0</v>
      </c>
      <c r="BF125" s="11" t="b">
        <f t="shared" si="62"/>
        <v>0</v>
      </c>
      <c r="BG125" s="11" t="b">
        <f t="shared" si="62"/>
        <v>0</v>
      </c>
    </row>
    <row r="127" spans="1:59" s="66" customFormat="1" x14ac:dyDescent="0.35">
      <c r="A127" s="66" t="s">
        <v>143</v>
      </c>
    </row>
    <row r="128" spans="1:59" x14ac:dyDescent="0.35">
      <c r="B128" s="9" t="s">
        <v>144</v>
      </c>
    </row>
    <row r="129" spans="2:59" x14ac:dyDescent="0.35">
      <c r="C129" s="9" t="s">
        <v>145</v>
      </c>
    </row>
    <row r="130" spans="2:59" x14ac:dyDescent="0.35">
      <c r="D130" s="9" t="s">
        <v>146</v>
      </c>
      <c r="E130" s="9" t="s">
        <v>88</v>
      </c>
      <c r="J130" s="13">
        <f>I132</f>
        <v>0</v>
      </c>
      <c r="K130" s="13">
        <f t="shared" ref="K130:BG130" si="63">J132</f>
        <v>75000</v>
      </c>
      <c r="L130" s="13">
        <f t="shared" si="63"/>
        <v>219000</v>
      </c>
      <c r="M130" s="13">
        <f t="shared" si="63"/>
        <v>255000</v>
      </c>
      <c r="N130" s="13">
        <f t="shared" si="63"/>
        <v>255000</v>
      </c>
      <c r="O130" s="13">
        <f t="shared" si="63"/>
        <v>255000</v>
      </c>
      <c r="P130" s="13">
        <f t="shared" si="63"/>
        <v>255000</v>
      </c>
      <c r="Q130" s="13">
        <f t="shared" si="63"/>
        <v>255000</v>
      </c>
      <c r="R130" s="13">
        <f t="shared" si="63"/>
        <v>255000</v>
      </c>
      <c r="S130" s="13">
        <f t="shared" si="63"/>
        <v>255000</v>
      </c>
      <c r="T130" s="13">
        <f t="shared" si="63"/>
        <v>255000</v>
      </c>
      <c r="U130" s="13">
        <f t="shared" si="63"/>
        <v>255000</v>
      </c>
      <c r="V130" s="13">
        <f t="shared" si="63"/>
        <v>255000</v>
      </c>
      <c r="W130" s="13">
        <f t="shared" si="63"/>
        <v>255000</v>
      </c>
      <c r="X130" s="13">
        <f t="shared" si="63"/>
        <v>255000</v>
      </c>
      <c r="Y130" s="13">
        <f t="shared" si="63"/>
        <v>255000</v>
      </c>
      <c r="Z130" s="13">
        <f t="shared" si="63"/>
        <v>255000</v>
      </c>
      <c r="AA130" s="13">
        <f t="shared" si="63"/>
        <v>255000</v>
      </c>
      <c r="AB130" s="13">
        <f t="shared" si="63"/>
        <v>255000</v>
      </c>
      <c r="AC130" s="13">
        <f t="shared" si="63"/>
        <v>255000</v>
      </c>
      <c r="AD130" s="13">
        <f t="shared" si="63"/>
        <v>255000</v>
      </c>
      <c r="AE130" s="13">
        <f t="shared" si="63"/>
        <v>255000</v>
      </c>
      <c r="AF130" s="13">
        <f t="shared" si="63"/>
        <v>255000</v>
      </c>
      <c r="AG130" s="13">
        <f t="shared" si="63"/>
        <v>255000</v>
      </c>
      <c r="AH130" s="13">
        <f t="shared" si="63"/>
        <v>255000</v>
      </c>
      <c r="AI130" s="13">
        <f t="shared" si="63"/>
        <v>255000</v>
      </c>
      <c r="AJ130" s="13">
        <f t="shared" si="63"/>
        <v>255000</v>
      </c>
      <c r="AK130" s="13">
        <f t="shared" si="63"/>
        <v>255000</v>
      </c>
      <c r="AL130" s="13">
        <f t="shared" si="63"/>
        <v>255000</v>
      </c>
      <c r="AM130" s="13">
        <f t="shared" si="63"/>
        <v>255000</v>
      </c>
      <c r="AN130" s="13">
        <f t="shared" si="63"/>
        <v>255000</v>
      </c>
      <c r="AO130" s="13">
        <f t="shared" si="63"/>
        <v>255000</v>
      </c>
      <c r="AP130" s="13">
        <f t="shared" si="63"/>
        <v>255000</v>
      </c>
      <c r="AQ130" s="13">
        <f t="shared" si="63"/>
        <v>255000</v>
      </c>
      <c r="AR130" s="13">
        <f t="shared" si="63"/>
        <v>255000</v>
      </c>
      <c r="AS130" s="13">
        <f t="shared" si="63"/>
        <v>255000</v>
      </c>
      <c r="AT130" s="13">
        <f t="shared" si="63"/>
        <v>255000</v>
      </c>
      <c r="AU130" s="13">
        <f t="shared" si="63"/>
        <v>255000</v>
      </c>
      <c r="AV130" s="13">
        <f t="shared" si="63"/>
        <v>255000</v>
      </c>
      <c r="AW130" s="13">
        <f t="shared" si="63"/>
        <v>255000</v>
      </c>
      <c r="AX130" s="13">
        <f t="shared" si="63"/>
        <v>255000</v>
      </c>
      <c r="AY130" s="13">
        <f t="shared" si="63"/>
        <v>255000</v>
      </c>
      <c r="AZ130" s="13">
        <f t="shared" si="63"/>
        <v>255000</v>
      </c>
      <c r="BA130" s="13">
        <f t="shared" si="63"/>
        <v>255000</v>
      </c>
      <c r="BB130" s="13">
        <f t="shared" si="63"/>
        <v>255000</v>
      </c>
      <c r="BC130" s="13">
        <f t="shared" si="63"/>
        <v>255000</v>
      </c>
      <c r="BD130" s="13">
        <f t="shared" si="63"/>
        <v>255000</v>
      </c>
      <c r="BE130" s="13">
        <f t="shared" si="63"/>
        <v>255000</v>
      </c>
      <c r="BF130" s="13">
        <f t="shared" si="63"/>
        <v>255000</v>
      </c>
      <c r="BG130" s="13">
        <f t="shared" si="63"/>
        <v>255000</v>
      </c>
    </row>
    <row r="131" spans="2:59" x14ac:dyDescent="0.35">
      <c r="D131" s="9" t="s">
        <v>147</v>
      </c>
      <c r="E131" s="9" t="s">
        <v>88</v>
      </c>
      <c r="J131" s="13">
        <f t="shared" ref="J131:AO131" si="64">J85</f>
        <v>75000</v>
      </c>
      <c r="K131" s="13">
        <f t="shared" si="64"/>
        <v>144000</v>
      </c>
      <c r="L131" s="13">
        <f t="shared" si="64"/>
        <v>36000</v>
      </c>
      <c r="M131" s="13">
        <f t="shared" si="64"/>
        <v>0</v>
      </c>
      <c r="N131" s="13">
        <f t="shared" si="64"/>
        <v>0</v>
      </c>
      <c r="O131" s="13">
        <f t="shared" si="64"/>
        <v>0</v>
      </c>
      <c r="P131" s="13">
        <f t="shared" si="64"/>
        <v>0</v>
      </c>
      <c r="Q131" s="13">
        <f t="shared" si="64"/>
        <v>0</v>
      </c>
      <c r="R131" s="13">
        <f t="shared" si="64"/>
        <v>0</v>
      </c>
      <c r="S131" s="13">
        <f t="shared" si="64"/>
        <v>0</v>
      </c>
      <c r="T131" s="13">
        <f t="shared" si="64"/>
        <v>0</v>
      </c>
      <c r="U131" s="13">
        <f t="shared" si="64"/>
        <v>0</v>
      </c>
      <c r="V131" s="13">
        <f t="shared" si="64"/>
        <v>0</v>
      </c>
      <c r="W131" s="13">
        <f t="shared" si="64"/>
        <v>0</v>
      </c>
      <c r="X131" s="13">
        <f t="shared" si="64"/>
        <v>0</v>
      </c>
      <c r="Y131" s="13">
        <f t="shared" si="64"/>
        <v>0</v>
      </c>
      <c r="Z131" s="13">
        <f t="shared" si="64"/>
        <v>0</v>
      </c>
      <c r="AA131" s="13">
        <f t="shared" si="64"/>
        <v>0</v>
      </c>
      <c r="AB131" s="13">
        <f t="shared" si="64"/>
        <v>0</v>
      </c>
      <c r="AC131" s="13">
        <f t="shared" si="64"/>
        <v>0</v>
      </c>
      <c r="AD131" s="13">
        <f t="shared" si="64"/>
        <v>0</v>
      </c>
      <c r="AE131" s="13">
        <f t="shared" si="64"/>
        <v>0</v>
      </c>
      <c r="AF131" s="13">
        <f t="shared" si="64"/>
        <v>0</v>
      </c>
      <c r="AG131" s="13">
        <f t="shared" si="64"/>
        <v>0</v>
      </c>
      <c r="AH131" s="13">
        <f t="shared" si="64"/>
        <v>0</v>
      </c>
      <c r="AI131" s="13">
        <f t="shared" si="64"/>
        <v>0</v>
      </c>
      <c r="AJ131" s="13">
        <f t="shared" si="64"/>
        <v>0</v>
      </c>
      <c r="AK131" s="13">
        <f t="shared" si="64"/>
        <v>0</v>
      </c>
      <c r="AL131" s="13">
        <f t="shared" si="64"/>
        <v>0</v>
      </c>
      <c r="AM131" s="13">
        <f t="shared" si="64"/>
        <v>0</v>
      </c>
      <c r="AN131" s="13">
        <f t="shared" si="64"/>
        <v>0</v>
      </c>
      <c r="AO131" s="13">
        <f t="shared" si="64"/>
        <v>0</v>
      </c>
      <c r="AP131" s="13">
        <f t="shared" ref="AP131:BG131" si="65">AP85</f>
        <v>0</v>
      </c>
      <c r="AQ131" s="13">
        <f t="shared" si="65"/>
        <v>0</v>
      </c>
      <c r="AR131" s="13">
        <f t="shared" si="65"/>
        <v>0</v>
      </c>
      <c r="AS131" s="13">
        <f t="shared" si="65"/>
        <v>0</v>
      </c>
      <c r="AT131" s="13">
        <f t="shared" si="65"/>
        <v>0</v>
      </c>
      <c r="AU131" s="13">
        <f t="shared" si="65"/>
        <v>0</v>
      </c>
      <c r="AV131" s="13">
        <f t="shared" si="65"/>
        <v>0</v>
      </c>
      <c r="AW131" s="13">
        <f t="shared" si="65"/>
        <v>0</v>
      </c>
      <c r="AX131" s="13">
        <f t="shared" si="65"/>
        <v>0</v>
      </c>
      <c r="AY131" s="13">
        <f t="shared" si="65"/>
        <v>0</v>
      </c>
      <c r="AZ131" s="13">
        <f t="shared" si="65"/>
        <v>0</v>
      </c>
      <c r="BA131" s="13">
        <f t="shared" si="65"/>
        <v>0</v>
      </c>
      <c r="BB131" s="13">
        <f t="shared" si="65"/>
        <v>0</v>
      </c>
      <c r="BC131" s="13">
        <f t="shared" si="65"/>
        <v>0</v>
      </c>
      <c r="BD131" s="13">
        <f t="shared" si="65"/>
        <v>0</v>
      </c>
      <c r="BE131" s="13">
        <f t="shared" si="65"/>
        <v>0</v>
      </c>
      <c r="BF131" s="13">
        <f t="shared" si="65"/>
        <v>0</v>
      </c>
      <c r="BG131" s="13">
        <f t="shared" si="65"/>
        <v>0</v>
      </c>
    </row>
    <row r="132" spans="2:59" x14ac:dyDescent="0.35">
      <c r="D132" s="9" t="s">
        <v>148</v>
      </c>
      <c r="E132" s="9" t="s">
        <v>88</v>
      </c>
      <c r="J132" s="13">
        <f>SUM(J130:J131)</f>
        <v>75000</v>
      </c>
      <c r="K132" s="13">
        <f t="shared" ref="K132:BG132" si="66">SUM(K130:K131)</f>
        <v>219000</v>
      </c>
      <c r="L132" s="13">
        <f t="shared" si="66"/>
        <v>255000</v>
      </c>
      <c r="M132" s="13">
        <f t="shared" si="66"/>
        <v>255000</v>
      </c>
      <c r="N132" s="13">
        <f t="shared" si="66"/>
        <v>255000</v>
      </c>
      <c r="O132" s="13">
        <f t="shared" si="66"/>
        <v>255000</v>
      </c>
      <c r="P132" s="13">
        <f t="shared" si="66"/>
        <v>255000</v>
      </c>
      <c r="Q132" s="13">
        <f t="shared" si="66"/>
        <v>255000</v>
      </c>
      <c r="R132" s="13">
        <f t="shared" si="66"/>
        <v>255000</v>
      </c>
      <c r="S132" s="13">
        <f t="shared" si="66"/>
        <v>255000</v>
      </c>
      <c r="T132" s="13">
        <f t="shared" si="66"/>
        <v>255000</v>
      </c>
      <c r="U132" s="13">
        <f t="shared" si="66"/>
        <v>255000</v>
      </c>
      <c r="V132" s="13">
        <f t="shared" si="66"/>
        <v>255000</v>
      </c>
      <c r="W132" s="13">
        <f t="shared" si="66"/>
        <v>255000</v>
      </c>
      <c r="X132" s="13">
        <f t="shared" si="66"/>
        <v>255000</v>
      </c>
      <c r="Y132" s="13">
        <f t="shared" si="66"/>
        <v>255000</v>
      </c>
      <c r="Z132" s="13">
        <f t="shared" si="66"/>
        <v>255000</v>
      </c>
      <c r="AA132" s="13">
        <f t="shared" si="66"/>
        <v>255000</v>
      </c>
      <c r="AB132" s="13">
        <f t="shared" si="66"/>
        <v>255000</v>
      </c>
      <c r="AC132" s="13">
        <f t="shared" si="66"/>
        <v>255000</v>
      </c>
      <c r="AD132" s="13">
        <f t="shared" si="66"/>
        <v>255000</v>
      </c>
      <c r="AE132" s="13">
        <f t="shared" si="66"/>
        <v>255000</v>
      </c>
      <c r="AF132" s="13">
        <f t="shared" si="66"/>
        <v>255000</v>
      </c>
      <c r="AG132" s="13">
        <f t="shared" si="66"/>
        <v>255000</v>
      </c>
      <c r="AH132" s="13">
        <f t="shared" si="66"/>
        <v>255000</v>
      </c>
      <c r="AI132" s="13">
        <f t="shared" si="66"/>
        <v>255000</v>
      </c>
      <c r="AJ132" s="13">
        <f t="shared" si="66"/>
        <v>255000</v>
      </c>
      <c r="AK132" s="13">
        <f t="shared" si="66"/>
        <v>255000</v>
      </c>
      <c r="AL132" s="13">
        <f t="shared" si="66"/>
        <v>255000</v>
      </c>
      <c r="AM132" s="13">
        <f t="shared" si="66"/>
        <v>255000</v>
      </c>
      <c r="AN132" s="13">
        <f t="shared" si="66"/>
        <v>255000</v>
      </c>
      <c r="AO132" s="13">
        <f t="shared" si="66"/>
        <v>255000</v>
      </c>
      <c r="AP132" s="13">
        <f t="shared" si="66"/>
        <v>255000</v>
      </c>
      <c r="AQ132" s="13">
        <f t="shared" si="66"/>
        <v>255000</v>
      </c>
      <c r="AR132" s="13">
        <f t="shared" si="66"/>
        <v>255000</v>
      </c>
      <c r="AS132" s="13">
        <f t="shared" si="66"/>
        <v>255000</v>
      </c>
      <c r="AT132" s="13">
        <f t="shared" si="66"/>
        <v>255000</v>
      </c>
      <c r="AU132" s="13">
        <f t="shared" si="66"/>
        <v>255000</v>
      </c>
      <c r="AV132" s="13">
        <f t="shared" si="66"/>
        <v>255000</v>
      </c>
      <c r="AW132" s="13">
        <f t="shared" si="66"/>
        <v>255000</v>
      </c>
      <c r="AX132" s="13">
        <f t="shared" si="66"/>
        <v>255000</v>
      </c>
      <c r="AY132" s="13">
        <f t="shared" si="66"/>
        <v>255000</v>
      </c>
      <c r="AZ132" s="13">
        <f t="shared" si="66"/>
        <v>255000</v>
      </c>
      <c r="BA132" s="13">
        <f t="shared" si="66"/>
        <v>255000</v>
      </c>
      <c r="BB132" s="13">
        <f t="shared" si="66"/>
        <v>255000</v>
      </c>
      <c r="BC132" s="13">
        <f t="shared" si="66"/>
        <v>255000</v>
      </c>
      <c r="BD132" s="13">
        <f t="shared" si="66"/>
        <v>255000</v>
      </c>
      <c r="BE132" s="13">
        <f t="shared" si="66"/>
        <v>255000</v>
      </c>
      <c r="BF132" s="13">
        <f t="shared" si="66"/>
        <v>255000</v>
      </c>
      <c r="BG132" s="13">
        <f t="shared" si="66"/>
        <v>255000</v>
      </c>
    </row>
    <row r="133" spans="2:59" s="13" customFormat="1" ht="15" thickBot="1" x14ac:dyDescent="0.4">
      <c r="C133" s="24" t="s">
        <v>149</v>
      </c>
      <c r="D133" s="16"/>
      <c r="E133" s="15" t="s">
        <v>88</v>
      </c>
      <c r="F133" s="34">
        <f>1/F11</f>
        <v>0.04</v>
      </c>
      <c r="G133" s="16"/>
      <c r="H133" s="16"/>
      <c r="I133" s="16"/>
      <c r="J133" s="16">
        <f t="shared" ref="J133:AO133" si="67">$F$133*J5*J130</f>
        <v>0</v>
      </c>
      <c r="K133" s="16">
        <f t="shared" si="67"/>
        <v>0</v>
      </c>
      <c r="L133" s="16">
        <f t="shared" si="67"/>
        <v>0</v>
      </c>
      <c r="M133" s="16">
        <f t="shared" si="67"/>
        <v>10200</v>
      </c>
      <c r="N133" s="16">
        <f t="shared" si="67"/>
        <v>10200</v>
      </c>
      <c r="O133" s="16">
        <f t="shared" si="67"/>
        <v>10200</v>
      </c>
      <c r="P133" s="16">
        <f t="shared" si="67"/>
        <v>10200</v>
      </c>
      <c r="Q133" s="16">
        <f t="shared" si="67"/>
        <v>10200</v>
      </c>
      <c r="R133" s="16">
        <f t="shared" si="67"/>
        <v>10200</v>
      </c>
      <c r="S133" s="16">
        <f t="shared" si="67"/>
        <v>10200</v>
      </c>
      <c r="T133" s="16">
        <f t="shared" si="67"/>
        <v>10200</v>
      </c>
      <c r="U133" s="16">
        <f t="shared" si="67"/>
        <v>10200</v>
      </c>
      <c r="V133" s="16">
        <f t="shared" si="67"/>
        <v>10200</v>
      </c>
      <c r="W133" s="16">
        <f t="shared" si="67"/>
        <v>10200</v>
      </c>
      <c r="X133" s="16">
        <f t="shared" si="67"/>
        <v>10200</v>
      </c>
      <c r="Y133" s="16">
        <f t="shared" si="67"/>
        <v>10200</v>
      </c>
      <c r="Z133" s="16">
        <f t="shared" si="67"/>
        <v>10200</v>
      </c>
      <c r="AA133" s="16">
        <f t="shared" si="67"/>
        <v>10200</v>
      </c>
      <c r="AB133" s="16">
        <f t="shared" si="67"/>
        <v>10200</v>
      </c>
      <c r="AC133" s="16">
        <f t="shared" si="67"/>
        <v>10200</v>
      </c>
      <c r="AD133" s="16">
        <f t="shared" si="67"/>
        <v>10200</v>
      </c>
      <c r="AE133" s="16">
        <f t="shared" si="67"/>
        <v>10200</v>
      </c>
      <c r="AF133" s="16">
        <f t="shared" si="67"/>
        <v>10200</v>
      </c>
      <c r="AG133" s="16">
        <f t="shared" si="67"/>
        <v>10200</v>
      </c>
      <c r="AH133" s="16">
        <f t="shared" si="67"/>
        <v>10200</v>
      </c>
      <c r="AI133" s="16">
        <f t="shared" si="67"/>
        <v>10200</v>
      </c>
      <c r="AJ133" s="16">
        <f t="shared" si="67"/>
        <v>10200</v>
      </c>
      <c r="AK133" s="16">
        <f t="shared" si="67"/>
        <v>10200</v>
      </c>
      <c r="AL133" s="16">
        <f t="shared" si="67"/>
        <v>0</v>
      </c>
      <c r="AM133" s="16">
        <f t="shared" si="67"/>
        <v>0</v>
      </c>
      <c r="AN133" s="16">
        <f t="shared" si="67"/>
        <v>0</v>
      </c>
      <c r="AO133" s="16">
        <f t="shared" si="67"/>
        <v>0</v>
      </c>
      <c r="AP133" s="16">
        <f t="shared" ref="AP133:BG133" si="68">$F$133*AP5*AP130</f>
        <v>0</v>
      </c>
      <c r="AQ133" s="16">
        <f t="shared" si="68"/>
        <v>0</v>
      </c>
      <c r="AR133" s="16">
        <f t="shared" si="68"/>
        <v>0</v>
      </c>
      <c r="AS133" s="16">
        <f t="shared" si="68"/>
        <v>0</v>
      </c>
      <c r="AT133" s="16">
        <f t="shared" si="68"/>
        <v>0</v>
      </c>
      <c r="AU133" s="16">
        <f t="shared" si="68"/>
        <v>0</v>
      </c>
      <c r="AV133" s="16">
        <f t="shared" si="68"/>
        <v>0</v>
      </c>
      <c r="AW133" s="16">
        <f t="shared" si="68"/>
        <v>0</v>
      </c>
      <c r="AX133" s="16">
        <f t="shared" si="68"/>
        <v>0</v>
      </c>
      <c r="AY133" s="16">
        <f t="shared" si="68"/>
        <v>0</v>
      </c>
      <c r="AZ133" s="16">
        <f t="shared" si="68"/>
        <v>0</v>
      </c>
      <c r="BA133" s="16">
        <f t="shared" si="68"/>
        <v>0</v>
      </c>
      <c r="BB133" s="16">
        <f t="shared" si="68"/>
        <v>0</v>
      </c>
      <c r="BC133" s="16">
        <f t="shared" si="68"/>
        <v>0</v>
      </c>
      <c r="BD133" s="16">
        <f t="shared" si="68"/>
        <v>0</v>
      </c>
      <c r="BE133" s="16">
        <f t="shared" si="68"/>
        <v>0</v>
      </c>
      <c r="BF133" s="16">
        <f t="shared" si="68"/>
        <v>0</v>
      </c>
      <c r="BG133" s="16">
        <f t="shared" si="68"/>
        <v>0</v>
      </c>
    </row>
    <row r="134" spans="2:59" x14ac:dyDescent="0.35">
      <c r="C134" s="9" t="s">
        <v>150</v>
      </c>
      <c r="E134" s="9" t="s">
        <v>88</v>
      </c>
      <c r="J134" s="13">
        <f t="shared" ref="J134:AO134" si="69">I134+J133</f>
        <v>0</v>
      </c>
      <c r="K134" s="13">
        <f t="shared" si="69"/>
        <v>0</v>
      </c>
      <c r="L134" s="13">
        <f t="shared" si="69"/>
        <v>0</v>
      </c>
      <c r="M134" s="13">
        <f t="shared" si="69"/>
        <v>10200</v>
      </c>
      <c r="N134" s="13">
        <f t="shared" si="69"/>
        <v>20400</v>
      </c>
      <c r="O134" s="13">
        <f t="shared" si="69"/>
        <v>30600</v>
      </c>
      <c r="P134" s="13">
        <f t="shared" si="69"/>
        <v>40800</v>
      </c>
      <c r="Q134" s="13">
        <f t="shared" si="69"/>
        <v>51000</v>
      </c>
      <c r="R134" s="13">
        <f t="shared" si="69"/>
        <v>61200</v>
      </c>
      <c r="S134" s="13">
        <f t="shared" si="69"/>
        <v>71400</v>
      </c>
      <c r="T134" s="13">
        <f t="shared" si="69"/>
        <v>81600</v>
      </c>
      <c r="U134" s="13">
        <f t="shared" si="69"/>
        <v>91800</v>
      </c>
      <c r="V134" s="13">
        <f t="shared" si="69"/>
        <v>102000</v>
      </c>
      <c r="W134" s="13">
        <f t="shared" si="69"/>
        <v>112200</v>
      </c>
      <c r="X134" s="13">
        <f t="shared" si="69"/>
        <v>122400</v>
      </c>
      <c r="Y134" s="13">
        <f t="shared" si="69"/>
        <v>132600</v>
      </c>
      <c r="Z134" s="13">
        <f t="shared" si="69"/>
        <v>142800</v>
      </c>
      <c r="AA134" s="13">
        <f t="shared" si="69"/>
        <v>153000</v>
      </c>
      <c r="AB134" s="13">
        <f t="shared" si="69"/>
        <v>163200</v>
      </c>
      <c r="AC134" s="13">
        <f t="shared" si="69"/>
        <v>173400</v>
      </c>
      <c r="AD134" s="13">
        <f t="shared" si="69"/>
        <v>183600</v>
      </c>
      <c r="AE134" s="13">
        <f t="shared" si="69"/>
        <v>193800</v>
      </c>
      <c r="AF134" s="13">
        <f t="shared" si="69"/>
        <v>204000</v>
      </c>
      <c r="AG134" s="13">
        <f t="shared" si="69"/>
        <v>214200</v>
      </c>
      <c r="AH134" s="13">
        <f t="shared" si="69"/>
        <v>224400</v>
      </c>
      <c r="AI134" s="13">
        <f t="shared" si="69"/>
        <v>234600</v>
      </c>
      <c r="AJ134" s="13">
        <f t="shared" si="69"/>
        <v>244800</v>
      </c>
      <c r="AK134" s="13">
        <f t="shared" si="69"/>
        <v>255000</v>
      </c>
      <c r="AL134" s="13">
        <f t="shared" si="69"/>
        <v>255000</v>
      </c>
      <c r="AM134" s="13">
        <f t="shared" si="69"/>
        <v>255000</v>
      </c>
      <c r="AN134" s="13">
        <f t="shared" si="69"/>
        <v>255000</v>
      </c>
      <c r="AO134" s="13">
        <f t="shared" si="69"/>
        <v>255000</v>
      </c>
      <c r="AP134" s="13">
        <f t="shared" ref="AP134:BG134" si="70">AO134+AP133</f>
        <v>255000</v>
      </c>
      <c r="AQ134" s="13">
        <f t="shared" si="70"/>
        <v>255000</v>
      </c>
      <c r="AR134" s="13">
        <f t="shared" si="70"/>
        <v>255000</v>
      </c>
      <c r="AS134" s="13">
        <f t="shared" si="70"/>
        <v>255000</v>
      </c>
      <c r="AT134" s="13">
        <f t="shared" si="70"/>
        <v>255000</v>
      </c>
      <c r="AU134" s="13">
        <f t="shared" si="70"/>
        <v>255000</v>
      </c>
      <c r="AV134" s="13">
        <f t="shared" si="70"/>
        <v>255000</v>
      </c>
      <c r="AW134" s="13">
        <f t="shared" si="70"/>
        <v>255000</v>
      </c>
      <c r="AX134" s="13">
        <f t="shared" si="70"/>
        <v>255000</v>
      </c>
      <c r="AY134" s="13">
        <f t="shared" si="70"/>
        <v>255000</v>
      </c>
      <c r="AZ134" s="13">
        <f t="shared" si="70"/>
        <v>255000</v>
      </c>
      <c r="BA134" s="13">
        <f t="shared" si="70"/>
        <v>255000</v>
      </c>
      <c r="BB134" s="13">
        <f t="shared" si="70"/>
        <v>255000</v>
      </c>
      <c r="BC134" s="13">
        <f t="shared" si="70"/>
        <v>255000</v>
      </c>
      <c r="BD134" s="13">
        <f t="shared" si="70"/>
        <v>255000</v>
      </c>
      <c r="BE134" s="13">
        <f t="shared" si="70"/>
        <v>255000</v>
      </c>
      <c r="BF134" s="13">
        <f t="shared" si="70"/>
        <v>255000</v>
      </c>
      <c r="BG134" s="13">
        <f t="shared" si="70"/>
        <v>255000</v>
      </c>
    </row>
    <row r="135" spans="2:59" ht="15" thickBot="1" x14ac:dyDescent="0.4">
      <c r="C135" s="15" t="s">
        <v>151</v>
      </c>
      <c r="D135" s="15"/>
      <c r="E135" s="15"/>
      <c r="F135" s="15"/>
      <c r="G135" s="15"/>
      <c r="H135" s="15"/>
      <c r="I135" s="15"/>
      <c r="J135" s="16">
        <f t="shared" ref="J135:AO135" si="71">J132-J134</f>
        <v>75000</v>
      </c>
      <c r="K135" s="16">
        <f t="shared" si="71"/>
        <v>219000</v>
      </c>
      <c r="L135" s="16">
        <f t="shared" si="71"/>
        <v>255000</v>
      </c>
      <c r="M135" s="16">
        <f t="shared" si="71"/>
        <v>244800</v>
      </c>
      <c r="N135" s="16">
        <f t="shared" si="71"/>
        <v>234600</v>
      </c>
      <c r="O135" s="16">
        <f t="shared" si="71"/>
        <v>224400</v>
      </c>
      <c r="P135" s="16">
        <f t="shared" si="71"/>
        <v>214200</v>
      </c>
      <c r="Q135" s="16">
        <f t="shared" si="71"/>
        <v>204000</v>
      </c>
      <c r="R135" s="16">
        <f t="shared" si="71"/>
        <v>193800</v>
      </c>
      <c r="S135" s="16">
        <f t="shared" si="71"/>
        <v>183600</v>
      </c>
      <c r="T135" s="16">
        <f t="shared" si="71"/>
        <v>173400</v>
      </c>
      <c r="U135" s="16">
        <f t="shared" si="71"/>
        <v>163200</v>
      </c>
      <c r="V135" s="16">
        <f t="shared" si="71"/>
        <v>153000</v>
      </c>
      <c r="W135" s="16">
        <f t="shared" si="71"/>
        <v>142800</v>
      </c>
      <c r="X135" s="16">
        <f t="shared" si="71"/>
        <v>132600</v>
      </c>
      <c r="Y135" s="16">
        <f t="shared" si="71"/>
        <v>122400</v>
      </c>
      <c r="Z135" s="16">
        <f t="shared" si="71"/>
        <v>112200</v>
      </c>
      <c r="AA135" s="16">
        <f t="shared" si="71"/>
        <v>102000</v>
      </c>
      <c r="AB135" s="16">
        <f t="shared" si="71"/>
        <v>91800</v>
      </c>
      <c r="AC135" s="16">
        <f t="shared" si="71"/>
        <v>81600</v>
      </c>
      <c r="AD135" s="16">
        <f t="shared" si="71"/>
        <v>71400</v>
      </c>
      <c r="AE135" s="16">
        <f t="shared" si="71"/>
        <v>61200</v>
      </c>
      <c r="AF135" s="16">
        <f t="shared" si="71"/>
        <v>51000</v>
      </c>
      <c r="AG135" s="16">
        <f t="shared" si="71"/>
        <v>40800</v>
      </c>
      <c r="AH135" s="16">
        <f t="shared" si="71"/>
        <v>30600</v>
      </c>
      <c r="AI135" s="16">
        <f t="shared" si="71"/>
        <v>20400</v>
      </c>
      <c r="AJ135" s="16">
        <f t="shared" si="71"/>
        <v>10200</v>
      </c>
      <c r="AK135" s="16">
        <f t="shared" si="71"/>
        <v>0</v>
      </c>
      <c r="AL135" s="16">
        <f t="shared" si="71"/>
        <v>0</v>
      </c>
      <c r="AM135" s="16">
        <f t="shared" si="71"/>
        <v>0</v>
      </c>
      <c r="AN135" s="16">
        <f t="shared" si="71"/>
        <v>0</v>
      </c>
      <c r="AO135" s="16">
        <f t="shared" si="71"/>
        <v>0</v>
      </c>
      <c r="AP135" s="16">
        <f t="shared" ref="AP135:BG135" si="72">AP132-AP134</f>
        <v>0</v>
      </c>
      <c r="AQ135" s="16">
        <f t="shared" si="72"/>
        <v>0</v>
      </c>
      <c r="AR135" s="16">
        <f t="shared" si="72"/>
        <v>0</v>
      </c>
      <c r="AS135" s="16">
        <f t="shared" si="72"/>
        <v>0</v>
      </c>
      <c r="AT135" s="16">
        <f t="shared" si="72"/>
        <v>0</v>
      </c>
      <c r="AU135" s="16">
        <f t="shared" si="72"/>
        <v>0</v>
      </c>
      <c r="AV135" s="16">
        <f t="shared" si="72"/>
        <v>0</v>
      </c>
      <c r="AW135" s="16">
        <f t="shared" si="72"/>
        <v>0</v>
      </c>
      <c r="AX135" s="16">
        <f t="shared" si="72"/>
        <v>0</v>
      </c>
      <c r="AY135" s="16">
        <f t="shared" si="72"/>
        <v>0</v>
      </c>
      <c r="AZ135" s="16">
        <f t="shared" si="72"/>
        <v>0</v>
      </c>
      <c r="BA135" s="16">
        <f t="shared" si="72"/>
        <v>0</v>
      </c>
      <c r="BB135" s="16">
        <f t="shared" si="72"/>
        <v>0</v>
      </c>
      <c r="BC135" s="16">
        <f t="shared" si="72"/>
        <v>0</v>
      </c>
      <c r="BD135" s="16">
        <f t="shared" si="72"/>
        <v>0</v>
      </c>
      <c r="BE135" s="16">
        <f t="shared" si="72"/>
        <v>0</v>
      </c>
      <c r="BF135" s="16">
        <f t="shared" si="72"/>
        <v>0</v>
      </c>
      <c r="BG135" s="16">
        <f t="shared" si="72"/>
        <v>0</v>
      </c>
    </row>
    <row r="137" spans="2:59" x14ac:dyDescent="0.35">
      <c r="B137" s="9" t="s">
        <v>152</v>
      </c>
    </row>
    <row r="138" spans="2:59" x14ac:dyDescent="0.35">
      <c r="C138" s="9" t="s">
        <v>153</v>
      </c>
      <c r="J138" s="35">
        <f t="shared" ref="J138:AO138" si="73">J121-J133</f>
        <v>0</v>
      </c>
      <c r="K138" s="35">
        <f t="shared" si="73"/>
        <v>0</v>
      </c>
      <c r="L138" s="35">
        <f t="shared" si="73"/>
        <v>0</v>
      </c>
      <c r="M138" s="35">
        <f t="shared" si="73"/>
        <v>14181.780224625007</v>
      </c>
      <c r="N138" s="35">
        <f t="shared" si="73"/>
        <v>14867.700980240625</v>
      </c>
      <c r="O138" s="35">
        <f t="shared" si="73"/>
        <v>15420.481004746645</v>
      </c>
      <c r="P138" s="35">
        <f t="shared" si="73"/>
        <v>16037.587404865291</v>
      </c>
      <c r="Q138" s="35">
        <f t="shared" si="73"/>
        <v>17476.685145120951</v>
      </c>
      <c r="R138" s="35">
        <f t="shared" si="73"/>
        <v>18149.877773748973</v>
      </c>
      <c r="S138" s="35">
        <f t="shared" si="73"/>
        <v>18839.900218092676</v>
      </c>
      <c r="T138" s="35">
        <f t="shared" si="73"/>
        <v>19547.173223545004</v>
      </c>
      <c r="U138" s="35">
        <f t="shared" si="73"/>
        <v>20272.128054133616</v>
      </c>
      <c r="V138" s="35">
        <f t="shared" si="73"/>
        <v>21327.592856402145</v>
      </c>
      <c r="W138" s="35">
        <f t="shared" si="73"/>
        <v>22098.618552812201</v>
      </c>
      <c r="X138" s="35">
        <f t="shared" si="73"/>
        <v>22888.919891632511</v>
      </c>
      <c r="Y138" s="35">
        <f t="shared" si="73"/>
        <v>23698.978763923325</v>
      </c>
      <c r="Z138" s="35">
        <f t="shared" si="73"/>
        <v>24529.28910802141</v>
      </c>
      <c r="AA138" s="35">
        <f t="shared" si="73"/>
        <v>25380.357210721937</v>
      </c>
      <c r="AB138" s="35">
        <f t="shared" si="73"/>
        <v>26252.702015989977</v>
      </c>
      <c r="AC138" s="35">
        <f t="shared" si="73"/>
        <v>27146.855441389729</v>
      </c>
      <c r="AD138" s="35">
        <f t="shared" si="73"/>
        <v>28063.362702424463</v>
      </c>
      <c r="AE138" s="35">
        <f t="shared" si="73"/>
        <v>29002.782644985069</v>
      </c>
      <c r="AF138" s="35">
        <f t="shared" si="73"/>
        <v>30383.050182539009</v>
      </c>
      <c r="AG138" s="35">
        <f t="shared" si="73"/>
        <v>31382.022687102493</v>
      </c>
      <c r="AH138" s="35">
        <f t="shared" si="73"/>
        <v>32405.969504280052</v>
      </c>
      <c r="AI138" s="35">
        <f t="shared" si="73"/>
        <v>33455.514991887052</v>
      </c>
      <c r="AJ138" s="35">
        <f t="shared" si="73"/>
        <v>34531.299116684233</v>
      </c>
      <c r="AK138" s="35">
        <f t="shared" si="73"/>
        <v>35633.977844601322</v>
      </c>
      <c r="AL138" s="35">
        <f t="shared" si="73"/>
        <v>0</v>
      </c>
      <c r="AM138" s="35">
        <f t="shared" si="73"/>
        <v>0</v>
      </c>
      <c r="AN138" s="35">
        <f t="shared" si="73"/>
        <v>0</v>
      </c>
      <c r="AO138" s="35">
        <f t="shared" si="73"/>
        <v>0</v>
      </c>
      <c r="AP138" s="35">
        <f t="shared" ref="AP138:BG138" si="74">AP121-AP133</f>
        <v>0</v>
      </c>
      <c r="AQ138" s="35">
        <f t="shared" si="74"/>
        <v>0</v>
      </c>
      <c r="AR138" s="35">
        <f t="shared" si="74"/>
        <v>0</v>
      </c>
      <c r="AS138" s="35">
        <f t="shared" si="74"/>
        <v>0</v>
      </c>
      <c r="AT138" s="35">
        <f t="shared" si="74"/>
        <v>0</v>
      </c>
      <c r="AU138" s="35">
        <f t="shared" si="74"/>
        <v>0</v>
      </c>
      <c r="AV138" s="35">
        <f t="shared" si="74"/>
        <v>0</v>
      </c>
      <c r="AW138" s="35">
        <f t="shared" si="74"/>
        <v>0</v>
      </c>
      <c r="AX138" s="35">
        <f t="shared" si="74"/>
        <v>0</v>
      </c>
      <c r="AY138" s="35">
        <f t="shared" si="74"/>
        <v>0</v>
      </c>
      <c r="AZ138" s="35">
        <f t="shared" si="74"/>
        <v>0</v>
      </c>
      <c r="BA138" s="35">
        <f t="shared" si="74"/>
        <v>0</v>
      </c>
      <c r="BB138" s="35">
        <f t="shared" si="74"/>
        <v>0</v>
      </c>
      <c r="BC138" s="35">
        <f t="shared" si="74"/>
        <v>0</v>
      </c>
      <c r="BD138" s="35">
        <f t="shared" si="74"/>
        <v>0</v>
      </c>
      <c r="BE138" s="35">
        <f t="shared" si="74"/>
        <v>0</v>
      </c>
      <c r="BF138" s="35">
        <f t="shared" si="74"/>
        <v>0</v>
      </c>
      <c r="BG138" s="35">
        <f t="shared" si="74"/>
        <v>0</v>
      </c>
    </row>
    <row r="139" spans="2:59" x14ac:dyDescent="0.35">
      <c r="C139" s="9" t="s">
        <v>12</v>
      </c>
      <c r="E139" s="9" t="s">
        <v>75</v>
      </c>
      <c r="F139" s="12">
        <f>F58</f>
        <v>0.35</v>
      </c>
      <c r="J139" s="12">
        <f t="shared" ref="J139:AO139" si="75">$F$139</f>
        <v>0.35</v>
      </c>
      <c r="K139" s="12">
        <f t="shared" si="75"/>
        <v>0.35</v>
      </c>
      <c r="L139" s="12">
        <f t="shared" si="75"/>
        <v>0.35</v>
      </c>
      <c r="M139" s="12">
        <f t="shared" si="75"/>
        <v>0.35</v>
      </c>
      <c r="N139" s="12">
        <f t="shared" si="75"/>
        <v>0.35</v>
      </c>
      <c r="O139" s="12">
        <f t="shared" si="75"/>
        <v>0.35</v>
      </c>
      <c r="P139" s="12">
        <f t="shared" si="75"/>
        <v>0.35</v>
      </c>
      <c r="Q139" s="12">
        <f t="shared" si="75"/>
        <v>0.35</v>
      </c>
      <c r="R139" s="12">
        <f t="shared" si="75"/>
        <v>0.35</v>
      </c>
      <c r="S139" s="12">
        <f t="shared" si="75"/>
        <v>0.35</v>
      </c>
      <c r="T139" s="12">
        <f t="shared" si="75"/>
        <v>0.35</v>
      </c>
      <c r="U139" s="12">
        <f t="shared" si="75"/>
        <v>0.35</v>
      </c>
      <c r="V139" s="12">
        <f t="shared" si="75"/>
        <v>0.35</v>
      </c>
      <c r="W139" s="12">
        <f t="shared" si="75"/>
        <v>0.35</v>
      </c>
      <c r="X139" s="12">
        <f t="shared" si="75"/>
        <v>0.35</v>
      </c>
      <c r="Y139" s="12">
        <f t="shared" si="75"/>
        <v>0.35</v>
      </c>
      <c r="Z139" s="12">
        <f t="shared" si="75"/>
        <v>0.35</v>
      </c>
      <c r="AA139" s="12">
        <f t="shared" si="75"/>
        <v>0.35</v>
      </c>
      <c r="AB139" s="12">
        <f t="shared" si="75"/>
        <v>0.35</v>
      </c>
      <c r="AC139" s="12">
        <f t="shared" si="75"/>
        <v>0.35</v>
      </c>
      <c r="AD139" s="12">
        <f t="shared" si="75"/>
        <v>0.35</v>
      </c>
      <c r="AE139" s="12">
        <f t="shared" si="75"/>
        <v>0.35</v>
      </c>
      <c r="AF139" s="12">
        <f t="shared" si="75"/>
        <v>0.35</v>
      </c>
      <c r="AG139" s="12">
        <f t="shared" si="75"/>
        <v>0.35</v>
      </c>
      <c r="AH139" s="12">
        <f t="shared" si="75"/>
        <v>0.35</v>
      </c>
      <c r="AI139" s="12">
        <f t="shared" si="75"/>
        <v>0.35</v>
      </c>
      <c r="AJ139" s="12">
        <f t="shared" si="75"/>
        <v>0.35</v>
      </c>
      <c r="AK139" s="12">
        <f t="shared" si="75"/>
        <v>0.35</v>
      </c>
      <c r="AL139" s="12">
        <f t="shared" si="75"/>
        <v>0.35</v>
      </c>
      <c r="AM139" s="12">
        <f t="shared" si="75"/>
        <v>0.35</v>
      </c>
      <c r="AN139" s="12">
        <f t="shared" si="75"/>
        <v>0.35</v>
      </c>
      <c r="AO139" s="12">
        <f t="shared" si="75"/>
        <v>0.35</v>
      </c>
      <c r="AP139" s="12">
        <f t="shared" ref="AP139:BG139" si="76">$F$139</f>
        <v>0.35</v>
      </c>
      <c r="AQ139" s="12">
        <f t="shared" si="76"/>
        <v>0.35</v>
      </c>
      <c r="AR139" s="12">
        <f t="shared" si="76"/>
        <v>0.35</v>
      </c>
      <c r="AS139" s="12">
        <f t="shared" si="76"/>
        <v>0.35</v>
      </c>
      <c r="AT139" s="12">
        <f t="shared" si="76"/>
        <v>0.35</v>
      </c>
      <c r="AU139" s="12">
        <f t="shared" si="76"/>
        <v>0.35</v>
      </c>
      <c r="AV139" s="12">
        <f t="shared" si="76"/>
        <v>0.35</v>
      </c>
      <c r="AW139" s="12">
        <f t="shared" si="76"/>
        <v>0.35</v>
      </c>
      <c r="AX139" s="12">
        <f t="shared" si="76"/>
        <v>0.35</v>
      </c>
      <c r="AY139" s="12">
        <f t="shared" si="76"/>
        <v>0.35</v>
      </c>
      <c r="AZ139" s="12">
        <f t="shared" si="76"/>
        <v>0.35</v>
      </c>
      <c r="BA139" s="12">
        <f t="shared" si="76"/>
        <v>0.35</v>
      </c>
      <c r="BB139" s="12">
        <f t="shared" si="76"/>
        <v>0.35</v>
      </c>
      <c r="BC139" s="12">
        <f t="shared" si="76"/>
        <v>0.35</v>
      </c>
      <c r="BD139" s="12">
        <f t="shared" si="76"/>
        <v>0.35</v>
      </c>
      <c r="BE139" s="12">
        <f t="shared" si="76"/>
        <v>0.35</v>
      </c>
      <c r="BF139" s="12">
        <f t="shared" si="76"/>
        <v>0.35</v>
      </c>
      <c r="BG139" s="12">
        <f t="shared" si="76"/>
        <v>0.35</v>
      </c>
    </row>
    <row r="140" spans="2:59" x14ac:dyDescent="0.35">
      <c r="C140" s="9" t="s">
        <v>154</v>
      </c>
      <c r="E140" s="9" t="s">
        <v>88</v>
      </c>
      <c r="J140" s="35">
        <f>J138*J139</f>
        <v>0</v>
      </c>
      <c r="K140" s="35">
        <f t="shared" ref="K140:BG140" si="77">K138*K139</f>
        <v>0</v>
      </c>
      <c r="L140" s="35">
        <f t="shared" si="77"/>
        <v>0</v>
      </c>
      <c r="M140" s="35">
        <f t="shared" si="77"/>
        <v>4963.6230786187516</v>
      </c>
      <c r="N140" s="35">
        <f t="shared" si="77"/>
        <v>5203.6953430842186</v>
      </c>
      <c r="O140" s="35">
        <f t="shared" si="77"/>
        <v>5397.1683516613257</v>
      </c>
      <c r="P140" s="35">
        <f t="shared" si="77"/>
        <v>5613.1555917028518</v>
      </c>
      <c r="Q140" s="35">
        <f t="shared" si="77"/>
        <v>6116.8398007923324</v>
      </c>
      <c r="R140" s="35">
        <f t="shared" si="77"/>
        <v>6352.4572208121399</v>
      </c>
      <c r="S140" s="35">
        <f t="shared" si="77"/>
        <v>6593.9650763324362</v>
      </c>
      <c r="T140" s="35">
        <f t="shared" si="77"/>
        <v>6841.5106282407505</v>
      </c>
      <c r="U140" s="35">
        <f t="shared" si="77"/>
        <v>7095.244818946765</v>
      </c>
      <c r="V140" s="35">
        <f t="shared" si="77"/>
        <v>7464.6574997407506</v>
      </c>
      <c r="W140" s="35">
        <f t="shared" si="77"/>
        <v>7734.5164934842696</v>
      </c>
      <c r="X140" s="35">
        <f t="shared" si="77"/>
        <v>8011.1219620713782</v>
      </c>
      <c r="Y140" s="35">
        <f t="shared" si="77"/>
        <v>8294.6425673731628</v>
      </c>
      <c r="Z140" s="35">
        <f t="shared" si="77"/>
        <v>8585.2511878074929</v>
      </c>
      <c r="AA140" s="35">
        <f t="shared" si="77"/>
        <v>8883.1250237526765</v>
      </c>
      <c r="AB140" s="35">
        <f t="shared" si="77"/>
        <v>9188.4457055964904</v>
      </c>
      <c r="AC140" s="35">
        <f t="shared" si="77"/>
        <v>9501.3994044864048</v>
      </c>
      <c r="AD140" s="35">
        <f t="shared" si="77"/>
        <v>9822.1769458485614</v>
      </c>
      <c r="AE140" s="35">
        <f t="shared" si="77"/>
        <v>10150.973925744773</v>
      </c>
      <c r="AF140" s="35">
        <f t="shared" si="77"/>
        <v>10634.067563888653</v>
      </c>
      <c r="AG140" s="35">
        <f t="shared" si="77"/>
        <v>10983.707940485872</v>
      </c>
      <c r="AH140" s="35">
        <f t="shared" si="77"/>
        <v>11342.089326498017</v>
      </c>
      <c r="AI140" s="35">
        <f t="shared" si="77"/>
        <v>11709.430247160468</v>
      </c>
      <c r="AJ140" s="35">
        <f t="shared" si="77"/>
        <v>12085.95469083948</v>
      </c>
      <c r="AK140" s="35">
        <f t="shared" si="77"/>
        <v>12471.892245610463</v>
      </c>
      <c r="AL140" s="35">
        <f t="shared" si="77"/>
        <v>0</v>
      </c>
      <c r="AM140" s="35">
        <f t="shared" si="77"/>
        <v>0</v>
      </c>
      <c r="AN140" s="35">
        <f t="shared" si="77"/>
        <v>0</v>
      </c>
      <c r="AO140" s="35">
        <f t="shared" si="77"/>
        <v>0</v>
      </c>
      <c r="AP140" s="35">
        <f t="shared" si="77"/>
        <v>0</v>
      </c>
      <c r="AQ140" s="35">
        <f t="shared" si="77"/>
        <v>0</v>
      </c>
      <c r="AR140" s="35">
        <f t="shared" si="77"/>
        <v>0</v>
      </c>
      <c r="AS140" s="35">
        <f t="shared" si="77"/>
        <v>0</v>
      </c>
      <c r="AT140" s="35">
        <f t="shared" si="77"/>
        <v>0</v>
      </c>
      <c r="AU140" s="35">
        <f t="shared" si="77"/>
        <v>0</v>
      </c>
      <c r="AV140" s="35">
        <f t="shared" si="77"/>
        <v>0</v>
      </c>
      <c r="AW140" s="35">
        <f t="shared" si="77"/>
        <v>0</v>
      </c>
      <c r="AX140" s="35">
        <f t="shared" si="77"/>
        <v>0</v>
      </c>
      <c r="AY140" s="35">
        <f t="shared" si="77"/>
        <v>0</v>
      </c>
      <c r="AZ140" s="35">
        <f t="shared" si="77"/>
        <v>0</v>
      </c>
      <c r="BA140" s="35">
        <f t="shared" si="77"/>
        <v>0</v>
      </c>
      <c r="BB140" s="35">
        <f t="shared" si="77"/>
        <v>0</v>
      </c>
      <c r="BC140" s="35">
        <f t="shared" si="77"/>
        <v>0</v>
      </c>
      <c r="BD140" s="35">
        <f t="shared" si="77"/>
        <v>0</v>
      </c>
      <c r="BE140" s="35">
        <f t="shared" si="77"/>
        <v>0</v>
      </c>
      <c r="BF140" s="35">
        <f t="shared" si="77"/>
        <v>0</v>
      </c>
      <c r="BG140" s="35">
        <f t="shared" si="77"/>
        <v>0</v>
      </c>
    </row>
    <row r="142" spans="2:59" x14ac:dyDescent="0.35">
      <c r="C142" s="9" t="s">
        <v>152</v>
      </c>
      <c r="E142" s="9" t="s">
        <v>88</v>
      </c>
      <c r="J142" s="35">
        <f t="shared" ref="J142:AO142" si="78">J123-J140</f>
        <v>-75000</v>
      </c>
      <c r="K142" s="35">
        <f t="shared" si="78"/>
        <v>-144000</v>
      </c>
      <c r="L142" s="35">
        <f t="shared" si="78"/>
        <v>-36000</v>
      </c>
      <c r="M142" s="35">
        <f t="shared" si="78"/>
        <v>19418.157146006255</v>
      </c>
      <c r="N142" s="35">
        <f t="shared" si="78"/>
        <v>19864.005637156406</v>
      </c>
      <c r="O142" s="35">
        <f t="shared" si="78"/>
        <v>20223.312653085319</v>
      </c>
      <c r="P142" s="35">
        <f t="shared" si="78"/>
        <v>20624.431813162439</v>
      </c>
      <c r="Q142" s="35">
        <f t="shared" si="78"/>
        <v>21559.84534432862</v>
      </c>
      <c r="R142" s="35">
        <f t="shared" si="78"/>
        <v>21997.420552936834</v>
      </c>
      <c r="S142" s="35">
        <f t="shared" si="78"/>
        <v>22445.935141760241</v>
      </c>
      <c r="T142" s="35">
        <f t="shared" si="78"/>
        <v>22905.662595304253</v>
      </c>
      <c r="U142" s="35">
        <f t="shared" si="78"/>
        <v>23376.883235186851</v>
      </c>
      <c r="V142" s="35">
        <f t="shared" si="78"/>
        <v>24062.935356661394</v>
      </c>
      <c r="W142" s="35">
        <f t="shared" si="78"/>
        <v>24564.102059327932</v>
      </c>
      <c r="X142" s="35">
        <f t="shared" si="78"/>
        <v>25077.797929561133</v>
      </c>
      <c r="Y142" s="35">
        <f t="shared" si="78"/>
        <v>25604.336196550161</v>
      </c>
      <c r="Z142" s="35">
        <f t="shared" si="78"/>
        <v>26144.037920213916</v>
      </c>
      <c r="AA142" s="35">
        <f t="shared" si="78"/>
        <v>26697.232186969261</v>
      </c>
      <c r="AB142" s="35">
        <f t="shared" si="78"/>
        <v>27264.256310393488</v>
      </c>
      <c r="AC142" s="35">
        <f t="shared" si="78"/>
        <v>27845.456036903324</v>
      </c>
      <c r="AD142" s="35">
        <f t="shared" si="78"/>
        <v>28441.185756575902</v>
      </c>
      <c r="AE142" s="35">
        <f t="shared" si="78"/>
        <v>29051.808719240296</v>
      </c>
      <c r="AF142" s="35">
        <f t="shared" si="78"/>
        <v>29948.982618650356</v>
      </c>
      <c r="AG142" s="35">
        <f t="shared" si="78"/>
        <v>30598.314746616619</v>
      </c>
      <c r="AH142" s="35">
        <f t="shared" si="78"/>
        <v>31263.880177782034</v>
      </c>
      <c r="AI142" s="35">
        <f t="shared" si="78"/>
        <v>31946.084744726584</v>
      </c>
      <c r="AJ142" s="35">
        <f t="shared" si="78"/>
        <v>32645.344425844753</v>
      </c>
      <c r="AK142" s="35">
        <f t="shared" si="78"/>
        <v>33362.08559899086</v>
      </c>
      <c r="AL142" s="35">
        <f t="shared" si="78"/>
        <v>0</v>
      </c>
      <c r="AM142" s="35">
        <f t="shared" si="78"/>
        <v>0</v>
      </c>
      <c r="AN142" s="35">
        <f t="shared" si="78"/>
        <v>0</v>
      </c>
      <c r="AO142" s="35">
        <f t="shared" si="78"/>
        <v>0</v>
      </c>
      <c r="AP142" s="35">
        <f t="shared" ref="AP142:BG142" si="79">AP123-AP140</f>
        <v>0</v>
      </c>
      <c r="AQ142" s="35">
        <f t="shared" si="79"/>
        <v>0</v>
      </c>
      <c r="AR142" s="35">
        <f t="shared" si="79"/>
        <v>0</v>
      </c>
      <c r="AS142" s="35">
        <f t="shared" si="79"/>
        <v>0</v>
      </c>
      <c r="AT142" s="35">
        <f t="shared" si="79"/>
        <v>0</v>
      </c>
      <c r="AU142" s="35">
        <f t="shared" si="79"/>
        <v>0</v>
      </c>
      <c r="AV142" s="35">
        <f t="shared" si="79"/>
        <v>0</v>
      </c>
      <c r="AW142" s="35">
        <f t="shared" si="79"/>
        <v>0</v>
      </c>
      <c r="AX142" s="35">
        <f t="shared" si="79"/>
        <v>0</v>
      </c>
      <c r="AY142" s="35">
        <f t="shared" si="79"/>
        <v>0</v>
      </c>
      <c r="AZ142" s="35">
        <f t="shared" si="79"/>
        <v>0</v>
      </c>
      <c r="BA142" s="35">
        <f t="shared" si="79"/>
        <v>0</v>
      </c>
      <c r="BB142" s="35">
        <f t="shared" si="79"/>
        <v>0</v>
      </c>
      <c r="BC142" s="35">
        <f t="shared" si="79"/>
        <v>0</v>
      </c>
      <c r="BD142" s="35">
        <f t="shared" si="79"/>
        <v>0</v>
      </c>
      <c r="BE142" s="35">
        <f t="shared" si="79"/>
        <v>0</v>
      </c>
      <c r="BF142" s="35">
        <f t="shared" si="79"/>
        <v>0</v>
      </c>
      <c r="BG142" s="35">
        <f t="shared" si="79"/>
        <v>0</v>
      </c>
    </row>
    <row r="143" spans="2:59" x14ac:dyDescent="0.35">
      <c r="C143" s="9" t="s">
        <v>155</v>
      </c>
      <c r="E143" s="9" t="s">
        <v>75</v>
      </c>
      <c r="F143" s="14">
        <f>IRR(J142:BG142)</f>
        <v>7.108337988191149E-2</v>
      </c>
    </row>
    <row r="144" spans="2:59" x14ac:dyDescent="0.35">
      <c r="C144" s="9" t="s">
        <v>156</v>
      </c>
      <c r="E144" s="9" t="s">
        <v>75</v>
      </c>
      <c r="F144" s="14">
        <f>F53</f>
        <v>7.0000000000000007E-2</v>
      </c>
    </row>
    <row r="145" spans="1:7" x14ac:dyDescent="0.35">
      <c r="C145" s="9" t="s">
        <v>157</v>
      </c>
      <c r="E145" s="9" t="s">
        <v>75</v>
      </c>
      <c r="F145" s="14">
        <f>F143-F144</f>
        <v>1.0833798819114837E-3</v>
      </c>
    </row>
    <row r="147" spans="1:7" s="66" customFormat="1" x14ac:dyDescent="0.35">
      <c r="A147" s="66" t="s">
        <v>158</v>
      </c>
    </row>
    <row r="148" spans="1:7" x14ac:dyDescent="0.35">
      <c r="B148" s="9" t="s">
        <v>20</v>
      </c>
    </row>
    <row r="149" spans="1:7" x14ac:dyDescent="0.35">
      <c r="C149" s="9" t="s">
        <v>23</v>
      </c>
      <c r="E149" s="9" t="s">
        <v>88</v>
      </c>
      <c r="F149" s="11">
        <f>SUM(J82:XFD82)</f>
        <v>15000</v>
      </c>
    </row>
    <row r="150" spans="1:7" x14ac:dyDescent="0.35">
      <c r="C150" s="9" t="s">
        <v>104</v>
      </c>
      <c r="E150" s="9" t="s">
        <v>88</v>
      </c>
      <c r="F150" s="11">
        <f>SUM(J84:BG84)</f>
        <v>240000</v>
      </c>
    </row>
    <row r="151" spans="1:7" x14ac:dyDescent="0.35">
      <c r="C151" s="9" t="s">
        <v>159</v>
      </c>
      <c r="E151" s="9" t="s">
        <v>88</v>
      </c>
      <c r="F151" s="11">
        <f>SUM(165:165)</f>
        <v>17160</v>
      </c>
    </row>
    <row r="152" spans="1:7" x14ac:dyDescent="0.35">
      <c r="C152" s="9" t="s">
        <v>94</v>
      </c>
      <c r="E152" s="9" t="s">
        <v>88</v>
      </c>
      <c r="F152" s="11">
        <f t="shared" ref="F152:F154" si="80">SUM(166:166)</f>
        <v>5000</v>
      </c>
    </row>
    <row r="153" spans="1:7" x14ac:dyDescent="0.35">
      <c r="C153" s="9" t="s">
        <v>95</v>
      </c>
      <c r="E153" s="9" t="s">
        <v>88</v>
      </c>
      <c r="F153" s="11">
        <f t="shared" si="80"/>
        <v>4180</v>
      </c>
    </row>
    <row r="154" spans="1:7" x14ac:dyDescent="0.35">
      <c r="C154" s="9" t="s">
        <v>160</v>
      </c>
      <c r="E154" s="9" t="s">
        <v>88</v>
      </c>
      <c r="F154" s="11">
        <f t="shared" si="80"/>
        <v>10263.398969523139</v>
      </c>
    </row>
    <row r="155" spans="1:7" ht="15" thickBot="1" x14ac:dyDescent="0.4">
      <c r="D155" s="15" t="s">
        <v>161</v>
      </c>
      <c r="E155" s="15"/>
      <c r="F155" s="23">
        <f>SUM(F149:F154)</f>
        <v>291603.39896952314</v>
      </c>
    </row>
    <row r="156" spans="1:7" x14ac:dyDescent="0.35">
      <c r="F156" s="11"/>
    </row>
    <row r="157" spans="1:7" x14ac:dyDescent="0.35">
      <c r="B157" s="9" t="s">
        <v>21</v>
      </c>
      <c r="F157" s="11"/>
    </row>
    <row r="158" spans="1:7" x14ac:dyDescent="0.35">
      <c r="C158" s="9" t="s">
        <v>162</v>
      </c>
      <c r="E158" s="9" t="s">
        <v>88</v>
      </c>
      <c r="F158" s="11">
        <f>F62</f>
        <v>200000</v>
      </c>
      <c r="G158" s="14">
        <f>F158/$F$160</f>
        <v>0.68586306163359556</v>
      </c>
    </row>
    <row r="159" spans="1:7" x14ac:dyDescent="0.35">
      <c r="C159" s="9" t="s">
        <v>163</v>
      </c>
      <c r="E159" s="9" t="s">
        <v>88</v>
      </c>
      <c r="F159" s="11">
        <f>F155-F158</f>
        <v>91603.398969523143</v>
      </c>
      <c r="G159" s="14">
        <f>F159/$F$160</f>
        <v>0.31413693836640444</v>
      </c>
    </row>
    <row r="160" spans="1:7" ht="15" thickBot="1" x14ac:dyDescent="0.4">
      <c r="D160" s="16" t="s">
        <v>164</v>
      </c>
      <c r="E160" s="16"/>
      <c r="F160" s="24">
        <f>SUM(F158:F159)</f>
        <v>291603.39896952314</v>
      </c>
    </row>
    <row r="162" spans="1:59" s="66" customFormat="1" x14ac:dyDescent="0.35">
      <c r="A162" s="66" t="s">
        <v>165</v>
      </c>
    </row>
    <row r="163" spans="1:59" x14ac:dyDescent="0.35">
      <c r="A163" s="8"/>
      <c r="B163" s="9" t="s">
        <v>166</v>
      </c>
      <c r="C163" s="8"/>
      <c r="D163" s="8"/>
      <c r="E163" s="9" t="s">
        <v>88</v>
      </c>
      <c r="F163" s="8"/>
      <c r="H163" s="35"/>
      <c r="J163" s="35">
        <f t="shared" ref="J163:AO163" si="81">J82</f>
        <v>15000</v>
      </c>
      <c r="K163" s="35">
        <f t="shared" si="81"/>
        <v>0</v>
      </c>
      <c r="L163" s="35">
        <f t="shared" si="81"/>
        <v>0</v>
      </c>
      <c r="M163" s="35">
        <f t="shared" si="81"/>
        <v>0</v>
      </c>
      <c r="N163" s="35">
        <f t="shared" si="81"/>
        <v>0</v>
      </c>
      <c r="O163" s="35">
        <f t="shared" si="81"/>
        <v>0</v>
      </c>
      <c r="P163" s="35">
        <f t="shared" si="81"/>
        <v>0</v>
      </c>
      <c r="Q163" s="35">
        <f t="shared" si="81"/>
        <v>0</v>
      </c>
      <c r="R163" s="35">
        <f t="shared" si="81"/>
        <v>0</v>
      </c>
      <c r="S163" s="35">
        <f t="shared" si="81"/>
        <v>0</v>
      </c>
      <c r="T163" s="35">
        <f t="shared" si="81"/>
        <v>0</v>
      </c>
      <c r="U163" s="35">
        <f t="shared" si="81"/>
        <v>0</v>
      </c>
      <c r="V163" s="35">
        <f t="shared" si="81"/>
        <v>0</v>
      </c>
      <c r="W163" s="35">
        <f t="shared" si="81"/>
        <v>0</v>
      </c>
      <c r="X163" s="35">
        <f t="shared" si="81"/>
        <v>0</v>
      </c>
      <c r="Y163" s="35">
        <f t="shared" si="81"/>
        <v>0</v>
      </c>
      <c r="Z163" s="35">
        <f t="shared" si="81"/>
        <v>0</v>
      </c>
      <c r="AA163" s="35">
        <f t="shared" si="81"/>
        <v>0</v>
      </c>
      <c r="AB163" s="35">
        <f t="shared" si="81"/>
        <v>0</v>
      </c>
      <c r="AC163" s="35">
        <f t="shared" si="81"/>
        <v>0</v>
      </c>
      <c r="AD163" s="35">
        <f t="shared" si="81"/>
        <v>0</v>
      </c>
      <c r="AE163" s="35">
        <f t="shared" si="81"/>
        <v>0</v>
      </c>
      <c r="AF163" s="35">
        <f t="shared" si="81"/>
        <v>0</v>
      </c>
      <c r="AG163" s="35">
        <f t="shared" si="81"/>
        <v>0</v>
      </c>
      <c r="AH163" s="35">
        <f t="shared" si="81"/>
        <v>0</v>
      </c>
      <c r="AI163" s="35">
        <f t="shared" si="81"/>
        <v>0</v>
      </c>
      <c r="AJ163" s="35">
        <f t="shared" si="81"/>
        <v>0</v>
      </c>
      <c r="AK163" s="35">
        <f t="shared" si="81"/>
        <v>0</v>
      </c>
      <c r="AL163" s="35">
        <f t="shared" si="81"/>
        <v>0</v>
      </c>
      <c r="AM163" s="35">
        <f t="shared" si="81"/>
        <v>0</v>
      </c>
      <c r="AN163" s="35">
        <f t="shared" si="81"/>
        <v>0</v>
      </c>
      <c r="AO163" s="35">
        <f t="shared" si="81"/>
        <v>0</v>
      </c>
      <c r="AP163" s="35">
        <f t="shared" ref="AP163:BG163" si="82">AP82</f>
        <v>0</v>
      </c>
      <c r="AQ163" s="35">
        <f t="shared" si="82"/>
        <v>0</v>
      </c>
      <c r="AR163" s="35">
        <f t="shared" si="82"/>
        <v>0</v>
      </c>
      <c r="AS163" s="35">
        <f t="shared" si="82"/>
        <v>0</v>
      </c>
      <c r="AT163" s="35">
        <f t="shared" si="82"/>
        <v>0</v>
      </c>
      <c r="AU163" s="35">
        <f t="shared" si="82"/>
        <v>0</v>
      </c>
      <c r="AV163" s="35">
        <f t="shared" si="82"/>
        <v>0</v>
      </c>
      <c r="AW163" s="35">
        <f t="shared" si="82"/>
        <v>0</v>
      </c>
      <c r="AX163" s="35">
        <f t="shared" si="82"/>
        <v>0</v>
      </c>
      <c r="AY163" s="35">
        <f t="shared" si="82"/>
        <v>0</v>
      </c>
      <c r="AZ163" s="35">
        <f t="shared" si="82"/>
        <v>0</v>
      </c>
      <c r="BA163" s="35">
        <f t="shared" si="82"/>
        <v>0</v>
      </c>
      <c r="BB163" s="35">
        <f t="shared" si="82"/>
        <v>0</v>
      </c>
      <c r="BC163" s="35">
        <f t="shared" si="82"/>
        <v>0</v>
      </c>
      <c r="BD163" s="35">
        <f t="shared" si="82"/>
        <v>0</v>
      </c>
      <c r="BE163" s="35">
        <f t="shared" si="82"/>
        <v>0</v>
      </c>
      <c r="BF163" s="35">
        <f t="shared" si="82"/>
        <v>0</v>
      </c>
      <c r="BG163" s="35">
        <f t="shared" si="82"/>
        <v>0</v>
      </c>
    </row>
    <row r="164" spans="1:59" x14ac:dyDescent="0.35">
      <c r="B164" s="9" t="s">
        <v>167</v>
      </c>
      <c r="E164" s="9" t="s">
        <v>88</v>
      </c>
      <c r="H164" s="13"/>
      <c r="J164" s="35">
        <f t="shared" ref="J164:AO164" si="83">J84</f>
        <v>60000</v>
      </c>
      <c r="K164" s="35">
        <f t="shared" si="83"/>
        <v>144000</v>
      </c>
      <c r="L164" s="35">
        <f t="shared" si="83"/>
        <v>36000</v>
      </c>
      <c r="M164" s="35">
        <f t="shared" si="83"/>
        <v>0</v>
      </c>
      <c r="N164" s="35">
        <f t="shared" si="83"/>
        <v>0</v>
      </c>
      <c r="O164" s="35">
        <f t="shared" si="83"/>
        <v>0</v>
      </c>
      <c r="P164" s="35">
        <f t="shared" si="83"/>
        <v>0</v>
      </c>
      <c r="Q164" s="35">
        <f t="shared" si="83"/>
        <v>0</v>
      </c>
      <c r="R164" s="35">
        <f t="shared" si="83"/>
        <v>0</v>
      </c>
      <c r="S164" s="35">
        <f t="shared" si="83"/>
        <v>0</v>
      </c>
      <c r="T164" s="35">
        <f t="shared" si="83"/>
        <v>0</v>
      </c>
      <c r="U164" s="35">
        <f t="shared" si="83"/>
        <v>0</v>
      </c>
      <c r="V164" s="35">
        <f t="shared" si="83"/>
        <v>0</v>
      </c>
      <c r="W164" s="35">
        <f t="shared" si="83"/>
        <v>0</v>
      </c>
      <c r="X164" s="35">
        <f t="shared" si="83"/>
        <v>0</v>
      </c>
      <c r="Y164" s="35">
        <f t="shared" si="83"/>
        <v>0</v>
      </c>
      <c r="Z164" s="35">
        <f t="shared" si="83"/>
        <v>0</v>
      </c>
      <c r="AA164" s="35">
        <f t="shared" si="83"/>
        <v>0</v>
      </c>
      <c r="AB164" s="35">
        <f t="shared" si="83"/>
        <v>0</v>
      </c>
      <c r="AC164" s="35">
        <f t="shared" si="83"/>
        <v>0</v>
      </c>
      <c r="AD164" s="35">
        <f t="shared" si="83"/>
        <v>0</v>
      </c>
      <c r="AE164" s="35">
        <f t="shared" si="83"/>
        <v>0</v>
      </c>
      <c r="AF164" s="35">
        <f t="shared" si="83"/>
        <v>0</v>
      </c>
      <c r="AG164" s="35">
        <f t="shared" si="83"/>
        <v>0</v>
      </c>
      <c r="AH164" s="35">
        <f t="shared" si="83"/>
        <v>0</v>
      </c>
      <c r="AI164" s="35">
        <f t="shared" si="83"/>
        <v>0</v>
      </c>
      <c r="AJ164" s="35">
        <f t="shared" si="83"/>
        <v>0</v>
      </c>
      <c r="AK164" s="35">
        <f t="shared" si="83"/>
        <v>0</v>
      </c>
      <c r="AL164" s="35">
        <f t="shared" si="83"/>
        <v>0</v>
      </c>
      <c r="AM164" s="35">
        <f t="shared" si="83"/>
        <v>0</v>
      </c>
      <c r="AN164" s="35">
        <f t="shared" si="83"/>
        <v>0</v>
      </c>
      <c r="AO164" s="35">
        <f t="shared" si="83"/>
        <v>0</v>
      </c>
      <c r="AP164" s="35">
        <f t="shared" ref="AP164:BG164" si="84">AP84</f>
        <v>0</v>
      </c>
      <c r="AQ164" s="35">
        <f t="shared" si="84"/>
        <v>0</v>
      </c>
      <c r="AR164" s="35">
        <f t="shared" si="84"/>
        <v>0</v>
      </c>
      <c r="AS164" s="35">
        <f t="shared" si="84"/>
        <v>0</v>
      </c>
      <c r="AT164" s="35">
        <f t="shared" si="84"/>
        <v>0</v>
      </c>
      <c r="AU164" s="35">
        <f t="shared" si="84"/>
        <v>0</v>
      </c>
      <c r="AV164" s="35">
        <f t="shared" si="84"/>
        <v>0</v>
      </c>
      <c r="AW164" s="35">
        <f t="shared" si="84"/>
        <v>0</v>
      </c>
      <c r="AX164" s="35">
        <f t="shared" si="84"/>
        <v>0</v>
      </c>
      <c r="AY164" s="35">
        <f t="shared" si="84"/>
        <v>0</v>
      </c>
      <c r="AZ164" s="35">
        <f t="shared" si="84"/>
        <v>0</v>
      </c>
      <c r="BA164" s="35">
        <f t="shared" si="84"/>
        <v>0</v>
      </c>
      <c r="BB164" s="35">
        <f t="shared" si="84"/>
        <v>0</v>
      </c>
      <c r="BC164" s="35">
        <f t="shared" si="84"/>
        <v>0</v>
      </c>
      <c r="BD164" s="35">
        <f t="shared" si="84"/>
        <v>0</v>
      </c>
      <c r="BE164" s="35">
        <f t="shared" si="84"/>
        <v>0</v>
      </c>
      <c r="BF164" s="35">
        <f t="shared" si="84"/>
        <v>0</v>
      </c>
      <c r="BG164" s="35">
        <f t="shared" si="84"/>
        <v>0</v>
      </c>
    </row>
    <row r="165" spans="1:59" x14ac:dyDescent="0.35">
      <c r="B165" s="9" t="s">
        <v>168</v>
      </c>
      <c r="E165" s="9" t="s">
        <v>88</v>
      </c>
      <c r="H165" s="35"/>
      <c r="J165" s="35">
        <f>J189</f>
        <v>0</v>
      </c>
      <c r="K165" s="35">
        <f t="shared" ref="K165:BG165" si="85">K189</f>
        <v>3900</v>
      </c>
      <c r="L165" s="35">
        <f t="shared" si="85"/>
        <v>13260</v>
      </c>
      <c r="M165" s="35">
        <f t="shared" si="85"/>
        <v>0</v>
      </c>
      <c r="N165" s="35">
        <f t="shared" si="85"/>
        <v>0</v>
      </c>
      <c r="O165" s="35">
        <f t="shared" si="85"/>
        <v>0</v>
      </c>
      <c r="P165" s="35">
        <f t="shared" si="85"/>
        <v>0</v>
      </c>
      <c r="Q165" s="35">
        <f t="shared" si="85"/>
        <v>0</v>
      </c>
      <c r="R165" s="35">
        <f t="shared" si="85"/>
        <v>0</v>
      </c>
      <c r="S165" s="35">
        <f t="shared" si="85"/>
        <v>0</v>
      </c>
      <c r="T165" s="35">
        <f t="shared" si="85"/>
        <v>0</v>
      </c>
      <c r="U165" s="35">
        <f t="shared" si="85"/>
        <v>0</v>
      </c>
      <c r="V165" s="35">
        <f t="shared" si="85"/>
        <v>0</v>
      </c>
      <c r="W165" s="35">
        <f t="shared" si="85"/>
        <v>0</v>
      </c>
      <c r="X165" s="35">
        <f t="shared" si="85"/>
        <v>0</v>
      </c>
      <c r="Y165" s="35">
        <f t="shared" si="85"/>
        <v>0</v>
      </c>
      <c r="Z165" s="35">
        <f t="shared" si="85"/>
        <v>0</v>
      </c>
      <c r="AA165" s="35">
        <f t="shared" si="85"/>
        <v>0</v>
      </c>
      <c r="AB165" s="35">
        <f t="shared" si="85"/>
        <v>0</v>
      </c>
      <c r="AC165" s="35">
        <f t="shared" si="85"/>
        <v>0</v>
      </c>
      <c r="AD165" s="35">
        <f t="shared" si="85"/>
        <v>0</v>
      </c>
      <c r="AE165" s="35">
        <f t="shared" si="85"/>
        <v>0</v>
      </c>
      <c r="AF165" s="35">
        <f t="shared" si="85"/>
        <v>0</v>
      </c>
      <c r="AG165" s="35">
        <f t="shared" si="85"/>
        <v>0</v>
      </c>
      <c r="AH165" s="35">
        <f t="shared" si="85"/>
        <v>0</v>
      </c>
      <c r="AI165" s="35">
        <f t="shared" si="85"/>
        <v>0</v>
      </c>
      <c r="AJ165" s="35">
        <f t="shared" si="85"/>
        <v>0</v>
      </c>
      <c r="AK165" s="35">
        <f t="shared" si="85"/>
        <v>0</v>
      </c>
      <c r="AL165" s="35">
        <f t="shared" si="85"/>
        <v>0</v>
      </c>
      <c r="AM165" s="35">
        <f t="shared" si="85"/>
        <v>0</v>
      </c>
      <c r="AN165" s="35">
        <f t="shared" si="85"/>
        <v>0</v>
      </c>
      <c r="AO165" s="35">
        <f t="shared" si="85"/>
        <v>0</v>
      </c>
      <c r="AP165" s="35">
        <f t="shared" si="85"/>
        <v>0</v>
      </c>
      <c r="AQ165" s="35">
        <f t="shared" si="85"/>
        <v>0</v>
      </c>
      <c r="AR165" s="35">
        <f t="shared" si="85"/>
        <v>0</v>
      </c>
      <c r="AS165" s="35">
        <f t="shared" si="85"/>
        <v>0</v>
      </c>
      <c r="AT165" s="35">
        <f t="shared" si="85"/>
        <v>0</v>
      </c>
      <c r="AU165" s="35">
        <f t="shared" si="85"/>
        <v>0</v>
      </c>
      <c r="AV165" s="35">
        <f t="shared" si="85"/>
        <v>0</v>
      </c>
      <c r="AW165" s="35">
        <f t="shared" si="85"/>
        <v>0</v>
      </c>
      <c r="AX165" s="35">
        <f t="shared" si="85"/>
        <v>0</v>
      </c>
      <c r="AY165" s="35">
        <f t="shared" si="85"/>
        <v>0</v>
      </c>
      <c r="AZ165" s="35">
        <f t="shared" si="85"/>
        <v>0</v>
      </c>
      <c r="BA165" s="35">
        <f t="shared" si="85"/>
        <v>0</v>
      </c>
      <c r="BB165" s="35">
        <f t="shared" si="85"/>
        <v>0</v>
      </c>
      <c r="BC165" s="35">
        <f t="shared" si="85"/>
        <v>0</v>
      </c>
      <c r="BD165" s="35">
        <f t="shared" si="85"/>
        <v>0</v>
      </c>
      <c r="BE165" s="35">
        <f t="shared" si="85"/>
        <v>0</v>
      </c>
      <c r="BF165" s="35">
        <f t="shared" si="85"/>
        <v>0</v>
      </c>
      <c r="BG165" s="35">
        <f t="shared" si="85"/>
        <v>0</v>
      </c>
    </row>
    <row r="166" spans="1:59" x14ac:dyDescent="0.35">
      <c r="B166" s="9" t="s">
        <v>169</v>
      </c>
      <c r="E166" s="9" t="s">
        <v>88</v>
      </c>
      <c r="H166" s="35"/>
      <c r="J166" s="35">
        <f>J191</f>
        <v>5000</v>
      </c>
      <c r="K166" s="35">
        <f t="shared" ref="K166:BG166" si="86">K191</f>
        <v>0</v>
      </c>
      <c r="L166" s="35">
        <f t="shared" si="86"/>
        <v>0</v>
      </c>
      <c r="M166" s="35">
        <f t="shared" si="86"/>
        <v>0</v>
      </c>
      <c r="N166" s="35">
        <f t="shared" si="86"/>
        <v>0</v>
      </c>
      <c r="O166" s="35">
        <f t="shared" si="86"/>
        <v>0</v>
      </c>
      <c r="P166" s="35">
        <f t="shared" si="86"/>
        <v>0</v>
      </c>
      <c r="Q166" s="35">
        <f t="shared" si="86"/>
        <v>0</v>
      </c>
      <c r="R166" s="35">
        <f t="shared" si="86"/>
        <v>0</v>
      </c>
      <c r="S166" s="35">
        <f t="shared" si="86"/>
        <v>0</v>
      </c>
      <c r="T166" s="35">
        <f t="shared" si="86"/>
        <v>0</v>
      </c>
      <c r="U166" s="35">
        <f t="shared" si="86"/>
        <v>0</v>
      </c>
      <c r="V166" s="35">
        <f t="shared" si="86"/>
        <v>0</v>
      </c>
      <c r="W166" s="35">
        <f t="shared" si="86"/>
        <v>0</v>
      </c>
      <c r="X166" s="35">
        <f t="shared" si="86"/>
        <v>0</v>
      </c>
      <c r="Y166" s="35">
        <f t="shared" si="86"/>
        <v>0</v>
      </c>
      <c r="Z166" s="35">
        <f t="shared" si="86"/>
        <v>0</v>
      </c>
      <c r="AA166" s="35">
        <f t="shared" si="86"/>
        <v>0</v>
      </c>
      <c r="AB166" s="35">
        <f t="shared" si="86"/>
        <v>0</v>
      </c>
      <c r="AC166" s="35">
        <f t="shared" si="86"/>
        <v>0</v>
      </c>
      <c r="AD166" s="35">
        <f t="shared" si="86"/>
        <v>0</v>
      </c>
      <c r="AE166" s="35">
        <f t="shared" si="86"/>
        <v>0</v>
      </c>
      <c r="AF166" s="35">
        <f t="shared" si="86"/>
        <v>0</v>
      </c>
      <c r="AG166" s="35">
        <f t="shared" si="86"/>
        <v>0</v>
      </c>
      <c r="AH166" s="35">
        <f t="shared" si="86"/>
        <v>0</v>
      </c>
      <c r="AI166" s="35">
        <f t="shared" si="86"/>
        <v>0</v>
      </c>
      <c r="AJ166" s="35">
        <f t="shared" si="86"/>
        <v>0</v>
      </c>
      <c r="AK166" s="35">
        <f t="shared" si="86"/>
        <v>0</v>
      </c>
      <c r="AL166" s="35">
        <f t="shared" si="86"/>
        <v>0</v>
      </c>
      <c r="AM166" s="35">
        <f t="shared" si="86"/>
        <v>0</v>
      </c>
      <c r="AN166" s="35">
        <f t="shared" si="86"/>
        <v>0</v>
      </c>
      <c r="AO166" s="35">
        <f t="shared" si="86"/>
        <v>0</v>
      </c>
      <c r="AP166" s="35">
        <f t="shared" si="86"/>
        <v>0</v>
      </c>
      <c r="AQ166" s="35">
        <f t="shared" si="86"/>
        <v>0</v>
      </c>
      <c r="AR166" s="35">
        <f t="shared" si="86"/>
        <v>0</v>
      </c>
      <c r="AS166" s="35">
        <f t="shared" si="86"/>
        <v>0</v>
      </c>
      <c r="AT166" s="35">
        <f t="shared" si="86"/>
        <v>0</v>
      </c>
      <c r="AU166" s="35">
        <f t="shared" si="86"/>
        <v>0</v>
      </c>
      <c r="AV166" s="35">
        <f t="shared" si="86"/>
        <v>0</v>
      </c>
      <c r="AW166" s="35">
        <f t="shared" si="86"/>
        <v>0</v>
      </c>
      <c r="AX166" s="35">
        <f t="shared" si="86"/>
        <v>0</v>
      </c>
      <c r="AY166" s="35">
        <f t="shared" si="86"/>
        <v>0</v>
      </c>
      <c r="AZ166" s="35">
        <f t="shared" si="86"/>
        <v>0</v>
      </c>
      <c r="BA166" s="35">
        <f t="shared" si="86"/>
        <v>0</v>
      </c>
      <c r="BB166" s="35">
        <f t="shared" si="86"/>
        <v>0</v>
      </c>
      <c r="BC166" s="35">
        <f t="shared" si="86"/>
        <v>0</v>
      </c>
      <c r="BD166" s="35">
        <f t="shared" si="86"/>
        <v>0</v>
      </c>
      <c r="BE166" s="35">
        <f t="shared" si="86"/>
        <v>0</v>
      </c>
      <c r="BF166" s="35">
        <f t="shared" si="86"/>
        <v>0</v>
      </c>
      <c r="BG166" s="35">
        <f t="shared" si="86"/>
        <v>0</v>
      </c>
    </row>
    <row r="167" spans="1:59" x14ac:dyDescent="0.35">
      <c r="B167" s="9" t="s">
        <v>95</v>
      </c>
      <c r="E167" s="9" t="s">
        <v>88</v>
      </c>
      <c r="H167" s="35"/>
      <c r="J167" s="35">
        <f>J193</f>
        <v>2200</v>
      </c>
      <c r="K167" s="35">
        <f t="shared" ref="K167:BG167" si="87">K193</f>
        <v>1650</v>
      </c>
      <c r="L167" s="35">
        <f t="shared" si="87"/>
        <v>330</v>
      </c>
      <c r="M167" s="35">
        <f t="shared" si="87"/>
        <v>0</v>
      </c>
      <c r="N167" s="35">
        <f t="shared" si="87"/>
        <v>0</v>
      </c>
      <c r="O167" s="35">
        <f t="shared" si="87"/>
        <v>0</v>
      </c>
      <c r="P167" s="35">
        <f t="shared" si="87"/>
        <v>0</v>
      </c>
      <c r="Q167" s="35">
        <f t="shared" si="87"/>
        <v>0</v>
      </c>
      <c r="R167" s="35">
        <f t="shared" si="87"/>
        <v>0</v>
      </c>
      <c r="S167" s="35">
        <f t="shared" si="87"/>
        <v>0</v>
      </c>
      <c r="T167" s="35">
        <f t="shared" si="87"/>
        <v>0</v>
      </c>
      <c r="U167" s="35">
        <f t="shared" si="87"/>
        <v>0</v>
      </c>
      <c r="V167" s="35">
        <f t="shared" si="87"/>
        <v>0</v>
      </c>
      <c r="W167" s="35">
        <f t="shared" si="87"/>
        <v>0</v>
      </c>
      <c r="X167" s="35">
        <f t="shared" si="87"/>
        <v>0</v>
      </c>
      <c r="Y167" s="35">
        <f t="shared" si="87"/>
        <v>0</v>
      </c>
      <c r="Z167" s="35">
        <f t="shared" si="87"/>
        <v>0</v>
      </c>
      <c r="AA167" s="35">
        <f t="shared" si="87"/>
        <v>0</v>
      </c>
      <c r="AB167" s="35">
        <f t="shared" si="87"/>
        <v>0</v>
      </c>
      <c r="AC167" s="35">
        <f t="shared" si="87"/>
        <v>0</v>
      </c>
      <c r="AD167" s="35">
        <f t="shared" si="87"/>
        <v>0</v>
      </c>
      <c r="AE167" s="35">
        <f t="shared" si="87"/>
        <v>0</v>
      </c>
      <c r="AF167" s="35">
        <f t="shared" si="87"/>
        <v>0</v>
      </c>
      <c r="AG167" s="35">
        <f t="shared" si="87"/>
        <v>0</v>
      </c>
      <c r="AH167" s="35">
        <f t="shared" si="87"/>
        <v>0</v>
      </c>
      <c r="AI167" s="35">
        <f t="shared" si="87"/>
        <v>0</v>
      </c>
      <c r="AJ167" s="35">
        <f t="shared" si="87"/>
        <v>0</v>
      </c>
      <c r="AK167" s="35">
        <f t="shared" si="87"/>
        <v>0</v>
      </c>
      <c r="AL167" s="35">
        <f t="shared" si="87"/>
        <v>0</v>
      </c>
      <c r="AM167" s="35">
        <f t="shared" si="87"/>
        <v>0</v>
      </c>
      <c r="AN167" s="35">
        <f t="shared" si="87"/>
        <v>0</v>
      </c>
      <c r="AO167" s="35">
        <f t="shared" si="87"/>
        <v>0</v>
      </c>
      <c r="AP167" s="35">
        <f t="shared" si="87"/>
        <v>0</v>
      </c>
      <c r="AQ167" s="35">
        <f t="shared" si="87"/>
        <v>0</v>
      </c>
      <c r="AR167" s="35">
        <f t="shared" si="87"/>
        <v>0</v>
      </c>
      <c r="AS167" s="35">
        <f t="shared" si="87"/>
        <v>0</v>
      </c>
      <c r="AT167" s="35">
        <f t="shared" si="87"/>
        <v>0</v>
      </c>
      <c r="AU167" s="35">
        <f t="shared" si="87"/>
        <v>0</v>
      </c>
      <c r="AV167" s="35">
        <f t="shared" si="87"/>
        <v>0</v>
      </c>
      <c r="AW167" s="35">
        <f t="shared" si="87"/>
        <v>0</v>
      </c>
      <c r="AX167" s="35">
        <f t="shared" si="87"/>
        <v>0</v>
      </c>
      <c r="AY167" s="35">
        <f t="shared" si="87"/>
        <v>0</v>
      </c>
      <c r="AZ167" s="35">
        <f t="shared" si="87"/>
        <v>0</v>
      </c>
      <c r="BA167" s="35">
        <f t="shared" si="87"/>
        <v>0</v>
      </c>
      <c r="BB167" s="35">
        <f t="shared" si="87"/>
        <v>0</v>
      </c>
      <c r="BC167" s="35">
        <f t="shared" si="87"/>
        <v>0</v>
      </c>
      <c r="BD167" s="35">
        <f t="shared" si="87"/>
        <v>0</v>
      </c>
      <c r="BE167" s="35">
        <f t="shared" si="87"/>
        <v>0</v>
      </c>
      <c r="BF167" s="35">
        <f t="shared" si="87"/>
        <v>0</v>
      </c>
      <c r="BG167" s="35">
        <f t="shared" si="87"/>
        <v>0</v>
      </c>
    </row>
    <row r="168" spans="1:59" x14ac:dyDescent="0.35">
      <c r="B168" s="9" t="s">
        <v>160</v>
      </c>
      <c r="E168" s="9" t="s">
        <v>88</v>
      </c>
      <c r="H168" s="35"/>
      <c r="J168" s="35">
        <f>J201</f>
        <v>0</v>
      </c>
      <c r="K168" s="35">
        <f t="shared" ref="K168:BG168" si="88">K201</f>
        <v>0</v>
      </c>
      <c r="L168" s="35">
        <f t="shared" si="88"/>
        <v>10263.398969523139</v>
      </c>
      <c r="M168" s="35">
        <f t="shared" si="88"/>
        <v>0</v>
      </c>
      <c r="N168" s="35">
        <f t="shared" si="88"/>
        <v>0</v>
      </c>
      <c r="O168" s="35">
        <f t="shared" si="88"/>
        <v>0</v>
      </c>
      <c r="P168" s="35">
        <f t="shared" si="88"/>
        <v>0</v>
      </c>
      <c r="Q168" s="35">
        <f t="shared" si="88"/>
        <v>0</v>
      </c>
      <c r="R168" s="35">
        <f t="shared" si="88"/>
        <v>0</v>
      </c>
      <c r="S168" s="35">
        <f t="shared" si="88"/>
        <v>0</v>
      </c>
      <c r="T168" s="35">
        <f t="shared" si="88"/>
        <v>0</v>
      </c>
      <c r="U168" s="35">
        <f t="shared" si="88"/>
        <v>0</v>
      </c>
      <c r="V168" s="35">
        <f t="shared" si="88"/>
        <v>0</v>
      </c>
      <c r="W168" s="35">
        <f t="shared" si="88"/>
        <v>0</v>
      </c>
      <c r="X168" s="35">
        <f t="shared" si="88"/>
        <v>0</v>
      </c>
      <c r="Y168" s="35">
        <f t="shared" si="88"/>
        <v>0</v>
      </c>
      <c r="Z168" s="35">
        <f t="shared" si="88"/>
        <v>0</v>
      </c>
      <c r="AA168" s="35">
        <f t="shared" si="88"/>
        <v>0</v>
      </c>
      <c r="AB168" s="35">
        <f t="shared" si="88"/>
        <v>0</v>
      </c>
      <c r="AC168" s="35">
        <f t="shared" si="88"/>
        <v>0</v>
      </c>
      <c r="AD168" s="35">
        <f t="shared" si="88"/>
        <v>0</v>
      </c>
      <c r="AE168" s="35">
        <f t="shared" si="88"/>
        <v>0</v>
      </c>
      <c r="AF168" s="35">
        <f t="shared" si="88"/>
        <v>0</v>
      </c>
      <c r="AG168" s="35">
        <f t="shared" si="88"/>
        <v>0</v>
      </c>
      <c r="AH168" s="35">
        <f t="shared" si="88"/>
        <v>0</v>
      </c>
      <c r="AI168" s="35">
        <f t="shared" si="88"/>
        <v>0</v>
      </c>
      <c r="AJ168" s="35">
        <f t="shared" si="88"/>
        <v>0</v>
      </c>
      <c r="AK168" s="35">
        <f t="shared" si="88"/>
        <v>0</v>
      </c>
      <c r="AL168" s="35">
        <f t="shared" si="88"/>
        <v>0</v>
      </c>
      <c r="AM168" s="35">
        <f t="shared" si="88"/>
        <v>0</v>
      </c>
      <c r="AN168" s="35">
        <f t="shared" si="88"/>
        <v>0</v>
      </c>
      <c r="AO168" s="35">
        <f t="shared" si="88"/>
        <v>0</v>
      </c>
      <c r="AP168" s="35">
        <f t="shared" si="88"/>
        <v>0</v>
      </c>
      <c r="AQ168" s="35">
        <f t="shared" si="88"/>
        <v>0</v>
      </c>
      <c r="AR168" s="35">
        <f t="shared" si="88"/>
        <v>0</v>
      </c>
      <c r="AS168" s="35">
        <f t="shared" si="88"/>
        <v>0</v>
      </c>
      <c r="AT168" s="35">
        <f t="shared" si="88"/>
        <v>0</v>
      </c>
      <c r="AU168" s="35">
        <f t="shared" si="88"/>
        <v>0</v>
      </c>
      <c r="AV168" s="35">
        <f t="shared" si="88"/>
        <v>0</v>
      </c>
      <c r="AW168" s="35">
        <f t="shared" si="88"/>
        <v>0</v>
      </c>
      <c r="AX168" s="35">
        <f t="shared" si="88"/>
        <v>0</v>
      </c>
      <c r="AY168" s="35">
        <f t="shared" si="88"/>
        <v>0</v>
      </c>
      <c r="AZ168" s="35">
        <f t="shared" si="88"/>
        <v>0</v>
      </c>
      <c r="BA168" s="35">
        <f t="shared" si="88"/>
        <v>0</v>
      </c>
      <c r="BB168" s="35">
        <f t="shared" si="88"/>
        <v>0</v>
      </c>
      <c r="BC168" s="35">
        <f t="shared" si="88"/>
        <v>0</v>
      </c>
      <c r="BD168" s="35">
        <f t="shared" si="88"/>
        <v>0</v>
      </c>
      <c r="BE168" s="35">
        <f t="shared" si="88"/>
        <v>0</v>
      </c>
      <c r="BF168" s="35">
        <f t="shared" si="88"/>
        <v>0</v>
      </c>
      <c r="BG168" s="35">
        <f t="shared" si="88"/>
        <v>0</v>
      </c>
    </row>
    <row r="169" spans="1:59" ht="15" thickBot="1" x14ac:dyDescent="0.4">
      <c r="C169" s="15" t="s">
        <v>170</v>
      </c>
      <c r="D169" s="15"/>
      <c r="E169" s="15"/>
      <c r="F169" s="15"/>
      <c r="G169" s="15"/>
      <c r="H169" s="15"/>
      <c r="I169" s="15"/>
      <c r="J169" s="33">
        <f>SUM(J163:J168)</f>
        <v>82200</v>
      </c>
      <c r="K169" s="33">
        <f t="shared" ref="K169:BG169" si="89">SUM(K163:K168)</f>
        <v>149550</v>
      </c>
      <c r="L169" s="33">
        <f t="shared" si="89"/>
        <v>59853.398969523143</v>
      </c>
      <c r="M169" s="33">
        <f t="shared" si="89"/>
        <v>0</v>
      </c>
      <c r="N169" s="33">
        <f t="shared" si="89"/>
        <v>0</v>
      </c>
      <c r="O169" s="33">
        <f t="shared" si="89"/>
        <v>0</v>
      </c>
      <c r="P169" s="33">
        <f t="shared" si="89"/>
        <v>0</v>
      </c>
      <c r="Q169" s="33">
        <f t="shared" si="89"/>
        <v>0</v>
      </c>
      <c r="R169" s="33">
        <f t="shared" si="89"/>
        <v>0</v>
      </c>
      <c r="S169" s="33">
        <f t="shared" si="89"/>
        <v>0</v>
      </c>
      <c r="T169" s="33">
        <f t="shared" si="89"/>
        <v>0</v>
      </c>
      <c r="U169" s="33">
        <f t="shared" si="89"/>
        <v>0</v>
      </c>
      <c r="V169" s="33">
        <f t="shared" si="89"/>
        <v>0</v>
      </c>
      <c r="W169" s="33">
        <f t="shared" si="89"/>
        <v>0</v>
      </c>
      <c r="X169" s="33">
        <f t="shared" si="89"/>
        <v>0</v>
      </c>
      <c r="Y169" s="33">
        <f t="shared" si="89"/>
        <v>0</v>
      </c>
      <c r="Z169" s="33">
        <f t="shared" si="89"/>
        <v>0</v>
      </c>
      <c r="AA169" s="33">
        <f t="shared" si="89"/>
        <v>0</v>
      </c>
      <c r="AB169" s="33">
        <f t="shared" si="89"/>
        <v>0</v>
      </c>
      <c r="AC169" s="33">
        <f t="shared" si="89"/>
        <v>0</v>
      </c>
      <c r="AD169" s="33">
        <f t="shared" si="89"/>
        <v>0</v>
      </c>
      <c r="AE169" s="33">
        <f t="shared" si="89"/>
        <v>0</v>
      </c>
      <c r="AF169" s="33">
        <f t="shared" si="89"/>
        <v>0</v>
      </c>
      <c r="AG169" s="33">
        <f t="shared" si="89"/>
        <v>0</v>
      </c>
      <c r="AH169" s="33">
        <f t="shared" si="89"/>
        <v>0</v>
      </c>
      <c r="AI169" s="33">
        <f t="shared" si="89"/>
        <v>0</v>
      </c>
      <c r="AJ169" s="33">
        <f t="shared" si="89"/>
        <v>0</v>
      </c>
      <c r="AK169" s="33">
        <f t="shared" si="89"/>
        <v>0</v>
      </c>
      <c r="AL169" s="33">
        <f t="shared" si="89"/>
        <v>0</v>
      </c>
      <c r="AM169" s="33">
        <f t="shared" si="89"/>
        <v>0</v>
      </c>
      <c r="AN169" s="33">
        <f t="shared" si="89"/>
        <v>0</v>
      </c>
      <c r="AO169" s="33">
        <f t="shared" si="89"/>
        <v>0</v>
      </c>
      <c r="AP169" s="33">
        <f t="shared" si="89"/>
        <v>0</v>
      </c>
      <c r="AQ169" s="33">
        <f t="shared" si="89"/>
        <v>0</v>
      </c>
      <c r="AR169" s="33">
        <f t="shared" si="89"/>
        <v>0</v>
      </c>
      <c r="AS169" s="33">
        <f t="shared" si="89"/>
        <v>0</v>
      </c>
      <c r="AT169" s="33">
        <f t="shared" si="89"/>
        <v>0</v>
      </c>
      <c r="AU169" s="33">
        <f t="shared" si="89"/>
        <v>0</v>
      </c>
      <c r="AV169" s="33">
        <f t="shared" si="89"/>
        <v>0</v>
      </c>
      <c r="AW169" s="33">
        <f t="shared" si="89"/>
        <v>0</v>
      </c>
      <c r="AX169" s="33">
        <f t="shared" si="89"/>
        <v>0</v>
      </c>
      <c r="AY169" s="33">
        <f t="shared" si="89"/>
        <v>0</v>
      </c>
      <c r="AZ169" s="33">
        <f t="shared" si="89"/>
        <v>0</v>
      </c>
      <c r="BA169" s="33">
        <f t="shared" si="89"/>
        <v>0</v>
      </c>
      <c r="BB169" s="33">
        <f t="shared" si="89"/>
        <v>0</v>
      </c>
      <c r="BC169" s="33">
        <f t="shared" si="89"/>
        <v>0</v>
      </c>
      <c r="BD169" s="33">
        <f t="shared" si="89"/>
        <v>0</v>
      </c>
      <c r="BE169" s="33">
        <f t="shared" si="89"/>
        <v>0</v>
      </c>
      <c r="BF169" s="33">
        <f t="shared" si="89"/>
        <v>0</v>
      </c>
      <c r="BG169" s="33">
        <f t="shared" si="89"/>
        <v>0</v>
      </c>
    </row>
    <row r="171" spans="1:59" x14ac:dyDescent="0.35">
      <c r="B171" s="9" t="s">
        <v>171</v>
      </c>
    </row>
    <row r="172" spans="1:59" x14ac:dyDescent="0.35">
      <c r="C172" s="9" t="s">
        <v>172</v>
      </c>
      <c r="E172" s="9" t="s">
        <v>75</v>
      </c>
      <c r="H172" s="9" t="b">
        <f>SUM(J172:BG172)=1</f>
        <v>1</v>
      </c>
      <c r="J172" s="14">
        <f t="shared" ref="J172:AO172" si="90">J164/SUM(164:164)</f>
        <v>0.25</v>
      </c>
      <c r="K172" s="14">
        <f t="shared" si="90"/>
        <v>0.6</v>
      </c>
      <c r="L172" s="14">
        <f t="shared" si="90"/>
        <v>0.15</v>
      </c>
      <c r="M172" s="14">
        <f t="shared" si="90"/>
        <v>0</v>
      </c>
      <c r="N172" s="14">
        <f t="shared" si="90"/>
        <v>0</v>
      </c>
      <c r="O172" s="14">
        <f t="shared" si="90"/>
        <v>0</v>
      </c>
      <c r="P172" s="14">
        <f t="shared" si="90"/>
        <v>0</v>
      </c>
      <c r="Q172" s="14">
        <f t="shared" si="90"/>
        <v>0</v>
      </c>
      <c r="R172" s="14">
        <f t="shared" si="90"/>
        <v>0</v>
      </c>
      <c r="S172" s="14">
        <f t="shared" si="90"/>
        <v>0</v>
      </c>
      <c r="T172" s="14">
        <f t="shared" si="90"/>
        <v>0</v>
      </c>
      <c r="U172" s="14">
        <f t="shared" si="90"/>
        <v>0</v>
      </c>
      <c r="V172" s="14">
        <f t="shared" si="90"/>
        <v>0</v>
      </c>
      <c r="W172" s="14">
        <f t="shared" si="90"/>
        <v>0</v>
      </c>
      <c r="X172" s="14">
        <f t="shared" si="90"/>
        <v>0</v>
      </c>
      <c r="Y172" s="14">
        <f t="shared" si="90"/>
        <v>0</v>
      </c>
      <c r="Z172" s="14">
        <f t="shared" si="90"/>
        <v>0</v>
      </c>
      <c r="AA172" s="14">
        <f t="shared" si="90"/>
        <v>0</v>
      </c>
      <c r="AB172" s="14">
        <f t="shared" si="90"/>
        <v>0</v>
      </c>
      <c r="AC172" s="14">
        <f t="shared" si="90"/>
        <v>0</v>
      </c>
      <c r="AD172" s="14">
        <f t="shared" si="90"/>
        <v>0</v>
      </c>
      <c r="AE172" s="14">
        <f t="shared" si="90"/>
        <v>0</v>
      </c>
      <c r="AF172" s="14">
        <f t="shared" si="90"/>
        <v>0</v>
      </c>
      <c r="AG172" s="14">
        <f t="shared" si="90"/>
        <v>0</v>
      </c>
      <c r="AH172" s="14">
        <f t="shared" si="90"/>
        <v>0</v>
      </c>
      <c r="AI172" s="14">
        <f t="shared" si="90"/>
        <v>0</v>
      </c>
      <c r="AJ172" s="14">
        <f t="shared" si="90"/>
        <v>0</v>
      </c>
      <c r="AK172" s="14">
        <f t="shared" si="90"/>
        <v>0</v>
      </c>
      <c r="AL172" s="14">
        <f t="shared" si="90"/>
        <v>0</v>
      </c>
      <c r="AM172" s="14">
        <f t="shared" si="90"/>
        <v>0</v>
      </c>
      <c r="AN172" s="14">
        <f t="shared" si="90"/>
        <v>0</v>
      </c>
      <c r="AO172" s="14">
        <f t="shared" si="90"/>
        <v>0</v>
      </c>
      <c r="AP172" s="14">
        <f t="shared" ref="AP172:BG172" si="91">AP164/SUM(164:164)</f>
        <v>0</v>
      </c>
      <c r="AQ172" s="14">
        <f t="shared" si="91"/>
        <v>0</v>
      </c>
      <c r="AR172" s="14">
        <f t="shared" si="91"/>
        <v>0</v>
      </c>
      <c r="AS172" s="14">
        <f t="shared" si="91"/>
        <v>0</v>
      </c>
      <c r="AT172" s="14">
        <f t="shared" si="91"/>
        <v>0</v>
      </c>
      <c r="AU172" s="14">
        <f t="shared" si="91"/>
        <v>0</v>
      </c>
      <c r="AV172" s="14">
        <f t="shared" si="91"/>
        <v>0</v>
      </c>
      <c r="AW172" s="14">
        <f t="shared" si="91"/>
        <v>0</v>
      </c>
      <c r="AX172" s="14">
        <f t="shared" si="91"/>
        <v>0</v>
      </c>
      <c r="AY172" s="14">
        <f t="shared" si="91"/>
        <v>0</v>
      </c>
      <c r="AZ172" s="14">
        <f t="shared" si="91"/>
        <v>0</v>
      </c>
      <c r="BA172" s="14">
        <f t="shared" si="91"/>
        <v>0</v>
      </c>
      <c r="BB172" s="14">
        <f t="shared" si="91"/>
        <v>0</v>
      </c>
      <c r="BC172" s="14">
        <f t="shared" si="91"/>
        <v>0</v>
      </c>
      <c r="BD172" s="14">
        <f t="shared" si="91"/>
        <v>0</v>
      </c>
      <c r="BE172" s="14">
        <f t="shared" si="91"/>
        <v>0</v>
      </c>
      <c r="BF172" s="14">
        <f t="shared" si="91"/>
        <v>0</v>
      </c>
      <c r="BG172" s="14">
        <f t="shared" si="91"/>
        <v>0</v>
      </c>
    </row>
    <row r="173" spans="1:59" x14ac:dyDescent="0.35">
      <c r="C173" s="9" t="s">
        <v>173</v>
      </c>
      <c r="E173" s="9" t="s">
        <v>88</v>
      </c>
      <c r="F173" s="13">
        <f>F158</f>
        <v>200000</v>
      </c>
      <c r="J173" s="13">
        <f t="shared" ref="J173:AO173" si="92">$F$173*J172</f>
        <v>50000</v>
      </c>
      <c r="K173" s="13">
        <f t="shared" si="92"/>
        <v>120000</v>
      </c>
      <c r="L173" s="13">
        <f t="shared" si="92"/>
        <v>30000</v>
      </c>
      <c r="M173" s="13">
        <f t="shared" si="92"/>
        <v>0</v>
      </c>
      <c r="N173" s="13">
        <f t="shared" si="92"/>
        <v>0</v>
      </c>
      <c r="O173" s="13">
        <f t="shared" si="92"/>
        <v>0</v>
      </c>
      <c r="P173" s="13">
        <f t="shared" si="92"/>
        <v>0</v>
      </c>
      <c r="Q173" s="13">
        <f t="shared" si="92"/>
        <v>0</v>
      </c>
      <c r="R173" s="13">
        <f t="shared" si="92"/>
        <v>0</v>
      </c>
      <c r="S173" s="13">
        <f t="shared" si="92"/>
        <v>0</v>
      </c>
      <c r="T173" s="13">
        <f t="shared" si="92"/>
        <v>0</v>
      </c>
      <c r="U173" s="13">
        <f t="shared" si="92"/>
        <v>0</v>
      </c>
      <c r="V173" s="13">
        <f t="shared" si="92"/>
        <v>0</v>
      </c>
      <c r="W173" s="13">
        <f t="shared" si="92"/>
        <v>0</v>
      </c>
      <c r="X173" s="13">
        <f t="shared" si="92"/>
        <v>0</v>
      </c>
      <c r="Y173" s="13">
        <f t="shared" si="92"/>
        <v>0</v>
      </c>
      <c r="Z173" s="13">
        <f t="shared" si="92"/>
        <v>0</v>
      </c>
      <c r="AA173" s="13">
        <f t="shared" si="92"/>
        <v>0</v>
      </c>
      <c r="AB173" s="13">
        <f t="shared" si="92"/>
        <v>0</v>
      </c>
      <c r="AC173" s="13">
        <f t="shared" si="92"/>
        <v>0</v>
      </c>
      <c r="AD173" s="13">
        <f t="shared" si="92"/>
        <v>0</v>
      </c>
      <c r="AE173" s="13">
        <f t="shared" si="92"/>
        <v>0</v>
      </c>
      <c r="AF173" s="13">
        <f t="shared" si="92"/>
        <v>0</v>
      </c>
      <c r="AG173" s="13">
        <f t="shared" si="92"/>
        <v>0</v>
      </c>
      <c r="AH173" s="13">
        <f t="shared" si="92"/>
        <v>0</v>
      </c>
      <c r="AI173" s="13">
        <f t="shared" si="92"/>
        <v>0</v>
      </c>
      <c r="AJ173" s="13">
        <f t="shared" si="92"/>
        <v>0</v>
      </c>
      <c r="AK173" s="13">
        <f t="shared" si="92"/>
        <v>0</v>
      </c>
      <c r="AL173" s="13">
        <f t="shared" si="92"/>
        <v>0</v>
      </c>
      <c r="AM173" s="13">
        <f t="shared" si="92"/>
        <v>0</v>
      </c>
      <c r="AN173" s="13">
        <f t="shared" si="92"/>
        <v>0</v>
      </c>
      <c r="AO173" s="13">
        <f t="shared" si="92"/>
        <v>0</v>
      </c>
      <c r="AP173" s="13">
        <f t="shared" ref="AP173:BG173" si="93">$F$173*AP172</f>
        <v>0</v>
      </c>
      <c r="AQ173" s="13">
        <f t="shared" si="93"/>
        <v>0</v>
      </c>
      <c r="AR173" s="13">
        <f t="shared" si="93"/>
        <v>0</v>
      </c>
      <c r="AS173" s="13">
        <f t="shared" si="93"/>
        <v>0</v>
      </c>
      <c r="AT173" s="13">
        <f t="shared" si="93"/>
        <v>0</v>
      </c>
      <c r="AU173" s="13">
        <f t="shared" si="93"/>
        <v>0</v>
      </c>
      <c r="AV173" s="13">
        <f t="shared" si="93"/>
        <v>0</v>
      </c>
      <c r="AW173" s="13">
        <f t="shared" si="93"/>
        <v>0</v>
      </c>
      <c r="AX173" s="13">
        <f t="shared" si="93"/>
        <v>0</v>
      </c>
      <c r="AY173" s="13">
        <f t="shared" si="93"/>
        <v>0</v>
      </c>
      <c r="AZ173" s="13">
        <f t="shared" si="93"/>
        <v>0</v>
      </c>
      <c r="BA173" s="13">
        <f t="shared" si="93"/>
        <v>0</v>
      </c>
      <c r="BB173" s="13">
        <f t="shared" si="93"/>
        <v>0</v>
      </c>
      <c r="BC173" s="13">
        <f t="shared" si="93"/>
        <v>0</v>
      </c>
      <c r="BD173" s="13">
        <f t="shared" si="93"/>
        <v>0</v>
      </c>
      <c r="BE173" s="13">
        <f t="shared" si="93"/>
        <v>0</v>
      </c>
      <c r="BF173" s="13">
        <f t="shared" si="93"/>
        <v>0</v>
      </c>
      <c r="BG173" s="13">
        <f t="shared" si="93"/>
        <v>0</v>
      </c>
    </row>
    <row r="174" spans="1:59" x14ac:dyDescent="0.35">
      <c r="C174" s="9" t="s">
        <v>174</v>
      </c>
      <c r="E174" s="9" t="s">
        <v>88</v>
      </c>
      <c r="F174" s="13">
        <f>F159</f>
        <v>91603.398969523143</v>
      </c>
      <c r="G174" s="35"/>
      <c r="J174" s="35">
        <f>J169-J173</f>
        <v>32200</v>
      </c>
      <c r="K174" s="35">
        <f t="shared" ref="K174:BG174" si="94">K169-K173</f>
        <v>29550</v>
      </c>
      <c r="L174" s="35">
        <f t="shared" si="94"/>
        <v>29853.398969523143</v>
      </c>
      <c r="M174" s="35">
        <f t="shared" si="94"/>
        <v>0</v>
      </c>
      <c r="N174" s="35">
        <f t="shared" si="94"/>
        <v>0</v>
      </c>
      <c r="O174" s="35">
        <f t="shared" si="94"/>
        <v>0</v>
      </c>
      <c r="P174" s="35">
        <f t="shared" si="94"/>
        <v>0</v>
      </c>
      <c r="Q174" s="35">
        <f t="shared" si="94"/>
        <v>0</v>
      </c>
      <c r="R174" s="35">
        <f t="shared" si="94"/>
        <v>0</v>
      </c>
      <c r="S174" s="35">
        <f t="shared" si="94"/>
        <v>0</v>
      </c>
      <c r="T174" s="35">
        <f t="shared" si="94"/>
        <v>0</v>
      </c>
      <c r="U174" s="35">
        <f t="shared" si="94"/>
        <v>0</v>
      </c>
      <c r="V174" s="35">
        <f t="shared" si="94"/>
        <v>0</v>
      </c>
      <c r="W174" s="35">
        <f t="shared" si="94"/>
        <v>0</v>
      </c>
      <c r="X174" s="35">
        <f t="shared" si="94"/>
        <v>0</v>
      </c>
      <c r="Y174" s="35">
        <f t="shared" si="94"/>
        <v>0</v>
      </c>
      <c r="Z174" s="35">
        <f t="shared" si="94"/>
        <v>0</v>
      </c>
      <c r="AA174" s="35">
        <f t="shared" si="94"/>
        <v>0</v>
      </c>
      <c r="AB174" s="35">
        <f t="shared" si="94"/>
        <v>0</v>
      </c>
      <c r="AC174" s="35">
        <f t="shared" si="94"/>
        <v>0</v>
      </c>
      <c r="AD174" s="35">
        <f t="shared" si="94"/>
        <v>0</v>
      </c>
      <c r="AE174" s="35">
        <f t="shared" si="94"/>
        <v>0</v>
      </c>
      <c r="AF174" s="35">
        <f t="shared" si="94"/>
        <v>0</v>
      </c>
      <c r="AG174" s="35">
        <f t="shared" si="94"/>
        <v>0</v>
      </c>
      <c r="AH174" s="35">
        <f t="shared" si="94"/>
        <v>0</v>
      </c>
      <c r="AI174" s="35">
        <f t="shared" si="94"/>
        <v>0</v>
      </c>
      <c r="AJ174" s="35">
        <f t="shared" si="94"/>
        <v>0</v>
      </c>
      <c r="AK174" s="35">
        <f t="shared" si="94"/>
        <v>0</v>
      </c>
      <c r="AL174" s="35">
        <f t="shared" si="94"/>
        <v>0</v>
      </c>
      <c r="AM174" s="35">
        <f t="shared" si="94"/>
        <v>0</v>
      </c>
      <c r="AN174" s="35">
        <f t="shared" si="94"/>
        <v>0</v>
      </c>
      <c r="AO174" s="35">
        <f t="shared" si="94"/>
        <v>0</v>
      </c>
      <c r="AP174" s="35">
        <f t="shared" si="94"/>
        <v>0</v>
      </c>
      <c r="AQ174" s="35">
        <f t="shared" si="94"/>
        <v>0</v>
      </c>
      <c r="AR174" s="35">
        <f t="shared" si="94"/>
        <v>0</v>
      </c>
      <c r="AS174" s="35">
        <f t="shared" si="94"/>
        <v>0</v>
      </c>
      <c r="AT174" s="35">
        <f t="shared" si="94"/>
        <v>0</v>
      </c>
      <c r="AU174" s="35">
        <f t="shared" si="94"/>
        <v>0</v>
      </c>
      <c r="AV174" s="35">
        <f t="shared" si="94"/>
        <v>0</v>
      </c>
      <c r="AW174" s="35">
        <f t="shared" si="94"/>
        <v>0</v>
      </c>
      <c r="AX174" s="35">
        <f t="shared" si="94"/>
        <v>0</v>
      </c>
      <c r="AY174" s="35">
        <f t="shared" si="94"/>
        <v>0</v>
      </c>
      <c r="AZ174" s="35">
        <f t="shared" si="94"/>
        <v>0</v>
      </c>
      <c r="BA174" s="35">
        <f t="shared" si="94"/>
        <v>0</v>
      </c>
      <c r="BB174" s="35">
        <f t="shared" si="94"/>
        <v>0</v>
      </c>
      <c r="BC174" s="35">
        <f t="shared" si="94"/>
        <v>0</v>
      </c>
      <c r="BD174" s="35">
        <f t="shared" si="94"/>
        <v>0</v>
      </c>
      <c r="BE174" s="35">
        <f t="shared" si="94"/>
        <v>0</v>
      </c>
      <c r="BF174" s="35">
        <f t="shared" si="94"/>
        <v>0</v>
      </c>
      <c r="BG174" s="35">
        <f t="shared" si="94"/>
        <v>0</v>
      </c>
    </row>
    <row r="175" spans="1:59" ht="15" thickBot="1" x14ac:dyDescent="0.4">
      <c r="D175" s="15" t="s">
        <v>27</v>
      </c>
      <c r="E175" s="15"/>
      <c r="F175" s="16"/>
      <c r="G175" s="15"/>
      <c r="H175" s="15"/>
      <c r="I175" s="15"/>
      <c r="J175" s="33">
        <f>SUM(J173:J174)</f>
        <v>82200</v>
      </c>
      <c r="K175" s="33">
        <f t="shared" ref="K175:BG175" si="95">SUM(K173:K174)</f>
        <v>149550</v>
      </c>
      <c r="L175" s="33">
        <f t="shared" si="95"/>
        <v>59853.398969523143</v>
      </c>
      <c r="M175" s="33">
        <f t="shared" si="95"/>
        <v>0</v>
      </c>
      <c r="N175" s="33">
        <f t="shared" si="95"/>
        <v>0</v>
      </c>
      <c r="O175" s="33">
        <f t="shared" si="95"/>
        <v>0</v>
      </c>
      <c r="P175" s="33">
        <f t="shared" si="95"/>
        <v>0</v>
      </c>
      <c r="Q175" s="33">
        <f t="shared" si="95"/>
        <v>0</v>
      </c>
      <c r="R175" s="33">
        <f t="shared" si="95"/>
        <v>0</v>
      </c>
      <c r="S175" s="33">
        <f t="shared" si="95"/>
        <v>0</v>
      </c>
      <c r="T175" s="33">
        <f t="shared" si="95"/>
        <v>0</v>
      </c>
      <c r="U175" s="33">
        <f t="shared" si="95"/>
        <v>0</v>
      </c>
      <c r="V175" s="33">
        <f t="shared" si="95"/>
        <v>0</v>
      </c>
      <c r="W175" s="33">
        <f t="shared" si="95"/>
        <v>0</v>
      </c>
      <c r="X175" s="33">
        <f t="shared" si="95"/>
        <v>0</v>
      </c>
      <c r="Y175" s="33">
        <f t="shared" si="95"/>
        <v>0</v>
      </c>
      <c r="Z175" s="33">
        <f t="shared" si="95"/>
        <v>0</v>
      </c>
      <c r="AA175" s="33">
        <f t="shared" si="95"/>
        <v>0</v>
      </c>
      <c r="AB175" s="33">
        <f t="shared" si="95"/>
        <v>0</v>
      </c>
      <c r="AC175" s="33">
        <f t="shared" si="95"/>
        <v>0</v>
      </c>
      <c r="AD175" s="33">
        <f t="shared" si="95"/>
        <v>0</v>
      </c>
      <c r="AE175" s="33">
        <f t="shared" si="95"/>
        <v>0</v>
      </c>
      <c r="AF175" s="33">
        <f t="shared" si="95"/>
        <v>0</v>
      </c>
      <c r="AG175" s="33">
        <f t="shared" si="95"/>
        <v>0</v>
      </c>
      <c r="AH175" s="33">
        <f t="shared" si="95"/>
        <v>0</v>
      </c>
      <c r="AI175" s="33">
        <f t="shared" si="95"/>
        <v>0</v>
      </c>
      <c r="AJ175" s="33">
        <f t="shared" si="95"/>
        <v>0</v>
      </c>
      <c r="AK175" s="33">
        <f t="shared" si="95"/>
        <v>0</v>
      </c>
      <c r="AL175" s="33">
        <f t="shared" si="95"/>
        <v>0</v>
      </c>
      <c r="AM175" s="33">
        <f t="shared" si="95"/>
        <v>0</v>
      </c>
      <c r="AN175" s="33">
        <f t="shared" si="95"/>
        <v>0</v>
      </c>
      <c r="AO175" s="33">
        <f t="shared" si="95"/>
        <v>0</v>
      </c>
      <c r="AP175" s="33">
        <f t="shared" si="95"/>
        <v>0</v>
      </c>
      <c r="AQ175" s="33">
        <f t="shared" si="95"/>
        <v>0</v>
      </c>
      <c r="AR175" s="33">
        <f t="shared" si="95"/>
        <v>0</v>
      </c>
      <c r="AS175" s="33">
        <f t="shared" si="95"/>
        <v>0</v>
      </c>
      <c r="AT175" s="33">
        <f t="shared" si="95"/>
        <v>0</v>
      </c>
      <c r="AU175" s="33">
        <f t="shared" si="95"/>
        <v>0</v>
      </c>
      <c r="AV175" s="33">
        <f t="shared" si="95"/>
        <v>0</v>
      </c>
      <c r="AW175" s="33">
        <f t="shared" si="95"/>
        <v>0</v>
      </c>
      <c r="AX175" s="33">
        <f t="shared" si="95"/>
        <v>0</v>
      </c>
      <c r="AY175" s="33">
        <f t="shared" si="95"/>
        <v>0</v>
      </c>
      <c r="AZ175" s="33">
        <f t="shared" si="95"/>
        <v>0</v>
      </c>
      <c r="BA175" s="33">
        <f t="shared" si="95"/>
        <v>0</v>
      </c>
      <c r="BB175" s="33">
        <f t="shared" si="95"/>
        <v>0</v>
      </c>
      <c r="BC175" s="33">
        <f t="shared" si="95"/>
        <v>0</v>
      </c>
      <c r="BD175" s="33">
        <f t="shared" si="95"/>
        <v>0</v>
      </c>
      <c r="BE175" s="33">
        <f t="shared" si="95"/>
        <v>0</v>
      </c>
      <c r="BF175" s="33">
        <f t="shared" si="95"/>
        <v>0</v>
      </c>
      <c r="BG175" s="33">
        <f t="shared" si="95"/>
        <v>0</v>
      </c>
    </row>
    <row r="176" spans="1:59" x14ac:dyDescent="0.35"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</row>
    <row r="177" spans="1:59" s="66" customFormat="1" x14ac:dyDescent="0.35">
      <c r="A177" s="66" t="s">
        <v>175</v>
      </c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</row>
    <row r="178" spans="1:59" x14ac:dyDescent="0.35">
      <c r="A178" s="8"/>
      <c r="B178" s="9" t="s">
        <v>176</v>
      </c>
      <c r="C178" s="8"/>
      <c r="D178" s="8"/>
      <c r="E178" s="8"/>
      <c r="F178" s="8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</row>
    <row r="179" spans="1:59" x14ac:dyDescent="0.35">
      <c r="C179" s="9" t="s">
        <v>177</v>
      </c>
      <c r="E179" s="9" t="s">
        <v>61</v>
      </c>
      <c r="F179" s="11">
        <f>F63</f>
        <v>19</v>
      </c>
      <c r="G179" s="10" t="s">
        <v>31</v>
      </c>
      <c r="J179" s="10" t="b">
        <f t="shared" ref="J179:AO179" si="96">AND(J5,J4&lt;=$F$179)</f>
        <v>0</v>
      </c>
      <c r="K179" s="10" t="b">
        <f t="shared" si="96"/>
        <v>0</v>
      </c>
      <c r="L179" s="10" t="b">
        <f t="shared" si="96"/>
        <v>0</v>
      </c>
      <c r="M179" s="10" t="b">
        <f t="shared" si="96"/>
        <v>1</v>
      </c>
      <c r="N179" s="10" t="b">
        <f t="shared" si="96"/>
        <v>1</v>
      </c>
      <c r="O179" s="10" t="b">
        <f t="shared" si="96"/>
        <v>1</v>
      </c>
      <c r="P179" s="10" t="b">
        <f t="shared" si="96"/>
        <v>1</v>
      </c>
      <c r="Q179" s="10" t="b">
        <f t="shared" si="96"/>
        <v>1</v>
      </c>
      <c r="R179" s="10" t="b">
        <f t="shared" si="96"/>
        <v>1</v>
      </c>
      <c r="S179" s="10" t="b">
        <f t="shared" si="96"/>
        <v>1</v>
      </c>
      <c r="T179" s="10" t="b">
        <f t="shared" si="96"/>
        <v>1</v>
      </c>
      <c r="U179" s="10" t="b">
        <f t="shared" si="96"/>
        <v>1</v>
      </c>
      <c r="V179" s="10" t="b">
        <f t="shared" si="96"/>
        <v>1</v>
      </c>
      <c r="W179" s="10" t="b">
        <f t="shared" si="96"/>
        <v>1</v>
      </c>
      <c r="X179" s="10" t="b">
        <f t="shared" si="96"/>
        <v>1</v>
      </c>
      <c r="Y179" s="10" t="b">
        <f t="shared" si="96"/>
        <v>1</v>
      </c>
      <c r="Z179" s="10" t="b">
        <f t="shared" si="96"/>
        <v>1</v>
      </c>
      <c r="AA179" s="10" t="b">
        <f t="shared" si="96"/>
        <v>1</v>
      </c>
      <c r="AB179" s="10" t="b">
        <f t="shared" si="96"/>
        <v>1</v>
      </c>
      <c r="AC179" s="10" t="b">
        <f t="shared" si="96"/>
        <v>1</v>
      </c>
      <c r="AD179" s="10" t="b">
        <f t="shared" si="96"/>
        <v>1</v>
      </c>
      <c r="AE179" s="10" t="b">
        <f t="shared" si="96"/>
        <v>1</v>
      </c>
      <c r="AF179" s="10" t="b">
        <f t="shared" si="96"/>
        <v>0</v>
      </c>
      <c r="AG179" s="10" t="b">
        <f t="shared" si="96"/>
        <v>0</v>
      </c>
      <c r="AH179" s="10" t="b">
        <f t="shared" si="96"/>
        <v>0</v>
      </c>
      <c r="AI179" s="10" t="b">
        <f t="shared" si="96"/>
        <v>0</v>
      </c>
      <c r="AJ179" s="10" t="b">
        <f t="shared" si="96"/>
        <v>0</v>
      </c>
      <c r="AK179" s="10" t="b">
        <f t="shared" si="96"/>
        <v>0</v>
      </c>
      <c r="AL179" s="10" t="b">
        <f t="shared" si="96"/>
        <v>0</v>
      </c>
      <c r="AM179" s="10" t="b">
        <f t="shared" si="96"/>
        <v>0</v>
      </c>
      <c r="AN179" s="10" t="b">
        <f t="shared" si="96"/>
        <v>0</v>
      </c>
      <c r="AO179" s="10" t="b">
        <f t="shared" si="96"/>
        <v>0</v>
      </c>
      <c r="AP179" s="10" t="b">
        <f t="shared" ref="AP179:BG179" si="97">AND(AP5,AP4&lt;=$F$179)</f>
        <v>0</v>
      </c>
      <c r="AQ179" s="10" t="b">
        <f t="shared" si="97"/>
        <v>0</v>
      </c>
      <c r="AR179" s="10" t="b">
        <f t="shared" si="97"/>
        <v>0</v>
      </c>
      <c r="AS179" s="10" t="b">
        <f t="shared" si="97"/>
        <v>0</v>
      </c>
      <c r="AT179" s="10" t="b">
        <f t="shared" si="97"/>
        <v>0</v>
      </c>
      <c r="AU179" s="10" t="b">
        <f t="shared" si="97"/>
        <v>0</v>
      </c>
      <c r="AV179" s="10" t="b">
        <f t="shared" si="97"/>
        <v>0</v>
      </c>
      <c r="AW179" s="10" t="b">
        <f t="shared" si="97"/>
        <v>0</v>
      </c>
      <c r="AX179" s="10" t="b">
        <f t="shared" si="97"/>
        <v>0</v>
      </c>
      <c r="AY179" s="10" t="b">
        <f t="shared" si="97"/>
        <v>0</v>
      </c>
      <c r="AZ179" s="10" t="b">
        <f t="shared" si="97"/>
        <v>0</v>
      </c>
      <c r="BA179" s="10" t="b">
        <f t="shared" si="97"/>
        <v>0</v>
      </c>
      <c r="BB179" s="10" t="b">
        <f t="shared" si="97"/>
        <v>0</v>
      </c>
      <c r="BC179" s="10" t="b">
        <f t="shared" si="97"/>
        <v>0</v>
      </c>
      <c r="BD179" s="10" t="b">
        <f t="shared" si="97"/>
        <v>0</v>
      </c>
      <c r="BE179" s="10" t="b">
        <f t="shared" si="97"/>
        <v>0</v>
      </c>
      <c r="BF179" s="10" t="b">
        <f t="shared" si="97"/>
        <v>0</v>
      </c>
      <c r="BG179" s="10" t="b">
        <f t="shared" si="97"/>
        <v>0</v>
      </c>
    </row>
    <row r="180" spans="1:59" x14ac:dyDescent="0.35">
      <c r="C180" s="9" t="s">
        <v>178</v>
      </c>
      <c r="E180" s="9" t="s">
        <v>88</v>
      </c>
      <c r="F180" s="11">
        <f>F63</f>
        <v>19</v>
      </c>
      <c r="G180" s="14">
        <f>F66+F67</f>
        <v>7.8E-2</v>
      </c>
      <c r="J180" s="35">
        <f t="shared" ref="J180:AO180" si="98">IFERROR(PPMT($G$180,J4,$F$180,-$F$173),0)</f>
        <v>0</v>
      </c>
      <c r="K180" s="35">
        <f t="shared" si="98"/>
        <v>0</v>
      </c>
      <c r="L180" s="35">
        <f t="shared" si="98"/>
        <v>0</v>
      </c>
      <c r="M180" s="35">
        <f t="shared" si="98"/>
        <v>4926.7979390462788</v>
      </c>
      <c r="N180" s="35">
        <f t="shared" si="98"/>
        <v>5311.0881782918887</v>
      </c>
      <c r="O180" s="35">
        <f t="shared" si="98"/>
        <v>5725.3530561986554</v>
      </c>
      <c r="P180" s="35">
        <f t="shared" si="98"/>
        <v>6171.9305945821516</v>
      </c>
      <c r="Q180" s="35">
        <f t="shared" si="98"/>
        <v>6653.3411809595591</v>
      </c>
      <c r="R180" s="35">
        <f t="shared" si="98"/>
        <v>7172.3017930744045</v>
      </c>
      <c r="S180" s="35">
        <f t="shared" si="98"/>
        <v>7731.741332934208</v>
      </c>
      <c r="T180" s="35">
        <f t="shared" si="98"/>
        <v>8334.8171569030765</v>
      </c>
      <c r="U180" s="35">
        <f t="shared" si="98"/>
        <v>8984.9328951415155</v>
      </c>
      <c r="V180" s="35">
        <f t="shared" si="98"/>
        <v>9685.7576609625539</v>
      </c>
      <c r="W180" s="35">
        <f t="shared" si="98"/>
        <v>10441.246758517633</v>
      </c>
      <c r="X180" s="35">
        <f t="shared" si="98"/>
        <v>11255.664005682009</v>
      </c>
      <c r="Y180" s="35">
        <f t="shared" si="98"/>
        <v>12133.605798125205</v>
      </c>
      <c r="Z180" s="35">
        <f t="shared" si="98"/>
        <v>13080.027050378972</v>
      </c>
      <c r="AA180" s="35">
        <f t="shared" si="98"/>
        <v>14100.269160308531</v>
      </c>
      <c r="AB180" s="35">
        <f t="shared" si="98"/>
        <v>15200.090154812597</v>
      </c>
      <c r="AC180" s="35">
        <f t="shared" si="98"/>
        <v>16385.697186887977</v>
      </c>
      <c r="AD180" s="35">
        <f t="shared" si="98"/>
        <v>17663.781567465245</v>
      </c>
      <c r="AE180" s="35">
        <f t="shared" si="98"/>
        <v>19041.556529727532</v>
      </c>
      <c r="AF180" s="35">
        <f t="shared" si="98"/>
        <v>0</v>
      </c>
      <c r="AG180" s="35">
        <f t="shared" si="98"/>
        <v>0</v>
      </c>
      <c r="AH180" s="35">
        <f t="shared" si="98"/>
        <v>0</v>
      </c>
      <c r="AI180" s="35">
        <f t="shared" si="98"/>
        <v>0</v>
      </c>
      <c r="AJ180" s="35">
        <f t="shared" si="98"/>
        <v>0</v>
      </c>
      <c r="AK180" s="35">
        <f t="shared" si="98"/>
        <v>0</v>
      </c>
      <c r="AL180" s="35">
        <f t="shared" si="98"/>
        <v>0</v>
      </c>
      <c r="AM180" s="35">
        <f t="shared" si="98"/>
        <v>0</v>
      </c>
      <c r="AN180" s="35">
        <f t="shared" si="98"/>
        <v>0</v>
      </c>
      <c r="AO180" s="35">
        <f t="shared" si="98"/>
        <v>0</v>
      </c>
      <c r="AP180" s="35">
        <f t="shared" ref="AP180:BG180" si="99">IFERROR(PPMT($G$180,AP4,$F$180,-$F$173),0)</f>
        <v>0</v>
      </c>
      <c r="AQ180" s="35">
        <f t="shared" si="99"/>
        <v>0</v>
      </c>
      <c r="AR180" s="35">
        <f t="shared" si="99"/>
        <v>0</v>
      </c>
      <c r="AS180" s="35">
        <f t="shared" si="99"/>
        <v>0</v>
      </c>
      <c r="AT180" s="35">
        <f t="shared" si="99"/>
        <v>0</v>
      </c>
      <c r="AU180" s="35">
        <f t="shared" si="99"/>
        <v>0</v>
      </c>
      <c r="AV180" s="35">
        <f t="shared" si="99"/>
        <v>0</v>
      </c>
      <c r="AW180" s="35">
        <f t="shared" si="99"/>
        <v>0</v>
      </c>
      <c r="AX180" s="35">
        <f t="shared" si="99"/>
        <v>0</v>
      </c>
      <c r="AY180" s="35">
        <f t="shared" si="99"/>
        <v>0</v>
      </c>
      <c r="AZ180" s="35">
        <f t="shared" si="99"/>
        <v>0</v>
      </c>
      <c r="BA180" s="35">
        <f t="shared" si="99"/>
        <v>0</v>
      </c>
      <c r="BB180" s="35">
        <f t="shared" si="99"/>
        <v>0</v>
      </c>
      <c r="BC180" s="35">
        <f t="shared" si="99"/>
        <v>0</v>
      </c>
      <c r="BD180" s="35">
        <f t="shared" si="99"/>
        <v>0</v>
      </c>
      <c r="BE180" s="35">
        <f t="shared" si="99"/>
        <v>0</v>
      </c>
      <c r="BF180" s="35">
        <f t="shared" si="99"/>
        <v>0</v>
      </c>
      <c r="BG180" s="35">
        <f t="shared" si="99"/>
        <v>0</v>
      </c>
    </row>
    <row r="181" spans="1:59" x14ac:dyDescent="0.35"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</row>
    <row r="182" spans="1:59" x14ac:dyDescent="0.35">
      <c r="C182" s="9" t="s">
        <v>146</v>
      </c>
      <c r="E182" s="9" t="s">
        <v>88</v>
      </c>
      <c r="J182" s="35">
        <f>I185</f>
        <v>0</v>
      </c>
      <c r="K182" s="35">
        <f t="shared" ref="K182:BG182" si="100">J185</f>
        <v>50000</v>
      </c>
      <c r="L182" s="35">
        <f t="shared" si="100"/>
        <v>170000</v>
      </c>
      <c r="M182" s="35">
        <f t="shared" si="100"/>
        <v>200000</v>
      </c>
      <c r="N182" s="35">
        <f t="shared" si="100"/>
        <v>195073.20206095371</v>
      </c>
      <c r="O182" s="35">
        <f t="shared" si="100"/>
        <v>189762.11388266183</v>
      </c>
      <c r="P182" s="35">
        <f t="shared" si="100"/>
        <v>184036.76082646317</v>
      </c>
      <c r="Q182" s="35">
        <f t="shared" si="100"/>
        <v>177864.83023188103</v>
      </c>
      <c r="R182" s="35">
        <f t="shared" si="100"/>
        <v>171211.48905092146</v>
      </c>
      <c r="S182" s="35">
        <f t="shared" si="100"/>
        <v>164039.18725784705</v>
      </c>
      <c r="T182" s="35">
        <f t="shared" si="100"/>
        <v>156307.44592491284</v>
      </c>
      <c r="U182" s="35">
        <f t="shared" si="100"/>
        <v>147972.62876800977</v>
      </c>
      <c r="V182" s="35">
        <f t="shared" si="100"/>
        <v>138987.69587286827</v>
      </c>
      <c r="W182" s="35">
        <f t="shared" si="100"/>
        <v>129301.93821190571</v>
      </c>
      <c r="X182" s="35">
        <f t="shared" si="100"/>
        <v>118860.69145338808</v>
      </c>
      <c r="Y182" s="35">
        <f t="shared" si="100"/>
        <v>107605.02744770607</v>
      </c>
      <c r="Z182" s="35">
        <f t="shared" si="100"/>
        <v>95471.421649580865</v>
      </c>
      <c r="AA182" s="35">
        <f t="shared" si="100"/>
        <v>82391.394599201885</v>
      </c>
      <c r="AB182" s="35">
        <f t="shared" si="100"/>
        <v>68291.125438893359</v>
      </c>
      <c r="AC182" s="35">
        <f t="shared" si="100"/>
        <v>53091.035284080761</v>
      </c>
      <c r="AD182" s="35">
        <f t="shared" si="100"/>
        <v>36705.338097192784</v>
      </c>
      <c r="AE182" s="35">
        <f t="shared" si="100"/>
        <v>19041.556529727539</v>
      </c>
      <c r="AF182" s="35">
        <f t="shared" si="100"/>
        <v>0</v>
      </c>
      <c r="AG182" s="35">
        <f t="shared" si="100"/>
        <v>0</v>
      </c>
      <c r="AH182" s="35">
        <f t="shared" si="100"/>
        <v>0</v>
      </c>
      <c r="AI182" s="35">
        <f t="shared" si="100"/>
        <v>0</v>
      </c>
      <c r="AJ182" s="35">
        <f t="shared" si="100"/>
        <v>0</v>
      </c>
      <c r="AK182" s="35">
        <f t="shared" si="100"/>
        <v>0</v>
      </c>
      <c r="AL182" s="35">
        <f t="shared" si="100"/>
        <v>0</v>
      </c>
      <c r="AM182" s="35">
        <f t="shared" si="100"/>
        <v>0</v>
      </c>
      <c r="AN182" s="35">
        <f t="shared" si="100"/>
        <v>0</v>
      </c>
      <c r="AO182" s="35">
        <f t="shared" si="100"/>
        <v>0</v>
      </c>
      <c r="AP182" s="35">
        <f t="shared" si="100"/>
        <v>0</v>
      </c>
      <c r="AQ182" s="35">
        <f t="shared" si="100"/>
        <v>0</v>
      </c>
      <c r="AR182" s="35">
        <f t="shared" si="100"/>
        <v>0</v>
      </c>
      <c r="AS182" s="35">
        <f t="shared" si="100"/>
        <v>0</v>
      </c>
      <c r="AT182" s="35">
        <f t="shared" si="100"/>
        <v>0</v>
      </c>
      <c r="AU182" s="35">
        <f t="shared" si="100"/>
        <v>0</v>
      </c>
      <c r="AV182" s="35">
        <f t="shared" si="100"/>
        <v>0</v>
      </c>
      <c r="AW182" s="35">
        <f t="shared" si="100"/>
        <v>0</v>
      </c>
      <c r="AX182" s="35">
        <f t="shared" si="100"/>
        <v>0</v>
      </c>
      <c r="AY182" s="35">
        <f t="shared" si="100"/>
        <v>0</v>
      </c>
      <c r="AZ182" s="35">
        <f t="shared" si="100"/>
        <v>0</v>
      </c>
      <c r="BA182" s="35">
        <f t="shared" si="100"/>
        <v>0</v>
      </c>
      <c r="BB182" s="35">
        <f t="shared" si="100"/>
        <v>0</v>
      </c>
      <c r="BC182" s="35">
        <f t="shared" si="100"/>
        <v>0</v>
      </c>
      <c r="BD182" s="35">
        <f t="shared" si="100"/>
        <v>0</v>
      </c>
      <c r="BE182" s="35">
        <f t="shared" si="100"/>
        <v>0</v>
      </c>
      <c r="BF182" s="35">
        <f t="shared" si="100"/>
        <v>0</v>
      </c>
      <c r="BG182" s="35">
        <f t="shared" si="100"/>
        <v>0</v>
      </c>
    </row>
    <row r="183" spans="1:59" x14ac:dyDescent="0.35">
      <c r="C183" s="9" t="s">
        <v>179</v>
      </c>
      <c r="E183" s="9" t="s">
        <v>88</v>
      </c>
      <c r="H183" s="13"/>
      <c r="J183" s="36">
        <f>J173</f>
        <v>50000</v>
      </c>
      <c r="K183" s="36">
        <f t="shared" ref="K183:BG183" si="101">K173</f>
        <v>120000</v>
      </c>
      <c r="L183" s="36">
        <f t="shared" si="101"/>
        <v>30000</v>
      </c>
      <c r="M183" s="36">
        <f t="shared" si="101"/>
        <v>0</v>
      </c>
      <c r="N183" s="36">
        <f t="shared" si="101"/>
        <v>0</v>
      </c>
      <c r="O183" s="36">
        <f t="shared" si="101"/>
        <v>0</v>
      </c>
      <c r="P183" s="36">
        <f t="shared" si="101"/>
        <v>0</v>
      </c>
      <c r="Q183" s="36">
        <f t="shared" si="101"/>
        <v>0</v>
      </c>
      <c r="R183" s="36">
        <f t="shared" si="101"/>
        <v>0</v>
      </c>
      <c r="S183" s="36">
        <f t="shared" si="101"/>
        <v>0</v>
      </c>
      <c r="T183" s="36">
        <f t="shared" si="101"/>
        <v>0</v>
      </c>
      <c r="U183" s="36">
        <f t="shared" si="101"/>
        <v>0</v>
      </c>
      <c r="V183" s="36">
        <f t="shared" si="101"/>
        <v>0</v>
      </c>
      <c r="W183" s="36">
        <f t="shared" si="101"/>
        <v>0</v>
      </c>
      <c r="X183" s="36">
        <f t="shared" si="101"/>
        <v>0</v>
      </c>
      <c r="Y183" s="36">
        <f t="shared" si="101"/>
        <v>0</v>
      </c>
      <c r="Z183" s="36">
        <f t="shared" si="101"/>
        <v>0</v>
      </c>
      <c r="AA183" s="36">
        <f t="shared" si="101"/>
        <v>0</v>
      </c>
      <c r="AB183" s="36">
        <f t="shared" si="101"/>
        <v>0</v>
      </c>
      <c r="AC183" s="36">
        <f t="shared" si="101"/>
        <v>0</v>
      </c>
      <c r="AD183" s="36">
        <f t="shared" si="101"/>
        <v>0</v>
      </c>
      <c r="AE183" s="36">
        <f t="shared" si="101"/>
        <v>0</v>
      </c>
      <c r="AF183" s="36">
        <f t="shared" si="101"/>
        <v>0</v>
      </c>
      <c r="AG183" s="36">
        <f t="shared" si="101"/>
        <v>0</v>
      </c>
      <c r="AH183" s="36">
        <f t="shared" si="101"/>
        <v>0</v>
      </c>
      <c r="AI183" s="36">
        <f t="shared" si="101"/>
        <v>0</v>
      </c>
      <c r="AJ183" s="36">
        <f t="shared" si="101"/>
        <v>0</v>
      </c>
      <c r="AK183" s="36">
        <f t="shared" si="101"/>
        <v>0</v>
      </c>
      <c r="AL183" s="36">
        <f t="shared" si="101"/>
        <v>0</v>
      </c>
      <c r="AM183" s="36">
        <f t="shared" si="101"/>
        <v>0</v>
      </c>
      <c r="AN183" s="36">
        <f t="shared" si="101"/>
        <v>0</v>
      </c>
      <c r="AO183" s="36">
        <f t="shared" si="101"/>
        <v>0</v>
      </c>
      <c r="AP183" s="36">
        <f t="shared" si="101"/>
        <v>0</v>
      </c>
      <c r="AQ183" s="36">
        <f t="shared" si="101"/>
        <v>0</v>
      </c>
      <c r="AR183" s="36">
        <f t="shared" si="101"/>
        <v>0</v>
      </c>
      <c r="AS183" s="36">
        <f t="shared" si="101"/>
        <v>0</v>
      </c>
      <c r="AT183" s="36">
        <f t="shared" si="101"/>
        <v>0</v>
      </c>
      <c r="AU183" s="36">
        <f t="shared" si="101"/>
        <v>0</v>
      </c>
      <c r="AV183" s="36">
        <f t="shared" si="101"/>
        <v>0</v>
      </c>
      <c r="AW183" s="36">
        <f t="shared" si="101"/>
        <v>0</v>
      </c>
      <c r="AX183" s="36">
        <f t="shared" si="101"/>
        <v>0</v>
      </c>
      <c r="AY183" s="36">
        <f t="shared" si="101"/>
        <v>0</v>
      </c>
      <c r="AZ183" s="36">
        <f t="shared" si="101"/>
        <v>0</v>
      </c>
      <c r="BA183" s="36">
        <f t="shared" si="101"/>
        <v>0</v>
      </c>
      <c r="BB183" s="36">
        <f t="shared" si="101"/>
        <v>0</v>
      </c>
      <c r="BC183" s="36">
        <f t="shared" si="101"/>
        <v>0</v>
      </c>
      <c r="BD183" s="36">
        <f t="shared" si="101"/>
        <v>0</v>
      </c>
      <c r="BE183" s="36">
        <f t="shared" si="101"/>
        <v>0</v>
      </c>
      <c r="BF183" s="36">
        <f t="shared" si="101"/>
        <v>0</v>
      </c>
      <c r="BG183" s="36">
        <f t="shared" si="101"/>
        <v>0</v>
      </c>
    </row>
    <row r="184" spans="1:59" x14ac:dyDescent="0.35">
      <c r="C184" s="9" t="s">
        <v>180</v>
      </c>
      <c r="E184" s="9" t="s">
        <v>88</v>
      </c>
      <c r="J184" s="35">
        <f>J180</f>
        <v>0</v>
      </c>
      <c r="K184" s="35">
        <f t="shared" ref="K184:BG184" si="102">K180</f>
        <v>0</v>
      </c>
      <c r="L184" s="35">
        <f t="shared" si="102"/>
        <v>0</v>
      </c>
      <c r="M184" s="35">
        <f t="shared" si="102"/>
        <v>4926.7979390462788</v>
      </c>
      <c r="N184" s="35">
        <f t="shared" si="102"/>
        <v>5311.0881782918887</v>
      </c>
      <c r="O184" s="35">
        <f t="shared" si="102"/>
        <v>5725.3530561986554</v>
      </c>
      <c r="P184" s="35">
        <f t="shared" si="102"/>
        <v>6171.9305945821516</v>
      </c>
      <c r="Q184" s="35">
        <f t="shared" si="102"/>
        <v>6653.3411809595591</v>
      </c>
      <c r="R184" s="35">
        <f t="shared" si="102"/>
        <v>7172.3017930744045</v>
      </c>
      <c r="S184" s="35">
        <f t="shared" si="102"/>
        <v>7731.741332934208</v>
      </c>
      <c r="T184" s="35">
        <f t="shared" si="102"/>
        <v>8334.8171569030765</v>
      </c>
      <c r="U184" s="35">
        <f t="shared" si="102"/>
        <v>8984.9328951415155</v>
      </c>
      <c r="V184" s="35">
        <f t="shared" si="102"/>
        <v>9685.7576609625539</v>
      </c>
      <c r="W184" s="35">
        <f t="shared" si="102"/>
        <v>10441.246758517633</v>
      </c>
      <c r="X184" s="35">
        <f t="shared" si="102"/>
        <v>11255.664005682009</v>
      </c>
      <c r="Y184" s="35">
        <f t="shared" si="102"/>
        <v>12133.605798125205</v>
      </c>
      <c r="Z184" s="35">
        <f t="shared" si="102"/>
        <v>13080.027050378972</v>
      </c>
      <c r="AA184" s="35">
        <f t="shared" si="102"/>
        <v>14100.269160308531</v>
      </c>
      <c r="AB184" s="35">
        <f t="shared" si="102"/>
        <v>15200.090154812597</v>
      </c>
      <c r="AC184" s="35">
        <f t="shared" si="102"/>
        <v>16385.697186887977</v>
      </c>
      <c r="AD184" s="35">
        <f t="shared" si="102"/>
        <v>17663.781567465245</v>
      </c>
      <c r="AE184" s="35">
        <f t="shared" si="102"/>
        <v>19041.556529727532</v>
      </c>
      <c r="AF184" s="35">
        <f t="shared" si="102"/>
        <v>0</v>
      </c>
      <c r="AG184" s="35">
        <f t="shared" si="102"/>
        <v>0</v>
      </c>
      <c r="AH184" s="35">
        <f t="shared" si="102"/>
        <v>0</v>
      </c>
      <c r="AI184" s="35">
        <f t="shared" si="102"/>
        <v>0</v>
      </c>
      <c r="AJ184" s="35">
        <f t="shared" si="102"/>
        <v>0</v>
      </c>
      <c r="AK184" s="35">
        <f t="shared" si="102"/>
        <v>0</v>
      </c>
      <c r="AL184" s="35">
        <f t="shared" si="102"/>
        <v>0</v>
      </c>
      <c r="AM184" s="35">
        <f t="shared" si="102"/>
        <v>0</v>
      </c>
      <c r="AN184" s="35">
        <f t="shared" si="102"/>
        <v>0</v>
      </c>
      <c r="AO184" s="35">
        <f t="shared" si="102"/>
        <v>0</v>
      </c>
      <c r="AP184" s="35">
        <f t="shared" si="102"/>
        <v>0</v>
      </c>
      <c r="AQ184" s="35">
        <f t="shared" si="102"/>
        <v>0</v>
      </c>
      <c r="AR184" s="35">
        <f t="shared" si="102"/>
        <v>0</v>
      </c>
      <c r="AS184" s="35">
        <f t="shared" si="102"/>
        <v>0</v>
      </c>
      <c r="AT184" s="35">
        <f t="shared" si="102"/>
        <v>0</v>
      </c>
      <c r="AU184" s="35">
        <f t="shared" si="102"/>
        <v>0</v>
      </c>
      <c r="AV184" s="35">
        <f t="shared" si="102"/>
        <v>0</v>
      </c>
      <c r="AW184" s="35">
        <f t="shared" si="102"/>
        <v>0</v>
      </c>
      <c r="AX184" s="35">
        <f t="shared" si="102"/>
        <v>0</v>
      </c>
      <c r="AY184" s="35">
        <f t="shared" si="102"/>
        <v>0</v>
      </c>
      <c r="AZ184" s="35">
        <f t="shared" si="102"/>
        <v>0</v>
      </c>
      <c r="BA184" s="35">
        <f t="shared" si="102"/>
        <v>0</v>
      </c>
      <c r="BB184" s="35">
        <f t="shared" si="102"/>
        <v>0</v>
      </c>
      <c r="BC184" s="35">
        <f t="shared" si="102"/>
        <v>0</v>
      </c>
      <c r="BD184" s="35">
        <f t="shared" si="102"/>
        <v>0</v>
      </c>
      <c r="BE184" s="35">
        <f t="shared" si="102"/>
        <v>0</v>
      </c>
      <c r="BF184" s="35">
        <f t="shared" si="102"/>
        <v>0</v>
      </c>
      <c r="BG184" s="35">
        <f t="shared" si="102"/>
        <v>0</v>
      </c>
    </row>
    <row r="185" spans="1:59" ht="15" thickBot="1" x14ac:dyDescent="0.4">
      <c r="C185" s="15" t="s">
        <v>181</v>
      </c>
      <c r="D185" s="15"/>
      <c r="E185" s="15" t="s">
        <v>88</v>
      </c>
      <c r="F185" s="15"/>
      <c r="G185" s="15"/>
      <c r="H185" s="15"/>
      <c r="I185" s="15"/>
      <c r="J185" s="33">
        <f>J182+J183-J184</f>
        <v>50000</v>
      </c>
      <c r="K185" s="33">
        <f t="shared" ref="K185:BG185" si="103">K182+K183-K184</f>
        <v>170000</v>
      </c>
      <c r="L185" s="33">
        <f t="shared" si="103"/>
        <v>200000</v>
      </c>
      <c r="M185" s="33">
        <f t="shared" si="103"/>
        <v>195073.20206095371</v>
      </c>
      <c r="N185" s="33">
        <f t="shared" si="103"/>
        <v>189762.11388266183</v>
      </c>
      <c r="O185" s="33">
        <f t="shared" si="103"/>
        <v>184036.76082646317</v>
      </c>
      <c r="P185" s="33">
        <f t="shared" si="103"/>
        <v>177864.83023188103</v>
      </c>
      <c r="Q185" s="33">
        <f t="shared" si="103"/>
        <v>171211.48905092146</v>
      </c>
      <c r="R185" s="33">
        <f t="shared" si="103"/>
        <v>164039.18725784705</v>
      </c>
      <c r="S185" s="33">
        <f t="shared" si="103"/>
        <v>156307.44592491284</v>
      </c>
      <c r="T185" s="33">
        <f t="shared" si="103"/>
        <v>147972.62876800977</v>
      </c>
      <c r="U185" s="33">
        <f t="shared" si="103"/>
        <v>138987.69587286827</v>
      </c>
      <c r="V185" s="33">
        <f t="shared" si="103"/>
        <v>129301.93821190571</v>
      </c>
      <c r="W185" s="33">
        <f t="shared" si="103"/>
        <v>118860.69145338808</v>
      </c>
      <c r="X185" s="33">
        <f t="shared" si="103"/>
        <v>107605.02744770607</v>
      </c>
      <c r="Y185" s="33">
        <f t="shared" si="103"/>
        <v>95471.421649580865</v>
      </c>
      <c r="Z185" s="33">
        <f t="shared" si="103"/>
        <v>82391.394599201885</v>
      </c>
      <c r="AA185" s="33">
        <f t="shared" si="103"/>
        <v>68291.125438893359</v>
      </c>
      <c r="AB185" s="33">
        <f t="shared" si="103"/>
        <v>53091.035284080761</v>
      </c>
      <c r="AC185" s="33">
        <f t="shared" si="103"/>
        <v>36705.338097192784</v>
      </c>
      <c r="AD185" s="33">
        <f t="shared" si="103"/>
        <v>19041.556529727539</v>
      </c>
      <c r="AE185" s="33">
        <f t="shared" si="103"/>
        <v>0</v>
      </c>
      <c r="AF185" s="33">
        <f t="shared" si="103"/>
        <v>0</v>
      </c>
      <c r="AG185" s="33">
        <f t="shared" si="103"/>
        <v>0</v>
      </c>
      <c r="AH185" s="33">
        <f t="shared" si="103"/>
        <v>0</v>
      </c>
      <c r="AI185" s="33">
        <f t="shared" si="103"/>
        <v>0</v>
      </c>
      <c r="AJ185" s="33">
        <f t="shared" si="103"/>
        <v>0</v>
      </c>
      <c r="AK185" s="33">
        <f t="shared" si="103"/>
        <v>0</v>
      </c>
      <c r="AL185" s="33">
        <f t="shared" si="103"/>
        <v>0</v>
      </c>
      <c r="AM185" s="33">
        <f t="shared" si="103"/>
        <v>0</v>
      </c>
      <c r="AN185" s="33">
        <f t="shared" si="103"/>
        <v>0</v>
      </c>
      <c r="AO185" s="33">
        <f t="shared" si="103"/>
        <v>0</v>
      </c>
      <c r="AP185" s="33">
        <f t="shared" si="103"/>
        <v>0</v>
      </c>
      <c r="AQ185" s="33">
        <f t="shared" si="103"/>
        <v>0</v>
      </c>
      <c r="AR185" s="33">
        <f t="shared" si="103"/>
        <v>0</v>
      </c>
      <c r="AS185" s="33">
        <f t="shared" si="103"/>
        <v>0</v>
      </c>
      <c r="AT185" s="33">
        <f t="shared" si="103"/>
        <v>0</v>
      </c>
      <c r="AU185" s="33">
        <f t="shared" si="103"/>
        <v>0</v>
      </c>
      <c r="AV185" s="33">
        <f t="shared" si="103"/>
        <v>0</v>
      </c>
      <c r="AW185" s="33">
        <f t="shared" si="103"/>
        <v>0</v>
      </c>
      <c r="AX185" s="33">
        <f t="shared" si="103"/>
        <v>0</v>
      </c>
      <c r="AY185" s="33">
        <f t="shared" si="103"/>
        <v>0</v>
      </c>
      <c r="AZ185" s="33">
        <f t="shared" si="103"/>
        <v>0</v>
      </c>
      <c r="BA185" s="33">
        <f t="shared" si="103"/>
        <v>0</v>
      </c>
      <c r="BB185" s="33">
        <f t="shared" si="103"/>
        <v>0</v>
      </c>
      <c r="BC185" s="33">
        <f t="shared" si="103"/>
        <v>0</v>
      </c>
      <c r="BD185" s="33">
        <f t="shared" si="103"/>
        <v>0</v>
      </c>
      <c r="BE185" s="33">
        <f t="shared" si="103"/>
        <v>0</v>
      </c>
      <c r="BF185" s="33">
        <f t="shared" si="103"/>
        <v>0</v>
      </c>
      <c r="BG185" s="33">
        <f t="shared" si="103"/>
        <v>0</v>
      </c>
    </row>
    <row r="186" spans="1:59" x14ac:dyDescent="0.35"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</row>
    <row r="187" spans="1:59" x14ac:dyDescent="0.35">
      <c r="B187" s="9" t="s">
        <v>182</v>
      </c>
      <c r="E187" s="9" t="s">
        <v>75</v>
      </c>
      <c r="F187" s="14">
        <f>F66+F67</f>
        <v>7.8E-2</v>
      </c>
      <c r="J187" s="14">
        <f>$F$187</f>
        <v>7.8E-2</v>
      </c>
      <c r="K187" s="14">
        <f t="shared" ref="K187:BG187" si="104">$F$187</f>
        <v>7.8E-2</v>
      </c>
      <c r="L187" s="14">
        <f t="shared" si="104"/>
        <v>7.8E-2</v>
      </c>
      <c r="M187" s="14">
        <f t="shared" si="104"/>
        <v>7.8E-2</v>
      </c>
      <c r="N187" s="14">
        <f t="shared" si="104"/>
        <v>7.8E-2</v>
      </c>
      <c r="O187" s="14">
        <f t="shared" si="104"/>
        <v>7.8E-2</v>
      </c>
      <c r="P187" s="14">
        <f t="shared" si="104"/>
        <v>7.8E-2</v>
      </c>
      <c r="Q187" s="14">
        <f t="shared" si="104"/>
        <v>7.8E-2</v>
      </c>
      <c r="R187" s="14">
        <f t="shared" si="104"/>
        <v>7.8E-2</v>
      </c>
      <c r="S187" s="14">
        <f t="shared" si="104"/>
        <v>7.8E-2</v>
      </c>
      <c r="T187" s="14">
        <f t="shared" si="104"/>
        <v>7.8E-2</v>
      </c>
      <c r="U187" s="14">
        <f t="shared" si="104"/>
        <v>7.8E-2</v>
      </c>
      <c r="V187" s="14">
        <f t="shared" si="104"/>
        <v>7.8E-2</v>
      </c>
      <c r="W187" s="14">
        <f t="shared" si="104"/>
        <v>7.8E-2</v>
      </c>
      <c r="X187" s="14">
        <f t="shared" si="104"/>
        <v>7.8E-2</v>
      </c>
      <c r="Y187" s="14">
        <f t="shared" si="104"/>
        <v>7.8E-2</v>
      </c>
      <c r="Z187" s="14">
        <f t="shared" si="104"/>
        <v>7.8E-2</v>
      </c>
      <c r="AA187" s="14">
        <f t="shared" si="104"/>
        <v>7.8E-2</v>
      </c>
      <c r="AB187" s="14">
        <f t="shared" si="104"/>
        <v>7.8E-2</v>
      </c>
      <c r="AC187" s="14">
        <f t="shared" si="104"/>
        <v>7.8E-2</v>
      </c>
      <c r="AD187" s="14">
        <f t="shared" si="104"/>
        <v>7.8E-2</v>
      </c>
      <c r="AE187" s="14">
        <f t="shared" si="104"/>
        <v>7.8E-2</v>
      </c>
      <c r="AF187" s="14">
        <f t="shared" si="104"/>
        <v>7.8E-2</v>
      </c>
      <c r="AG187" s="14">
        <f t="shared" si="104"/>
        <v>7.8E-2</v>
      </c>
      <c r="AH187" s="14">
        <f t="shared" si="104"/>
        <v>7.8E-2</v>
      </c>
      <c r="AI187" s="14">
        <f t="shared" si="104"/>
        <v>7.8E-2</v>
      </c>
      <c r="AJ187" s="14">
        <f t="shared" si="104"/>
        <v>7.8E-2</v>
      </c>
      <c r="AK187" s="14">
        <f t="shared" si="104"/>
        <v>7.8E-2</v>
      </c>
      <c r="AL187" s="14">
        <f t="shared" si="104"/>
        <v>7.8E-2</v>
      </c>
      <c r="AM187" s="14">
        <f t="shared" si="104"/>
        <v>7.8E-2</v>
      </c>
      <c r="AN187" s="14">
        <f t="shared" si="104"/>
        <v>7.8E-2</v>
      </c>
      <c r="AO187" s="14">
        <f t="shared" si="104"/>
        <v>7.8E-2</v>
      </c>
      <c r="AP187" s="14">
        <f t="shared" si="104"/>
        <v>7.8E-2</v>
      </c>
      <c r="AQ187" s="14">
        <f t="shared" si="104"/>
        <v>7.8E-2</v>
      </c>
      <c r="AR187" s="14">
        <f t="shared" si="104"/>
        <v>7.8E-2</v>
      </c>
      <c r="AS187" s="14">
        <f t="shared" si="104"/>
        <v>7.8E-2</v>
      </c>
      <c r="AT187" s="14">
        <f t="shared" si="104"/>
        <v>7.8E-2</v>
      </c>
      <c r="AU187" s="14">
        <f t="shared" si="104"/>
        <v>7.8E-2</v>
      </c>
      <c r="AV187" s="14">
        <f t="shared" si="104"/>
        <v>7.8E-2</v>
      </c>
      <c r="AW187" s="14">
        <f t="shared" si="104"/>
        <v>7.8E-2</v>
      </c>
      <c r="AX187" s="14">
        <f t="shared" si="104"/>
        <v>7.8E-2</v>
      </c>
      <c r="AY187" s="14">
        <f t="shared" si="104"/>
        <v>7.8E-2</v>
      </c>
      <c r="AZ187" s="14">
        <f t="shared" si="104"/>
        <v>7.8E-2</v>
      </c>
      <c r="BA187" s="14">
        <f t="shared" si="104"/>
        <v>7.8E-2</v>
      </c>
      <c r="BB187" s="14">
        <f t="shared" si="104"/>
        <v>7.8E-2</v>
      </c>
      <c r="BC187" s="14">
        <f t="shared" si="104"/>
        <v>7.8E-2</v>
      </c>
      <c r="BD187" s="14">
        <f t="shared" si="104"/>
        <v>7.8E-2</v>
      </c>
      <c r="BE187" s="14">
        <f t="shared" si="104"/>
        <v>7.8E-2</v>
      </c>
      <c r="BF187" s="14">
        <f t="shared" si="104"/>
        <v>7.8E-2</v>
      </c>
      <c r="BG187" s="14">
        <f t="shared" si="104"/>
        <v>7.8E-2</v>
      </c>
    </row>
    <row r="188" spans="1:59" x14ac:dyDescent="0.35">
      <c r="B188" s="9" t="s">
        <v>183</v>
      </c>
      <c r="E188" s="9" t="s">
        <v>88</v>
      </c>
      <c r="J188" s="35">
        <f t="shared" ref="J188:AO188" si="105">J187*J182</f>
        <v>0</v>
      </c>
      <c r="K188" s="35">
        <f t="shared" si="105"/>
        <v>3900</v>
      </c>
      <c r="L188" s="35">
        <f t="shared" si="105"/>
        <v>13260</v>
      </c>
      <c r="M188" s="35">
        <f t="shared" si="105"/>
        <v>15600</v>
      </c>
      <c r="N188" s="35">
        <f t="shared" si="105"/>
        <v>15215.709760754389</v>
      </c>
      <c r="O188" s="35">
        <f t="shared" si="105"/>
        <v>14801.444882847622</v>
      </c>
      <c r="P188" s="35">
        <f t="shared" si="105"/>
        <v>14354.867344464128</v>
      </c>
      <c r="Q188" s="35">
        <f t="shared" si="105"/>
        <v>13873.456758086721</v>
      </c>
      <c r="R188" s="35">
        <f t="shared" si="105"/>
        <v>13354.496145971874</v>
      </c>
      <c r="S188" s="35">
        <f t="shared" si="105"/>
        <v>12795.05660611207</v>
      </c>
      <c r="T188" s="35">
        <f t="shared" si="105"/>
        <v>12191.980782143202</v>
      </c>
      <c r="U188" s="35">
        <f t="shared" si="105"/>
        <v>11541.865043904761</v>
      </c>
      <c r="V188" s="35">
        <f t="shared" si="105"/>
        <v>10841.040278083725</v>
      </c>
      <c r="W188" s="35">
        <f t="shared" si="105"/>
        <v>10085.551180528646</v>
      </c>
      <c r="X188" s="35">
        <f t="shared" si="105"/>
        <v>9271.13393336427</v>
      </c>
      <c r="Y188" s="35">
        <f t="shared" si="105"/>
        <v>8393.1921409210736</v>
      </c>
      <c r="Z188" s="35">
        <f t="shared" si="105"/>
        <v>7446.7708886673072</v>
      </c>
      <c r="AA188" s="35">
        <f t="shared" si="105"/>
        <v>6426.5287787377474</v>
      </c>
      <c r="AB188" s="35">
        <f t="shared" si="105"/>
        <v>5326.7077842336821</v>
      </c>
      <c r="AC188" s="35">
        <f t="shared" si="105"/>
        <v>4141.1007521582997</v>
      </c>
      <c r="AD188" s="35">
        <f t="shared" si="105"/>
        <v>2863.0163715810372</v>
      </c>
      <c r="AE188" s="35">
        <f t="shared" si="105"/>
        <v>1485.2414093187481</v>
      </c>
      <c r="AF188" s="35">
        <f t="shared" si="105"/>
        <v>0</v>
      </c>
      <c r="AG188" s="35">
        <f t="shared" si="105"/>
        <v>0</v>
      </c>
      <c r="AH188" s="35">
        <f t="shared" si="105"/>
        <v>0</v>
      </c>
      <c r="AI188" s="35">
        <f t="shared" si="105"/>
        <v>0</v>
      </c>
      <c r="AJ188" s="35">
        <f t="shared" si="105"/>
        <v>0</v>
      </c>
      <c r="AK188" s="35">
        <f t="shared" si="105"/>
        <v>0</v>
      </c>
      <c r="AL188" s="35">
        <f t="shared" si="105"/>
        <v>0</v>
      </c>
      <c r="AM188" s="35">
        <f t="shared" si="105"/>
        <v>0</v>
      </c>
      <c r="AN188" s="35">
        <f t="shared" si="105"/>
        <v>0</v>
      </c>
      <c r="AO188" s="35">
        <f t="shared" si="105"/>
        <v>0</v>
      </c>
      <c r="AP188" s="35">
        <f t="shared" ref="AP188:BG188" si="106">AP187*AP182</f>
        <v>0</v>
      </c>
      <c r="AQ188" s="35">
        <f t="shared" si="106"/>
        <v>0</v>
      </c>
      <c r="AR188" s="35">
        <f t="shared" si="106"/>
        <v>0</v>
      </c>
      <c r="AS188" s="35">
        <f t="shared" si="106"/>
        <v>0</v>
      </c>
      <c r="AT188" s="35">
        <f t="shared" si="106"/>
        <v>0</v>
      </c>
      <c r="AU188" s="35">
        <f t="shared" si="106"/>
        <v>0</v>
      </c>
      <c r="AV188" s="35">
        <f t="shared" si="106"/>
        <v>0</v>
      </c>
      <c r="AW188" s="35">
        <f t="shared" si="106"/>
        <v>0</v>
      </c>
      <c r="AX188" s="35">
        <f t="shared" si="106"/>
        <v>0</v>
      </c>
      <c r="AY188" s="35">
        <f t="shared" si="106"/>
        <v>0</v>
      </c>
      <c r="AZ188" s="35">
        <f t="shared" si="106"/>
        <v>0</v>
      </c>
      <c r="BA188" s="35">
        <f t="shared" si="106"/>
        <v>0</v>
      </c>
      <c r="BB188" s="35">
        <f t="shared" si="106"/>
        <v>0</v>
      </c>
      <c r="BC188" s="35">
        <f t="shared" si="106"/>
        <v>0</v>
      </c>
      <c r="BD188" s="35">
        <f t="shared" si="106"/>
        <v>0</v>
      </c>
      <c r="BE188" s="35">
        <f t="shared" si="106"/>
        <v>0</v>
      </c>
      <c r="BF188" s="35">
        <f t="shared" si="106"/>
        <v>0</v>
      </c>
      <c r="BG188" s="35">
        <f t="shared" si="106"/>
        <v>0</v>
      </c>
    </row>
    <row r="189" spans="1:59" x14ac:dyDescent="0.35">
      <c r="B189" s="9" t="s">
        <v>184</v>
      </c>
      <c r="E189" s="9" t="s">
        <v>88</v>
      </c>
      <c r="J189" s="35">
        <f t="shared" ref="J189:AO189" si="107">J188*J3</f>
        <v>0</v>
      </c>
      <c r="K189" s="35">
        <f t="shared" si="107"/>
        <v>3900</v>
      </c>
      <c r="L189" s="35">
        <f t="shared" si="107"/>
        <v>13260</v>
      </c>
      <c r="M189" s="35">
        <f t="shared" si="107"/>
        <v>0</v>
      </c>
      <c r="N189" s="35">
        <f t="shared" si="107"/>
        <v>0</v>
      </c>
      <c r="O189" s="35">
        <f t="shared" si="107"/>
        <v>0</v>
      </c>
      <c r="P189" s="35">
        <f t="shared" si="107"/>
        <v>0</v>
      </c>
      <c r="Q189" s="35">
        <f t="shared" si="107"/>
        <v>0</v>
      </c>
      <c r="R189" s="35">
        <f t="shared" si="107"/>
        <v>0</v>
      </c>
      <c r="S189" s="35">
        <f t="shared" si="107"/>
        <v>0</v>
      </c>
      <c r="T189" s="35">
        <f t="shared" si="107"/>
        <v>0</v>
      </c>
      <c r="U189" s="35">
        <f t="shared" si="107"/>
        <v>0</v>
      </c>
      <c r="V189" s="35">
        <f t="shared" si="107"/>
        <v>0</v>
      </c>
      <c r="W189" s="35">
        <f t="shared" si="107"/>
        <v>0</v>
      </c>
      <c r="X189" s="35">
        <f t="shared" si="107"/>
        <v>0</v>
      </c>
      <c r="Y189" s="35">
        <f t="shared" si="107"/>
        <v>0</v>
      </c>
      <c r="Z189" s="35">
        <f t="shared" si="107"/>
        <v>0</v>
      </c>
      <c r="AA189" s="35">
        <f t="shared" si="107"/>
        <v>0</v>
      </c>
      <c r="AB189" s="35">
        <f t="shared" si="107"/>
        <v>0</v>
      </c>
      <c r="AC189" s="35">
        <f t="shared" si="107"/>
        <v>0</v>
      </c>
      <c r="AD189" s="35">
        <f t="shared" si="107"/>
        <v>0</v>
      </c>
      <c r="AE189" s="35">
        <f t="shared" si="107"/>
        <v>0</v>
      </c>
      <c r="AF189" s="35">
        <f t="shared" si="107"/>
        <v>0</v>
      </c>
      <c r="AG189" s="35">
        <f t="shared" si="107"/>
        <v>0</v>
      </c>
      <c r="AH189" s="35">
        <f t="shared" si="107"/>
        <v>0</v>
      </c>
      <c r="AI189" s="35">
        <f t="shared" si="107"/>
        <v>0</v>
      </c>
      <c r="AJ189" s="35">
        <f t="shared" si="107"/>
        <v>0</v>
      </c>
      <c r="AK189" s="35">
        <f t="shared" si="107"/>
        <v>0</v>
      </c>
      <c r="AL189" s="35">
        <f t="shared" si="107"/>
        <v>0</v>
      </c>
      <c r="AM189" s="35">
        <f t="shared" si="107"/>
        <v>0</v>
      </c>
      <c r="AN189" s="35">
        <f t="shared" si="107"/>
        <v>0</v>
      </c>
      <c r="AO189" s="35">
        <f t="shared" si="107"/>
        <v>0</v>
      </c>
      <c r="AP189" s="35">
        <f t="shared" ref="AP189:BG189" si="108">AP188*AP3</f>
        <v>0</v>
      </c>
      <c r="AQ189" s="35">
        <f t="shared" si="108"/>
        <v>0</v>
      </c>
      <c r="AR189" s="35">
        <f t="shared" si="108"/>
        <v>0</v>
      </c>
      <c r="AS189" s="35">
        <f t="shared" si="108"/>
        <v>0</v>
      </c>
      <c r="AT189" s="35">
        <f t="shared" si="108"/>
        <v>0</v>
      </c>
      <c r="AU189" s="35">
        <f t="shared" si="108"/>
        <v>0</v>
      </c>
      <c r="AV189" s="35">
        <f t="shared" si="108"/>
        <v>0</v>
      </c>
      <c r="AW189" s="35">
        <f t="shared" si="108"/>
        <v>0</v>
      </c>
      <c r="AX189" s="35">
        <f t="shared" si="108"/>
        <v>0</v>
      </c>
      <c r="AY189" s="35">
        <f t="shared" si="108"/>
        <v>0</v>
      </c>
      <c r="AZ189" s="35">
        <f t="shared" si="108"/>
        <v>0</v>
      </c>
      <c r="BA189" s="35">
        <f t="shared" si="108"/>
        <v>0</v>
      </c>
      <c r="BB189" s="35">
        <f t="shared" si="108"/>
        <v>0</v>
      </c>
      <c r="BC189" s="35">
        <f t="shared" si="108"/>
        <v>0</v>
      </c>
      <c r="BD189" s="35">
        <f t="shared" si="108"/>
        <v>0</v>
      </c>
      <c r="BE189" s="35">
        <f t="shared" si="108"/>
        <v>0</v>
      </c>
      <c r="BF189" s="35">
        <f t="shared" si="108"/>
        <v>0</v>
      </c>
      <c r="BG189" s="35">
        <f t="shared" si="108"/>
        <v>0</v>
      </c>
    </row>
    <row r="190" spans="1:59" x14ac:dyDescent="0.35">
      <c r="B190" s="9" t="s">
        <v>185</v>
      </c>
      <c r="E190" s="9" t="s">
        <v>88</v>
      </c>
      <c r="J190" s="35">
        <f>J188-J189</f>
        <v>0</v>
      </c>
      <c r="K190" s="35">
        <f t="shared" ref="K190:BG190" si="109">K188-K189</f>
        <v>0</v>
      </c>
      <c r="L190" s="35">
        <f t="shared" si="109"/>
        <v>0</v>
      </c>
      <c r="M190" s="35">
        <f t="shared" si="109"/>
        <v>15600</v>
      </c>
      <c r="N190" s="35">
        <f t="shared" si="109"/>
        <v>15215.709760754389</v>
      </c>
      <c r="O190" s="35">
        <f t="shared" si="109"/>
        <v>14801.444882847622</v>
      </c>
      <c r="P190" s="35">
        <f t="shared" si="109"/>
        <v>14354.867344464128</v>
      </c>
      <c r="Q190" s="35">
        <f t="shared" si="109"/>
        <v>13873.456758086721</v>
      </c>
      <c r="R190" s="35">
        <f t="shared" si="109"/>
        <v>13354.496145971874</v>
      </c>
      <c r="S190" s="35">
        <f t="shared" si="109"/>
        <v>12795.05660611207</v>
      </c>
      <c r="T190" s="35">
        <f t="shared" si="109"/>
        <v>12191.980782143202</v>
      </c>
      <c r="U190" s="35">
        <f t="shared" si="109"/>
        <v>11541.865043904761</v>
      </c>
      <c r="V190" s="35">
        <f t="shared" si="109"/>
        <v>10841.040278083725</v>
      </c>
      <c r="W190" s="35">
        <f t="shared" si="109"/>
        <v>10085.551180528646</v>
      </c>
      <c r="X190" s="35">
        <f t="shared" si="109"/>
        <v>9271.13393336427</v>
      </c>
      <c r="Y190" s="35">
        <f t="shared" si="109"/>
        <v>8393.1921409210736</v>
      </c>
      <c r="Z190" s="35">
        <f t="shared" si="109"/>
        <v>7446.7708886673072</v>
      </c>
      <c r="AA190" s="35">
        <f t="shared" si="109"/>
        <v>6426.5287787377474</v>
      </c>
      <c r="AB190" s="35">
        <f t="shared" si="109"/>
        <v>5326.7077842336821</v>
      </c>
      <c r="AC190" s="35">
        <f t="shared" si="109"/>
        <v>4141.1007521582997</v>
      </c>
      <c r="AD190" s="35">
        <f t="shared" si="109"/>
        <v>2863.0163715810372</v>
      </c>
      <c r="AE190" s="35">
        <f t="shared" si="109"/>
        <v>1485.2414093187481</v>
      </c>
      <c r="AF190" s="35">
        <f t="shared" si="109"/>
        <v>0</v>
      </c>
      <c r="AG190" s="35">
        <f t="shared" si="109"/>
        <v>0</v>
      </c>
      <c r="AH190" s="35">
        <f t="shared" si="109"/>
        <v>0</v>
      </c>
      <c r="AI190" s="35">
        <f t="shared" si="109"/>
        <v>0</v>
      </c>
      <c r="AJ190" s="35">
        <f t="shared" si="109"/>
        <v>0</v>
      </c>
      <c r="AK190" s="35">
        <f t="shared" si="109"/>
        <v>0</v>
      </c>
      <c r="AL190" s="35">
        <f t="shared" si="109"/>
        <v>0</v>
      </c>
      <c r="AM190" s="35">
        <f t="shared" si="109"/>
        <v>0</v>
      </c>
      <c r="AN190" s="35">
        <f t="shared" si="109"/>
        <v>0</v>
      </c>
      <c r="AO190" s="35">
        <f t="shared" si="109"/>
        <v>0</v>
      </c>
      <c r="AP190" s="35">
        <f t="shared" si="109"/>
        <v>0</v>
      </c>
      <c r="AQ190" s="35">
        <f t="shared" si="109"/>
        <v>0</v>
      </c>
      <c r="AR190" s="35">
        <f t="shared" si="109"/>
        <v>0</v>
      </c>
      <c r="AS190" s="35">
        <f t="shared" si="109"/>
        <v>0</v>
      </c>
      <c r="AT190" s="35">
        <f t="shared" si="109"/>
        <v>0</v>
      </c>
      <c r="AU190" s="35">
        <f t="shared" si="109"/>
        <v>0</v>
      </c>
      <c r="AV190" s="35">
        <f t="shared" si="109"/>
        <v>0</v>
      </c>
      <c r="AW190" s="35">
        <f t="shared" si="109"/>
        <v>0</v>
      </c>
      <c r="AX190" s="35">
        <f t="shared" si="109"/>
        <v>0</v>
      </c>
      <c r="AY190" s="35">
        <f t="shared" si="109"/>
        <v>0</v>
      </c>
      <c r="AZ190" s="35">
        <f t="shared" si="109"/>
        <v>0</v>
      </c>
      <c r="BA190" s="35">
        <f t="shared" si="109"/>
        <v>0</v>
      </c>
      <c r="BB190" s="35">
        <f t="shared" si="109"/>
        <v>0</v>
      </c>
      <c r="BC190" s="35">
        <f t="shared" si="109"/>
        <v>0</v>
      </c>
      <c r="BD190" s="35">
        <f t="shared" si="109"/>
        <v>0</v>
      </c>
      <c r="BE190" s="35">
        <f t="shared" si="109"/>
        <v>0</v>
      </c>
      <c r="BF190" s="35">
        <f t="shared" si="109"/>
        <v>0</v>
      </c>
      <c r="BG190" s="35">
        <f t="shared" si="109"/>
        <v>0</v>
      </c>
    </row>
    <row r="191" spans="1:59" x14ac:dyDescent="0.35">
      <c r="B191" s="9" t="s">
        <v>94</v>
      </c>
      <c r="E191" s="9" t="s">
        <v>88</v>
      </c>
      <c r="F191" s="13">
        <f>F158</f>
        <v>200000</v>
      </c>
      <c r="G191" s="14">
        <f>F69</f>
        <v>2.5000000000000001E-2</v>
      </c>
      <c r="J191" s="36">
        <f>F191*G191</f>
        <v>5000</v>
      </c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</row>
    <row r="192" spans="1:59" x14ac:dyDescent="0.35">
      <c r="B192" s="9" t="s">
        <v>186</v>
      </c>
      <c r="E192" s="9" t="s">
        <v>88</v>
      </c>
      <c r="F192" s="35">
        <f>F191</f>
        <v>200000</v>
      </c>
      <c r="J192" s="35">
        <f t="shared" ref="J192:AO192" si="110">($F$192*J3-J182)*J3</f>
        <v>200000</v>
      </c>
      <c r="K192" s="35">
        <f t="shared" si="110"/>
        <v>150000</v>
      </c>
      <c r="L192" s="35">
        <f t="shared" si="110"/>
        <v>30000</v>
      </c>
      <c r="M192" s="35">
        <f t="shared" si="110"/>
        <v>0</v>
      </c>
      <c r="N192" s="35">
        <f t="shared" si="110"/>
        <v>0</v>
      </c>
      <c r="O192" s="35">
        <f t="shared" si="110"/>
        <v>0</v>
      </c>
      <c r="P192" s="35">
        <f t="shared" si="110"/>
        <v>0</v>
      </c>
      <c r="Q192" s="35">
        <f t="shared" si="110"/>
        <v>0</v>
      </c>
      <c r="R192" s="35">
        <f t="shared" si="110"/>
        <v>0</v>
      </c>
      <c r="S192" s="35">
        <f t="shared" si="110"/>
        <v>0</v>
      </c>
      <c r="T192" s="35">
        <f t="shared" si="110"/>
        <v>0</v>
      </c>
      <c r="U192" s="35">
        <f t="shared" si="110"/>
        <v>0</v>
      </c>
      <c r="V192" s="35">
        <f t="shared" si="110"/>
        <v>0</v>
      </c>
      <c r="W192" s="35">
        <f t="shared" si="110"/>
        <v>0</v>
      </c>
      <c r="X192" s="35">
        <f t="shared" si="110"/>
        <v>0</v>
      </c>
      <c r="Y192" s="35">
        <f t="shared" si="110"/>
        <v>0</v>
      </c>
      <c r="Z192" s="35">
        <f t="shared" si="110"/>
        <v>0</v>
      </c>
      <c r="AA192" s="35">
        <f t="shared" si="110"/>
        <v>0</v>
      </c>
      <c r="AB192" s="35">
        <f t="shared" si="110"/>
        <v>0</v>
      </c>
      <c r="AC192" s="35">
        <f t="shared" si="110"/>
        <v>0</v>
      </c>
      <c r="AD192" s="35">
        <f t="shared" si="110"/>
        <v>0</v>
      </c>
      <c r="AE192" s="35">
        <f t="shared" si="110"/>
        <v>0</v>
      </c>
      <c r="AF192" s="35">
        <f t="shared" si="110"/>
        <v>0</v>
      </c>
      <c r="AG192" s="35">
        <f t="shared" si="110"/>
        <v>0</v>
      </c>
      <c r="AH192" s="35">
        <f t="shared" si="110"/>
        <v>0</v>
      </c>
      <c r="AI192" s="35">
        <f t="shared" si="110"/>
        <v>0</v>
      </c>
      <c r="AJ192" s="35">
        <f t="shared" si="110"/>
        <v>0</v>
      </c>
      <c r="AK192" s="35">
        <f t="shared" si="110"/>
        <v>0</v>
      </c>
      <c r="AL192" s="35">
        <f t="shared" si="110"/>
        <v>0</v>
      </c>
      <c r="AM192" s="35">
        <f t="shared" si="110"/>
        <v>0</v>
      </c>
      <c r="AN192" s="35">
        <f t="shared" si="110"/>
        <v>0</v>
      </c>
      <c r="AO192" s="35">
        <f t="shared" si="110"/>
        <v>0</v>
      </c>
      <c r="AP192" s="35">
        <f t="shared" ref="AP192:BG192" si="111">($F$192*AP3-AP182)*AP3</f>
        <v>0</v>
      </c>
      <c r="AQ192" s="35">
        <f t="shared" si="111"/>
        <v>0</v>
      </c>
      <c r="AR192" s="35">
        <f t="shared" si="111"/>
        <v>0</v>
      </c>
      <c r="AS192" s="35">
        <f t="shared" si="111"/>
        <v>0</v>
      </c>
      <c r="AT192" s="35">
        <f t="shared" si="111"/>
        <v>0</v>
      </c>
      <c r="AU192" s="35">
        <f t="shared" si="111"/>
        <v>0</v>
      </c>
      <c r="AV192" s="35">
        <f t="shared" si="111"/>
        <v>0</v>
      </c>
      <c r="AW192" s="35">
        <f t="shared" si="111"/>
        <v>0</v>
      </c>
      <c r="AX192" s="35">
        <f t="shared" si="111"/>
        <v>0</v>
      </c>
      <c r="AY192" s="35">
        <f t="shared" si="111"/>
        <v>0</v>
      </c>
      <c r="AZ192" s="35">
        <f t="shared" si="111"/>
        <v>0</v>
      </c>
      <c r="BA192" s="35">
        <f t="shared" si="111"/>
        <v>0</v>
      </c>
      <c r="BB192" s="35">
        <f t="shared" si="111"/>
        <v>0</v>
      </c>
      <c r="BC192" s="35">
        <f t="shared" si="111"/>
        <v>0</v>
      </c>
      <c r="BD192" s="35">
        <f t="shared" si="111"/>
        <v>0</v>
      </c>
      <c r="BE192" s="35">
        <f t="shared" si="111"/>
        <v>0</v>
      </c>
      <c r="BF192" s="35">
        <f t="shared" si="111"/>
        <v>0</v>
      </c>
      <c r="BG192" s="35">
        <f t="shared" si="111"/>
        <v>0</v>
      </c>
    </row>
    <row r="193" spans="1:59" x14ac:dyDescent="0.35">
      <c r="B193" s="9" t="s">
        <v>95</v>
      </c>
      <c r="E193" s="9" t="s">
        <v>88</v>
      </c>
      <c r="F193" s="14">
        <f>F70</f>
        <v>1.0999999999999999E-2</v>
      </c>
      <c r="J193" s="35">
        <f t="shared" ref="J193:AO193" si="112">$F$193*J192*J3</f>
        <v>2200</v>
      </c>
      <c r="K193" s="35">
        <f t="shared" si="112"/>
        <v>1650</v>
      </c>
      <c r="L193" s="35">
        <f t="shared" si="112"/>
        <v>330</v>
      </c>
      <c r="M193" s="35">
        <f t="shared" si="112"/>
        <v>0</v>
      </c>
      <c r="N193" s="35">
        <f t="shared" si="112"/>
        <v>0</v>
      </c>
      <c r="O193" s="35">
        <f t="shared" si="112"/>
        <v>0</v>
      </c>
      <c r="P193" s="35">
        <f t="shared" si="112"/>
        <v>0</v>
      </c>
      <c r="Q193" s="35">
        <f t="shared" si="112"/>
        <v>0</v>
      </c>
      <c r="R193" s="35">
        <f t="shared" si="112"/>
        <v>0</v>
      </c>
      <c r="S193" s="35">
        <f t="shared" si="112"/>
        <v>0</v>
      </c>
      <c r="T193" s="35">
        <f t="shared" si="112"/>
        <v>0</v>
      </c>
      <c r="U193" s="35">
        <f t="shared" si="112"/>
        <v>0</v>
      </c>
      <c r="V193" s="35">
        <f t="shared" si="112"/>
        <v>0</v>
      </c>
      <c r="W193" s="35">
        <f t="shared" si="112"/>
        <v>0</v>
      </c>
      <c r="X193" s="35">
        <f t="shared" si="112"/>
        <v>0</v>
      </c>
      <c r="Y193" s="35">
        <f t="shared" si="112"/>
        <v>0</v>
      </c>
      <c r="Z193" s="35">
        <f t="shared" si="112"/>
        <v>0</v>
      </c>
      <c r="AA193" s="35">
        <f t="shared" si="112"/>
        <v>0</v>
      </c>
      <c r="AB193" s="35">
        <f t="shared" si="112"/>
        <v>0</v>
      </c>
      <c r="AC193" s="35">
        <f t="shared" si="112"/>
        <v>0</v>
      </c>
      <c r="AD193" s="35">
        <f t="shared" si="112"/>
        <v>0</v>
      </c>
      <c r="AE193" s="35">
        <f t="shared" si="112"/>
        <v>0</v>
      </c>
      <c r="AF193" s="35">
        <f t="shared" si="112"/>
        <v>0</v>
      </c>
      <c r="AG193" s="35">
        <f t="shared" si="112"/>
        <v>0</v>
      </c>
      <c r="AH193" s="35">
        <f t="shared" si="112"/>
        <v>0</v>
      </c>
      <c r="AI193" s="35">
        <f t="shared" si="112"/>
        <v>0</v>
      </c>
      <c r="AJ193" s="35">
        <f t="shared" si="112"/>
        <v>0</v>
      </c>
      <c r="AK193" s="35">
        <f t="shared" si="112"/>
        <v>0</v>
      </c>
      <c r="AL193" s="35">
        <f t="shared" si="112"/>
        <v>0</v>
      </c>
      <c r="AM193" s="35">
        <f t="shared" si="112"/>
        <v>0</v>
      </c>
      <c r="AN193" s="35">
        <f t="shared" si="112"/>
        <v>0</v>
      </c>
      <c r="AO193" s="35">
        <f t="shared" si="112"/>
        <v>0</v>
      </c>
      <c r="AP193" s="35">
        <f t="shared" ref="AP193:BG193" si="113">$F$193*AP192*AP3</f>
        <v>0</v>
      </c>
      <c r="AQ193" s="35">
        <f t="shared" si="113"/>
        <v>0</v>
      </c>
      <c r="AR193" s="35">
        <f t="shared" si="113"/>
        <v>0</v>
      </c>
      <c r="AS193" s="35">
        <f t="shared" si="113"/>
        <v>0</v>
      </c>
      <c r="AT193" s="35">
        <f t="shared" si="113"/>
        <v>0</v>
      </c>
      <c r="AU193" s="35">
        <f t="shared" si="113"/>
        <v>0</v>
      </c>
      <c r="AV193" s="35">
        <f t="shared" si="113"/>
        <v>0</v>
      </c>
      <c r="AW193" s="35">
        <f t="shared" si="113"/>
        <v>0</v>
      </c>
      <c r="AX193" s="35">
        <f t="shared" si="113"/>
        <v>0</v>
      </c>
      <c r="AY193" s="35">
        <f t="shared" si="113"/>
        <v>0</v>
      </c>
      <c r="AZ193" s="35">
        <f t="shared" si="113"/>
        <v>0</v>
      </c>
      <c r="BA193" s="35">
        <f t="shared" si="113"/>
        <v>0</v>
      </c>
      <c r="BB193" s="35">
        <f t="shared" si="113"/>
        <v>0</v>
      </c>
      <c r="BC193" s="35">
        <f t="shared" si="113"/>
        <v>0</v>
      </c>
      <c r="BD193" s="35">
        <f t="shared" si="113"/>
        <v>0</v>
      </c>
      <c r="BE193" s="35">
        <f t="shared" si="113"/>
        <v>0</v>
      </c>
      <c r="BF193" s="35">
        <f t="shared" si="113"/>
        <v>0</v>
      </c>
      <c r="BG193" s="35">
        <f t="shared" si="113"/>
        <v>0</v>
      </c>
    </row>
    <row r="195" spans="1:59" x14ac:dyDescent="0.35">
      <c r="B195" s="9" t="s">
        <v>187</v>
      </c>
    </row>
    <row r="196" spans="1:59" x14ac:dyDescent="0.35">
      <c r="C196" s="9" t="s">
        <v>188</v>
      </c>
      <c r="E196" s="9" t="s">
        <v>88</v>
      </c>
      <c r="J196" s="35">
        <f t="shared" ref="J196:AO196" si="114">J190+J184</f>
        <v>0</v>
      </c>
      <c r="K196" s="35">
        <f t="shared" si="114"/>
        <v>0</v>
      </c>
      <c r="L196" s="35">
        <f t="shared" si="114"/>
        <v>0</v>
      </c>
      <c r="M196" s="35">
        <f t="shared" si="114"/>
        <v>20526.797939046279</v>
      </c>
      <c r="N196" s="35">
        <f t="shared" si="114"/>
        <v>20526.797939046279</v>
      </c>
      <c r="O196" s="35">
        <f t="shared" si="114"/>
        <v>20526.797939046279</v>
      </c>
      <c r="P196" s="35">
        <f t="shared" si="114"/>
        <v>20526.797939046279</v>
      </c>
      <c r="Q196" s="35">
        <f t="shared" si="114"/>
        <v>20526.797939046279</v>
      </c>
      <c r="R196" s="35">
        <f t="shared" si="114"/>
        <v>20526.797939046279</v>
      </c>
      <c r="S196" s="35">
        <f t="shared" si="114"/>
        <v>20526.797939046279</v>
      </c>
      <c r="T196" s="35">
        <f t="shared" si="114"/>
        <v>20526.797939046279</v>
      </c>
      <c r="U196" s="35">
        <f t="shared" si="114"/>
        <v>20526.797939046279</v>
      </c>
      <c r="V196" s="35">
        <f t="shared" si="114"/>
        <v>20526.797939046279</v>
      </c>
      <c r="W196" s="35">
        <f t="shared" si="114"/>
        <v>20526.797939046279</v>
      </c>
      <c r="X196" s="35">
        <f t="shared" si="114"/>
        <v>20526.797939046279</v>
      </c>
      <c r="Y196" s="35">
        <f t="shared" si="114"/>
        <v>20526.797939046279</v>
      </c>
      <c r="Z196" s="35">
        <f t="shared" si="114"/>
        <v>20526.797939046279</v>
      </c>
      <c r="AA196" s="35">
        <f t="shared" si="114"/>
        <v>20526.797939046279</v>
      </c>
      <c r="AB196" s="35">
        <f t="shared" si="114"/>
        <v>20526.797939046279</v>
      </c>
      <c r="AC196" s="35">
        <f t="shared" si="114"/>
        <v>20526.797939046279</v>
      </c>
      <c r="AD196" s="35">
        <f t="shared" si="114"/>
        <v>20526.797939046282</v>
      </c>
      <c r="AE196" s="35">
        <f t="shared" si="114"/>
        <v>20526.797939046279</v>
      </c>
      <c r="AF196" s="35">
        <f t="shared" si="114"/>
        <v>0</v>
      </c>
      <c r="AG196" s="35">
        <f t="shared" si="114"/>
        <v>0</v>
      </c>
      <c r="AH196" s="35">
        <f t="shared" si="114"/>
        <v>0</v>
      </c>
      <c r="AI196" s="35">
        <f t="shared" si="114"/>
        <v>0</v>
      </c>
      <c r="AJ196" s="35">
        <f t="shared" si="114"/>
        <v>0</v>
      </c>
      <c r="AK196" s="35">
        <f t="shared" si="114"/>
        <v>0</v>
      </c>
      <c r="AL196" s="35">
        <f t="shared" si="114"/>
        <v>0</v>
      </c>
      <c r="AM196" s="35">
        <f t="shared" si="114"/>
        <v>0</v>
      </c>
      <c r="AN196" s="35">
        <f t="shared" si="114"/>
        <v>0</v>
      </c>
      <c r="AO196" s="35">
        <f t="shared" si="114"/>
        <v>0</v>
      </c>
      <c r="AP196" s="35">
        <f t="shared" ref="AP196:BG196" si="115">AP190+AP184</f>
        <v>0</v>
      </c>
      <c r="AQ196" s="35">
        <f t="shared" si="115"/>
        <v>0</v>
      </c>
      <c r="AR196" s="35">
        <f t="shared" si="115"/>
        <v>0</v>
      </c>
      <c r="AS196" s="35">
        <f t="shared" si="115"/>
        <v>0</v>
      </c>
      <c r="AT196" s="35">
        <f t="shared" si="115"/>
        <v>0</v>
      </c>
      <c r="AU196" s="35">
        <f t="shared" si="115"/>
        <v>0</v>
      </c>
      <c r="AV196" s="35">
        <f t="shared" si="115"/>
        <v>0</v>
      </c>
      <c r="AW196" s="35">
        <f t="shared" si="115"/>
        <v>0</v>
      </c>
      <c r="AX196" s="35">
        <f t="shared" si="115"/>
        <v>0</v>
      </c>
      <c r="AY196" s="35">
        <f t="shared" si="115"/>
        <v>0</v>
      </c>
      <c r="AZ196" s="35">
        <f t="shared" si="115"/>
        <v>0</v>
      </c>
      <c r="BA196" s="35">
        <f t="shared" si="115"/>
        <v>0</v>
      </c>
      <c r="BB196" s="35">
        <f t="shared" si="115"/>
        <v>0</v>
      </c>
      <c r="BC196" s="35">
        <f t="shared" si="115"/>
        <v>0</v>
      </c>
      <c r="BD196" s="35">
        <f t="shared" si="115"/>
        <v>0</v>
      </c>
      <c r="BE196" s="35">
        <f t="shared" si="115"/>
        <v>0</v>
      </c>
      <c r="BF196" s="35">
        <f t="shared" si="115"/>
        <v>0</v>
      </c>
      <c r="BG196" s="35">
        <f t="shared" si="115"/>
        <v>0</v>
      </c>
    </row>
    <row r="197" spans="1:59" x14ac:dyDescent="0.35">
      <c r="C197" s="9" t="s">
        <v>189</v>
      </c>
      <c r="E197" s="9" t="s">
        <v>88</v>
      </c>
      <c r="F197" s="12">
        <f>F72</f>
        <v>0.5</v>
      </c>
      <c r="J197" s="13">
        <f>K196*$F$197</f>
        <v>0</v>
      </c>
      <c r="K197" s="13">
        <f t="shared" ref="K197:BG197" si="116">L196*$F$197</f>
        <v>0</v>
      </c>
      <c r="L197" s="13">
        <f t="shared" si="116"/>
        <v>10263.398969523139</v>
      </c>
      <c r="M197" s="13">
        <f t="shared" si="116"/>
        <v>10263.398969523139</v>
      </c>
      <c r="N197" s="13">
        <f t="shared" si="116"/>
        <v>10263.398969523139</v>
      </c>
      <c r="O197" s="13">
        <f t="shared" si="116"/>
        <v>10263.398969523139</v>
      </c>
      <c r="P197" s="13">
        <f t="shared" si="116"/>
        <v>10263.398969523139</v>
      </c>
      <c r="Q197" s="13">
        <f t="shared" si="116"/>
        <v>10263.398969523139</v>
      </c>
      <c r="R197" s="13">
        <f t="shared" si="116"/>
        <v>10263.398969523139</v>
      </c>
      <c r="S197" s="13">
        <f t="shared" si="116"/>
        <v>10263.398969523139</v>
      </c>
      <c r="T197" s="13">
        <f t="shared" si="116"/>
        <v>10263.398969523139</v>
      </c>
      <c r="U197" s="13">
        <f t="shared" si="116"/>
        <v>10263.398969523139</v>
      </c>
      <c r="V197" s="13">
        <f t="shared" si="116"/>
        <v>10263.398969523139</v>
      </c>
      <c r="W197" s="13">
        <f t="shared" si="116"/>
        <v>10263.398969523139</v>
      </c>
      <c r="X197" s="13">
        <f t="shared" si="116"/>
        <v>10263.398969523139</v>
      </c>
      <c r="Y197" s="13">
        <f t="shared" si="116"/>
        <v>10263.398969523139</v>
      </c>
      <c r="Z197" s="13">
        <f t="shared" si="116"/>
        <v>10263.398969523139</v>
      </c>
      <c r="AA197" s="13">
        <f t="shared" si="116"/>
        <v>10263.398969523139</v>
      </c>
      <c r="AB197" s="13">
        <f t="shared" si="116"/>
        <v>10263.398969523139</v>
      </c>
      <c r="AC197" s="13">
        <f t="shared" si="116"/>
        <v>10263.398969523141</v>
      </c>
      <c r="AD197" s="13">
        <f t="shared" si="116"/>
        <v>10263.398969523139</v>
      </c>
      <c r="AE197" s="13">
        <f t="shared" si="116"/>
        <v>0</v>
      </c>
      <c r="AF197" s="13">
        <f t="shared" si="116"/>
        <v>0</v>
      </c>
      <c r="AG197" s="13">
        <f t="shared" si="116"/>
        <v>0</v>
      </c>
      <c r="AH197" s="13">
        <f t="shared" si="116"/>
        <v>0</v>
      </c>
      <c r="AI197" s="13">
        <f t="shared" si="116"/>
        <v>0</v>
      </c>
      <c r="AJ197" s="13">
        <f t="shared" si="116"/>
        <v>0</v>
      </c>
      <c r="AK197" s="13">
        <f t="shared" si="116"/>
        <v>0</v>
      </c>
      <c r="AL197" s="13">
        <f t="shared" si="116"/>
        <v>0</v>
      </c>
      <c r="AM197" s="13">
        <f t="shared" si="116"/>
        <v>0</v>
      </c>
      <c r="AN197" s="13">
        <f t="shared" si="116"/>
        <v>0</v>
      </c>
      <c r="AO197" s="13">
        <f t="shared" si="116"/>
        <v>0</v>
      </c>
      <c r="AP197" s="13">
        <f t="shared" si="116"/>
        <v>0</v>
      </c>
      <c r="AQ197" s="13">
        <f t="shared" si="116"/>
        <v>0</v>
      </c>
      <c r="AR197" s="13">
        <f t="shared" si="116"/>
        <v>0</v>
      </c>
      <c r="AS197" s="13">
        <f t="shared" si="116"/>
        <v>0</v>
      </c>
      <c r="AT197" s="13">
        <f t="shared" si="116"/>
        <v>0</v>
      </c>
      <c r="AU197" s="13">
        <f t="shared" si="116"/>
        <v>0</v>
      </c>
      <c r="AV197" s="13">
        <f t="shared" si="116"/>
        <v>0</v>
      </c>
      <c r="AW197" s="13">
        <f t="shared" si="116"/>
        <v>0</v>
      </c>
      <c r="AX197" s="13">
        <f t="shared" si="116"/>
        <v>0</v>
      </c>
      <c r="AY197" s="13">
        <f t="shared" si="116"/>
        <v>0</v>
      </c>
      <c r="AZ197" s="13">
        <f t="shared" si="116"/>
        <v>0</v>
      </c>
      <c r="BA197" s="13">
        <f t="shared" si="116"/>
        <v>0</v>
      </c>
      <c r="BB197" s="13">
        <f t="shared" si="116"/>
        <v>0</v>
      </c>
      <c r="BC197" s="13">
        <f t="shared" si="116"/>
        <v>0</v>
      </c>
      <c r="BD197" s="13">
        <f t="shared" si="116"/>
        <v>0</v>
      </c>
      <c r="BE197" s="13">
        <f t="shared" si="116"/>
        <v>0</v>
      </c>
      <c r="BF197" s="13">
        <f t="shared" si="116"/>
        <v>0</v>
      </c>
      <c r="BG197" s="13">
        <f t="shared" si="116"/>
        <v>0</v>
      </c>
    </row>
    <row r="198" spans="1:59" x14ac:dyDescent="0.35">
      <c r="C198" s="9" t="s">
        <v>190</v>
      </c>
      <c r="E198" s="9" t="s">
        <v>88</v>
      </c>
      <c r="J198" s="35">
        <f>J197-J200</f>
        <v>0</v>
      </c>
      <c r="K198" s="35">
        <f t="shared" ref="K198:BG198" si="117">K197-K200</f>
        <v>0</v>
      </c>
      <c r="L198" s="35">
        <f t="shared" si="117"/>
        <v>10263.398969523139</v>
      </c>
      <c r="M198" s="35">
        <f t="shared" si="117"/>
        <v>0</v>
      </c>
      <c r="N198" s="35">
        <f t="shared" si="117"/>
        <v>0</v>
      </c>
      <c r="O198" s="35">
        <f t="shared" si="117"/>
        <v>0</v>
      </c>
      <c r="P198" s="35">
        <f t="shared" si="117"/>
        <v>0</v>
      </c>
      <c r="Q198" s="35">
        <f t="shared" si="117"/>
        <v>0</v>
      </c>
      <c r="R198" s="35">
        <f t="shared" si="117"/>
        <v>0</v>
      </c>
      <c r="S198" s="35">
        <f t="shared" si="117"/>
        <v>0</v>
      </c>
      <c r="T198" s="35">
        <f t="shared" si="117"/>
        <v>0</v>
      </c>
      <c r="U198" s="35">
        <f t="shared" si="117"/>
        <v>0</v>
      </c>
      <c r="V198" s="35">
        <f t="shared" si="117"/>
        <v>0</v>
      </c>
      <c r="W198" s="35">
        <f t="shared" si="117"/>
        <v>0</v>
      </c>
      <c r="X198" s="35">
        <f t="shared" si="117"/>
        <v>0</v>
      </c>
      <c r="Y198" s="35">
        <f t="shared" si="117"/>
        <v>0</v>
      </c>
      <c r="Z198" s="35">
        <f t="shared" si="117"/>
        <v>0</v>
      </c>
      <c r="AA198" s="35">
        <f t="shared" si="117"/>
        <v>0</v>
      </c>
      <c r="AB198" s="35">
        <f t="shared" si="117"/>
        <v>0</v>
      </c>
      <c r="AC198" s="35">
        <f t="shared" si="117"/>
        <v>0</v>
      </c>
      <c r="AD198" s="35">
        <f t="shared" si="117"/>
        <v>0</v>
      </c>
      <c r="AE198" s="35">
        <f t="shared" si="117"/>
        <v>-10263.398969523139</v>
      </c>
      <c r="AF198" s="35">
        <f t="shared" si="117"/>
        <v>0</v>
      </c>
      <c r="AG198" s="35">
        <f t="shared" si="117"/>
        <v>0</v>
      </c>
      <c r="AH198" s="35">
        <f t="shared" si="117"/>
        <v>0</v>
      </c>
      <c r="AI198" s="35">
        <f t="shared" si="117"/>
        <v>0</v>
      </c>
      <c r="AJ198" s="35">
        <f t="shared" si="117"/>
        <v>0</v>
      </c>
      <c r="AK198" s="35">
        <f t="shared" si="117"/>
        <v>0</v>
      </c>
      <c r="AL198" s="35">
        <f t="shared" si="117"/>
        <v>0</v>
      </c>
      <c r="AM198" s="35">
        <f t="shared" si="117"/>
        <v>0</v>
      </c>
      <c r="AN198" s="35">
        <f t="shared" si="117"/>
        <v>0</v>
      </c>
      <c r="AO198" s="35">
        <f t="shared" si="117"/>
        <v>0</v>
      </c>
      <c r="AP198" s="35">
        <f t="shared" si="117"/>
        <v>0</v>
      </c>
      <c r="AQ198" s="35">
        <f t="shared" si="117"/>
        <v>0</v>
      </c>
      <c r="AR198" s="35">
        <f t="shared" si="117"/>
        <v>0</v>
      </c>
      <c r="AS198" s="35">
        <f t="shared" si="117"/>
        <v>0</v>
      </c>
      <c r="AT198" s="35">
        <f t="shared" si="117"/>
        <v>0</v>
      </c>
      <c r="AU198" s="35">
        <f t="shared" si="117"/>
        <v>0</v>
      </c>
      <c r="AV198" s="35">
        <f t="shared" si="117"/>
        <v>0</v>
      </c>
      <c r="AW198" s="35">
        <f t="shared" si="117"/>
        <v>0</v>
      </c>
      <c r="AX198" s="35">
        <f t="shared" si="117"/>
        <v>0</v>
      </c>
      <c r="AY198" s="35">
        <f t="shared" si="117"/>
        <v>0</v>
      </c>
      <c r="AZ198" s="35">
        <f t="shared" si="117"/>
        <v>0</v>
      </c>
      <c r="BA198" s="35">
        <f t="shared" si="117"/>
        <v>0</v>
      </c>
      <c r="BB198" s="35">
        <f t="shared" si="117"/>
        <v>0</v>
      </c>
      <c r="BC198" s="35">
        <f t="shared" si="117"/>
        <v>0</v>
      </c>
      <c r="BD198" s="35">
        <f t="shared" si="117"/>
        <v>0</v>
      </c>
      <c r="BE198" s="35">
        <f t="shared" si="117"/>
        <v>0</v>
      </c>
      <c r="BF198" s="35">
        <f t="shared" si="117"/>
        <v>0</v>
      </c>
      <c r="BG198" s="35">
        <f t="shared" si="117"/>
        <v>0</v>
      </c>
    </row>
    <row r="200" spans="1:59" x14ac:dyDescent="0.35">
      <c r="C200" s="9" t="s">
        <v>191</v>
      </c>
      <c r="J200" s="13">
        <f>I203</f>
        <v>0</v>
      </c>
      <c r="K200" s="13">
        <f t="shared" ref="K200:BG200" si="118">J203</f>
        <v>0</v>
      </c>
      <c r="L200" s="13">
        <f t="shared" si="118"/>
        <v>0</v>
      </c>
      <c r="M200" s="13">
        <f t="shared" si="118"/>
        <v>10263.398969523139</v>
      </c>
      <c r="N200" s="13">
        <f t="shared" si="118"/>
        <v>10263.398969523139</v>
      </c>
      <c r="O200" s="13">
        <f t="shared" si="118"/>
        <v>10263.398969523139</v>
      </c>
      <c r="P200" s="13">
        <f t="shared" si="118"/>
        <v>10263.398969523139</v>
      </c>
      <c r="Q200" s="13">
        <f t="shared" si="118"/>
        <v>10263.398969523139</v>
      </c>
      <c r="R200" s="13">
        <f t="shared" si="118"/>
        <v>10263.398969523139</v>
      </c>
      <c r="S200" s="13">
        <f t="shared" si="118"/>
        <v>10263.398969523139</v>
      </c>
      <c r="T200" s="13">
        <f t="shared" si="118"/>
        <v>10263.398969523139</v>
      </c>
      <c r="U200" s="13">
        <f t="shared" si="118"/>
        <v>10263.398969523139</v>
      </c>
      <c r="V200" s="13">
        <f t="shared" si="118"/>
        <v>10263.398969523139</v>
      </c>
      <c r="W200" s="13">
        <f t="shared" si="118"/>
        <v>10263.398969523139</v>
      </c>
      <c r="X200" s="13">
        <f t="shared" si="118"/>
        <v>10263.398969523139</v>
      </c>
      <c r="Y200" s="13">
        <f t="shared" si="118"/>
        <v>10263.398969523139</v>
      </c>
      <c r="Z200" s="13">
        <f t="shared" si="118"/>
        <v>10263.398969523139</v>
      </c>
      <c r="AA200" s="13">
        <f t="shared" si="118"/>
        <v>10263.398969523139</v>
      </c>
      <c r="AB200" s="13">
        <f t="shared" si="118"/>
        <v>10263.398969523139</v>
      </c>
      <c r="AC200" s="13">
        <f t="shared" si="118"/>
        <v>10263.398969523139</v>
      </c>
      <c r="AD200" s="13">
        <f t="shared" si="118"/>
        <v>10263.398969523139</v>
      </c>
      <c r="AE200" s="13">
        <f t="shared" si="118"/>
        <v>10263.398969523139</v>
      </c>
      <c r="AF200" s="13">
        <f t="shared" si="118"/>
        <v>0</v>
      </c>
      <c r="AG200" s="13">
        <f t="shared" si="118"/>
        <v>0</v>
      </c>
      <c r="AH200" s="13">
        <f t="shared" si="118"/>
        <v>0</v>
      </c>
      <c r="AI200" s="13">
        <f t="shared" si="118"/>
        <v>0</v>
      </c>
      <c r="AJ200" s="13">
        <f t="shared" si="118"/>
        <v>0</v>
      </c>
      <c r="AK200" s="13">
        <f t="shared" si="118"/>
        <v>0</v>
      </c>
      <c r="AL200" s="13">
        <f t="shared" si="118"/>
        <v>0</v>
      </c>
      <c r="AM200" s="13">
        <f t="shared" si="118"/>
        <v>0</v>
      </c>
      <c r="AN200" s="13">
        <f t="shared" si="118"/>
        <v>0</v>
      </c>
      <c r="AO200" s="13">
        <f t="shared" si="118"/>
        <v>0</v>
      </c>
      <c r="AP200" s="13">
        <f t="shared" si="118"/>
        <v>0</v>
      </c>
      <c r="AQ200" s="13">
        <f t="shared" si="118"/>
        <v>0</v>
      </c>
      <c r="AR200" s="13">
        <f t="shared" si="118"/>
        <v>0</v>
      </c>
      <c r="AS200" s="13">
        <f t="shared" si="118"/>
        <v>0</v>
      </c>
      <c r="AT200" s="13">
        <f t="shared" si="118"/>
        <v>0</v>
      </c>
      <c r="AU200" s="13">
        <f t="shared" si="118"/>
        <v>0</v>
      </c>
      <c r="AV200" s="13">
        <f t="shared" si="118"/>
        <v>0</v>
      </c>
      <c r="AW200" s="13">
        <f t="shared" si="118"/>
        <v>0</v>
      </c>
      <c r="AX200" s="13">
        <f t="shared" si="118"/>
        <v>0</v>
      </c>
      <c r="AY200" s="13">
        <f t="shared" si="118"/>
        <v>0</v>
      </c>
      <c r="AZ200" s="13">
        <f t="shared" si="118"/>
        <v>0</v>
      </c>
      <c r="BA200" s="13">
        <f t="shared" si="118"/>
        <v>0</v>
      </c>
      <c r="BB200" s="13">
        <f t="shared" si="118"/>
        <v>0</v>
      </c>
      <c r="BC200" s="13">
        <f t="shared" si="118"/>
        <v>0</v>
      </c>
      <c r="BD200" s="13">
        <f t="shared" si="118"/>
        <v>0</v>
      </c>
      <c r="BE200" s="13">
        <f t="shared" si="118"/>
        <v>0</v>
      </c>
      <c r="BF200" s="13">
        <f t="shared" si="118"/>
        <v>0</v>
      </c>
      <c r="BG200" s="13">
        <f t="shared" si="118"/>
        <v>0</v>
      </c>
    </row>
    <row r="201" spans="1:59" x14ac:dyDescent="0.35">
      <c r="C201" s="9" t="s">
        <v>192</v>
      </c>
      <c r="J201" s="13">
        <f t="shared" ref="J201:AO201" si="119">J198*J3</f>
        <v>0</v>
      </c>
      <c r="K201" s="13">
        <f t="shared" si="119"/>
        <v>0</v>
      </c>
      <c r="L201" s="13">
        <f t="shared" si="119"/>
        <v>10263.398969523139</v>
      </c>
      <c r="M201" s="13">
        <f t="shared" si="119"/>
        <v>0</v>
      </c>
      <c r="N201" s="13">
        <f t="shared" si="119"/>
        <v>0</v>
      </c>
      <c r="O201" s="13">
        <f t="shared" si="119"/>
        <v>0</v>
      </c>
      <c r="P201" s="13">
        <f t="shared" si="119"/>
        <v>0</v>
      </c>
      <c r="Q201" s="13">
        <f t="shared" si="119"/>
        <v>0</v>
      </c>
      <c r="R201" s="13">
        <f t="shared" si="119"/>
        <v>0</v>
      </c>
      <c r="S201" s="13">
        <f t="shared" si="119"/>
        <v>0</v>
      </c>
      <c r="T201" s="13">
        <f t="shared" si="119"/>
        <v>0</v>
      </c>
      <c r="U201" s="13">
        <f t="shared" si="119"/>
        <v>0</v>
      </c>
      <c r="V201" s="13">
        <f t="shared" si="119"/>
        <v>0</v>
      </c>
      <c r="W201" s="13">
        <f t="shared" si="119"/>
        <v>0</v>
      </c>
      <c r="X201" s="13">
        <f t="shared" si="119"/>
        <v>0</v>
      </c>
      <c r="Y201" s="13">
        <f t="shared" si="119"/>
        <v>0</v>
      </c>
      <c r="Z201" s="13">
        <f t="shared" si="119"/>
        <v>0</v>
      </c>
      <c r="AA201" s="13">
        <f t="shared" si="119"/>
        <v>0</v>
      </c>
      <c r="AB201" s="13">
        <f t="shared" si="119"/>
        <v>0</v>
      </c>
      <c r="AC201" s="13">
        <f t="shared" si="119"/>
        <v>0</v>
      </c>
      <c r="AD201" s="13">
        <f t="shared" si="119"/>
        <v>0</v>
      </c>
      <c r="AE201" s="13">
        <f t="shared" si="119"/>
        <v>0</v>
      </c>
      <c r="AF201" s="13">
        <f t="shared" si="119"/>
        <v>0</v>
      </c>
      <c r="AG201" s="13">
        <f t="shared" si="119"/>
        <v>0</v>
      </c>
      <c r="AH201" s="13">
        <f t="shared" si="119"/>
        <v>0</v>
      </c>
      <c r="AI201" s="13">
        <f t="shared" si="119"/>
        <v>0</v>
      </c>
      <c r="AJ201" s="13">
        <f t="shared" si="119"/>
        <v>0</v>
      </c>
      <c r="AK201" s="13">
        <f t="shared" si="119"/>
        <v>0</v>
      </c>
      <c r="AL201" s="13">
        <f t="shared" si="119"/>
        <v>0</v>
      </c>
      <c r="AM201" s="13">
        <f t="shared" si="119"/>
        <v>0</v>
      </c>
      <c r="AN201" s="13">
        <f t="shared" si="119"/>
        <v>0</v>
      </c>
      <c r="AO201" s="13">
        <f t="shared" si="119"/>
        <v>0</v>
      </c>
      <c r="AP201" s="13">
        <f t="shared" ref="AP201:BG201" si="120">AP198*AP3</f>
        <v>0</v>
      </c>
      <c r="AQ201" s="13">
        <f t="shared" si="120"/>
        <v>0</v>
      </c>
      <c r="AR201" s="13">
        <f t="shared" si="120"/>
        <v>0</v>
      </c>
      <c r="AS201" s="13">
        <f t="shared" si="120"/>
        <v>0</v>
      </c>
      <c r="AT201" s="13">
        <f t="shared" si="120"/>
        <v>0</v>
      </c>
      <c r="AU201" s="13">
        <f t="shared" si="120"/>
        <v>0</v>
      </c>
      <c r="AV201" s="13">
        <f t="shared" si="120"/>
        <v>0</v>
      </c>
      <c r="AW201" s="13">
        <f t="shared" si="120"/>
        <v>0</v>
      </c>
      <c r="AX201" s="13">
        <f t="shared" si="120"/>
        <v>0</v>
      </c>
      <c r="AY201" s="13">
        <f t="shared" si="120"/>
        <v>0</v>
      </c>
      <c r="AZ201" s="13">
        <f t="shared" si="120"/>
        <v>0</v>
      </c>
      <c r="BA201" s="13">
        <f t="shared" si="120"/>
        <v>0</v>
      </c>
      <c r="BB201" s="13">
        <f t="shared" si="120"/>
        <v>0</v>
      </c>
      <c r="BC201" s="13">
        <f t="shared" si="120"/>
        <v>0</v>
      </c>
      <c r="BD201" s="13">
        <f t="shared" si="120"/>
        <v>0</v>
      </c>
      <c r="BE201" s="13">
        <f t="shared" si="120"/>
        <v>0</v>
      </c>
      <c r="BF201" s="13">
        <f t="shared" si="120"/>
        <v>0</v>
      </c>
      <c r="BG201" s="13">
        <f t="shared" si="120"/>
        <v>0</v>
      </c>
    </row>
    <row r="202" spans="1:59" x14ac:dyDescent="0.35">
      <c r="C202" s="9" t="s">
        <v>193</v>
      </c>
      <c r="J202" s="13">
        <f t="shared" ref="J202:AO202" si="121">J198*J5</f>
        <v>0</v>
      </c>
      <c r="K202" s="13">
        <f t="shared" si="121"/>
        <v>0</v>
      </c>
      <c r="L202" s="13">
        <f t="shared" si="121"/>
        <v>0</v>
      </c>
      <c r="M202" s="13">
        <f t="shared" si="121"/>
        <v>0</v>
      </c>
      <c r="N202" s="13">
        <f t="shared" si="121"/>
        <v>0</v>
      </c>
      <c r="O202" s="13">
        <f t="shared" si="121"/>
        <v>0</v>
      </c>
      <c r="P202" s="13">
        <f t="shared" si="121"/>
        <v>0</v>
      </c>
      <c r="Q202" s="13">
        <f t="shared" si="121"/>
        <v>0</v>
      </c>
      <c r="R202" s="13">
        <f t="shared" si="121"/>
        <v>0</v>
      </c>
      <c r="S202" s="13">
        <f t="shared" si="121"/>
        <v>0</v>
      </c>
      <c r="T202" s="13">
        <f t="shared" si="121"/>
        <v>0</v>
      </c>
      <c r="U202" s="13">
        <f t="shared" si="121"/>
        <v>0</v>
      </c>
      <c r="V202" s="13">
        <f t="shared" si="121"/>
        <v>0</v>
      </c>
      <c r="W202" s="13">
        <f t="shared" si="121"/>
        <v>0</v>
      </c>
      <c r="X202" s="13">
        <f t="shared" si="121"/>
        <v>0</v>
      </c>
      <c r="Y202" s="13">
        <f t="shared" si="121"/>
        <v>0</v>
      </c>
      <c r="Z202" s="13">
        <f t="shared" si="121"/>
        <v>0</v>
      </c>
      <c r="AA202" s="13">
        <f t="shared" si="121"/>
        <v>0</v>
      </c>
      <c r="AB202" s="13">
        <f t="shared" si="121"/>
        <v>0</v>
      </c>
      <c r="AC202" s="13">
        <f t="shared" si="121"/>
        <v>0</v>
      </c>
      <c r="AD202" s="13">
        <f t="shared" si="121"/>
        <v>0</v>
      </c>
      <c r="AE202" s="13">
        <f t="shared" si="121"/>
        <v>-10263.398969523139</v>
      </c>
      <c r="AF202" s="13">
        <f t="shared" si="121"/>
        <v>0</v>
      </c>
      <c r="AG202" s="13">
        <f t="shared" si="121"/>
        <v>0</v>
      </c>
      <c r="AH202" s="13">
        <f t="shared" si="121"/>
        <v>0</v>
      </c>
      <c r="AI202" s="13">
        <f t="shared" si="121"/>
        <v>0</v>
      </c>
      <c r="AJ202" s="13">
        <f t="shared" si="121"/>
        <v>0</v>
      </c>
      <c r="AK202" s="13">
        <f t="shared" si="121"/>
        <v>0</v>
      </c>
      <c r="AL202" s="13">
        <f t="shared" si="121"/>
        <v>0</v>
      </c>
      <c r="AM202" s="13">
        <f t="shared" si="121"/>
        <v>0</v>
      </c>
      <c r="AN202" s="13">
        <f t="shared" si="121"/>
        <v>0</v>
      </c>
      <c r="AO202" s="13">
        <f t="shared" si="121"/>
        <v>0</v>
      </c>
      <c r="AP202" s="13">
        <f t="shared" ref="AP202:BG202" si="122">AP198*AP5</f>
        <v>0</v>
      </c>
      <c r="AQ202" s="13">
        <f t="shared" si="122"/>
        <v>0</v>
      </c>
      <c r="AR202" s="13">
        <f t="shared" si="122"/>
        <v>0</v>
      </c>
      <c r="AS202" s="13">
        <f t="shared" si="122"/>
        <v>0</v>
      </c>
      <c r="AT202" s="13">
        <f t="shared" si="122"/>
        <v>0</v>
      </c>
      <c r="AU202" s="13">
        <f t="shared" si="122"/>
        <v>0</v>
      </c>
      <c r="AV202" s="13">
        <f t="shared" si="122"/>
        <v>0</v>
      </c>
      <c r="AW202" s="13">
        <f t="shared" si="122"/>
        <v>0</v>
      </c>
      <c r="AX202" s="13">
        <f t="shared" si="122"/>
        <v>0</v>
      </c>
      <c r="AY202" s="13">
        <f t="shared" si="122"/>
        <v>0</v>
      </c>
      <c r="AZ202" s="13">
        <f t="shared" si="122"/>
        <v>0</v>
      </c>
      <c r="BA202" s="13">
        <f t="shared" si="122"/>
        <v>0</v>
      </c>
      <c r="BB202" s="13">
        <f t="shared" si="122"/>
        <v>0</v>
      </c>
      <c r="BC202" s="13">
        <f t="shared" si="122"/>
        <v>0</v>
      </c>
      <c r="BD202" s="13">
        <f t="shared" si="122"/>
        <v>0</v>
      </c>
      <c r="BE202" s="13">
        <f t="shared" si="122"/>
        <v>0</v>
      </c>
      <c r="BF202" s="13">
        <f t="shared" si="122"/>
        <v>0</v>
      </c>
      <c r="BG202" s="13">
        <f t="shared" si="122"/>
        <v>0</v>
      </c>
    </row>
    <row r="203" spans="1:59" ht="15" thickBot="1" x14ac:dyDescent="0.4">
      <c r="C203" s="15" t="s">
        <v>181</v>
      </c>
      <c r="D203" s="15"/>
      <c r="E203" s="15"/>
      <c r="F203" s="15"/>
      <c r="G203" s="15"/>
      <c r="H203" s="15"/>
      <c r="I203" s="15"/>
      <c r="J203" s="33">
        <f>J200+J201+J202</f>
        <v>0</v>
      </c>
      <c r="K203" s="33">
        <f t="shared" ref="K203:BG203" si="123">K200+K201+K202</f>
        <v>0</v>
      </c>
      <c r="L203" s="33">
        <f t="shared" si="123"/>
        <v>10263.398969523139</v>
      </c>
      <c r="M203" s="33">
        <f t="shared" si="123"/>
        <v>10263.398969523139</v>
      </c>
      <c r="N203" s="33">
        <f t="shared" si="123"/>
        <v>10263.398969523139</v>
      </c>
      <c r="O203" s="33">
        <f t="shared" si="123"/>
        <v>10263.398969523139</v>
      </c>
      <c r="P203" s="33">
        <f t="shared" si="123"/>
        <v>10263.398969523139</v>
      </c>
      <c r="Q203" s="33">
        <f t="shared" si="123"/>
        <v>10263.398969523139</v>
      </c>
      <c r="R203" s="33">
        <f t="shared" si="123"/>
        <v>10263.398969523139</v>
      </c>
      <c r="S203" s="33">
        <f t="shared" si="123"/>
        <v>10263.398969523139</v>
      </c>
      <c r="T203" s="33">
        <f t="shared" si="123"/>
        <v>10263.398969523139</v>
      </c>
      <c r="U203" s="33">
        <f t="shared" si="123"/>
        <v>10263.398969523139</v>
      </c>
      <c r="V203" s="33">
        <f t="shared" si="123"/>
        <v>10263.398969523139</v>
      </c>
      <c r="W203" s="33">
        <f t="shared" si="123"/>
        <v>10263.398969523139</v>
      </c>
      <c r="X203" s="33">
        <f t="shared" si="123"/>
        <v>10263.398969523139</v>
      </c>
      <c r="Y203" s="33">
        <f t="shared" si="123"/>
        <v>10263.398969523139</v>
      </c>
      <c r="Z203" s="33">
        <f t="shared" si="123"/>
        <v>10263.398969523139</v>
      </c>
      <c r="AA203" s="33">
        <f t="shared" si="123"/>
        <v>10263.398969523139</v>
      </c>
      <c r="AB203" s="33">
        <f t="shared" si="123"/>
        <v>10263.398969523139</v>
      </c>
      <c r="AC203" s="33">
        <f t="shared" si="123"/>
        <v>10263.398969523139</v>
      </c>
      <c r="AD203" s="33">
        <f t="shared" si="123"/>
        <v>10263.398969523139</v>
      </c>
      <c r="AE203" s="33">
        <f t="shared" si="123"/>
        <v>0</v>
      </c>
      <c r="AF203" s="33">
        <f t="shared" si="123"/>
        <v>0</v>
      </c>
      <c r="AG203" s="33">
        <f t="shared" si="123"/>
        <v>0</v>
      </c>
      <c r="AH203" s="33">
        <f t="shared" si="123"/>
        <v>0</v>
      </c>
      <c r="AI203" s="33">
        <f t="shared" si="123"/>
        <v>0</v>
      </c>
      <c r="AJ203" s="33">
        <f t="shared" si="123"/>
        <v>0</v>
      </c>
      <c r="AK203" s="33">
        <f t="shared" si="123"/>
        <v>0</v>
      </c>
      <c r="AL203" s="33">
        <f t="shared" si="123"/>
        <v>0</v>
      </c>
      <c r="AM203" s="33">
        <f t="shared" si="123"/>
        <v>0</v>
      </c>
      <c r="AN203" s="33">
        <f t="shared" si="123"/>
        <v>0</v>
      </c>
      <c r="AO203" s="33">
        <f t="shared" si="123"/>
        <v>0</v>
      </c>
      <c r="AP203" s="33">
        <f t="shared" si="123"/>
        <v>0</v>
      </c>
      <c r="AQ203" s="33">
        <f t="shared" si="123"/>
        <v>0</v>
      </c>
      <c r="AR203" s="33">
        <f t="shared" si="123"/>
        <v>0</v>
      </c>
      <c r="AS203" s="33">
        <f t="shared" si="123"/>
        <v>0</v>
      </c>
      <c r="AT203" s="33">
        <f t="shared" si="123"/>
        <v>0</v>
      </c>
      <c r="AU203" s="33">
        <f t="shared" si="123"/>
        <v>0</v>
      </c>
      <c r="AV203" s="33">
        <f t="shared" si="123"/>
        <v>0</v>
      </c>
      <c r="AW203" s="33">
        <f t="shared" si="123"/>
        <v>0</v>
      </c>
      <c r="AX203" s="33">
        <f t="shared" si="123"/>
        <v>0</v>
      </c>
      <c r="AY203" s="33">
        <f t="shared" si="123"/>
        <v>0</v>
      </c>
      <c r="AZ203" s="33">
        <f t="shared" si="123"/>
        <v>0</v>
      </c>
      <c r="BA203" s="33">
        <f t="shared" si="123"/>
        <v>0</v>
      </c>
      <c r="BB203" s="33">
        <f t="shared" si="123"/>
        <v>0</v>
      </c>
      <c r="BC203" s="33">
        <f t="shared" si="123"/>
        <v>0</v>
      </c>
      <c r="BD203" s="33">
        <f t="shared" si="123"/>
        <v>0</v>
      </c>
      <c r="BE203" s="33">
        <f t="shared" si="123"/>
        <v>0</v>
      </c>
      <c r="BF203" s="33">
        <f t="shared" si="123"/>
        <v>0</v>
      </c>
      <c r="BG203" s="33">
        <f t="shared" si="123"/>
        <v>0</v>
      </c>
    </row>
    <row r="204" spans="1:59" x14ac:dyDescent="0.35">
      <c r="C204" s="9" t="s">
        <v>194</v>
      </c>
    </row>
    <row r="206" spans="1:59" s="66" customFormat="1" x14ac:dyDescent="0.35">
      <c r="A206" s="66" t="s">
        <v>195</v>
      </c>
    </row>
    <row r="207" spans="1:59" x14ac:dyDescent="0.35">
      <c r="B207" s="9" t="s">
        <v>196</v>
      </c>
    </row>
    <row r="208" spans="1:59" x14ac:dyDescent="0.35">
      <c r="C208" s="9" t="s">
        <v>197</v>
      </c>
      <c r="E208" s="9" t="s">
        <v>88</v>
      </c>
      <c r="J208" s="13">
        <f t="shared" ref="J208:AO208" si="124">I208+J189</f>
        <v>0</v>
      </c>
      <c r="K208" s="13">
        <f t="shared" si="124"/>
        <v>3900</v>
      </c>
      <c r="L208" s="13">
        <f t="shared" si="124"/>
        <v>17160</v>
      </c>
      <c r="M208" s="13">
        <f t="shared" si="124"/>
        <v>17160</v>
      </c>
      <c r="N208" s="13">
        <f t="shared" si="124"/>
        <v>17160</v>
      </c>
      <c r="O208" s="13">
        <f t="shared" si="124"/>
        <v>17160</v>
      </c>
      <c r="P208" s="13">
        <f t="shared" si="124"/>
        <v>17160</v>
      </c>
      <c r="Q208" s="13">
        <f t="shared" si="124"/>
        <v>17160</v>
      </c>
      <c r="R208" s="13">
        <f t="shared" si="124"/>
        <v>17160</v>
      </c>
      <c r="S208" s="13">
        <f t="shared" si="124"/>
        <v>17160</v>
      </c>
      <c r="T208" s="13">
        <f t="shared" si="124"/>
        <v>17160</v>
      </c>
      <c r="U208" s="13">
        <f t="shared" si="124"/>
        <v>17160</v>
      </c>
      <c r="V208" s="13">
        <f t="shared" si="124"/>
        <v>17160</v>
      </c>
      <c r="W208" s="13">
        <f t="shared" si="124"/>
        <v>17160</v>
      </c>
      <c r="X208" s="13">
        <f t="shared" si="124"/>
        <v>17160</v>
      </c>
      <c r="Y208" s="13">
        <f t="shared" si="124"/>
        <v>17160</v>
      </c>
      <c r="Z208" s="13">
        <f t="shared" si="124"/>
        <v>17160</v>
      </c>
      <c r="AA208" s="13">
        <f t="shared" si="124"/>
        <v>17160</v>
      </c>
      <c r="AB208" s="13">
        <f t="shared" si="124"/>
        <v>17160</v>
      </c>
      <c r="AC208" s="13">
        <f t="shared" si="124"/>
        <v>17160</v>
      </c>
      <c r="AD208" s="13">
        <f t="shared" si="124"/>
        <v>17160</v>
      </c>
      <c r="AE208" s="13">
        <f t="shared" si="124"/>
        <v>17160</v>
      </c>
      <c r="AF208" s="13">
        <f t="shared" si="124"/>
        <v>17160</v>
      </c>
      <c r="AG208" s="13">
        <f t="shared" si="124"/>
        <v>17160</v>
      </c>
      <c r="AH208" s="13">
        <f t="shared" si="124"/>
        <v>17160</v>
      </c>
      <c r="AI208" s="13">
        <f t="shared" si="124"/>
        <v>17160</v>
      </c>
      <c r="AJ208" s="13">
        <f t="shared" si="124"/>
        <v>17160</v>
      </c>
      <c r="AK208" s="13">
        <f t="shared" si="124"/>
        <v>17160</v>
      </c>
      <c r="AL208" s="13">
        <f t="shared" si="124"/>
        <v>17160</v>
      </c>
      <c r="AM208" s="13">
        <f t="shared" si="124"/>
        <v>17160</v>
      </c>
      <c r="AN208" s="13">
        <f t="shared" si="124"/>
        <v>17160</v>
      </c>
      <c r="AO208" s="13">
        <f t="shared" si="124"/>
        <v>17160</v>
      </c>
      <c r="AP208" s="13">
        <f t="shared" ref="AP208:BG208" si="125">AO208+AP189</f>
        <v>17160</v>
      </c>
      <c r="AQ208" s="13">
        <f t="shared" si="125"/>
        <v>17160</v>
      </c>
      <c r="AR208" s="13">
        <f t="shared" si="125"/>
        <v>17160</v>
      </c>
      <c r="AS208" s="13">
        <f t="shared" si="125"/>
        <v>17160</v>
      </c>
      <c r="AT208" s="13">
        <f t="shared" si="125"/>
        <v>17160</v>
      </c>
      <c r="AU208" s="13">
        <f t="shared" si="125"/>
        <v>17160</v>
      </c>
      <c r="AV208" s="13">
        <f t="shared" si="125"/>
        <v>17160</v>
      </c>
      <c r="AW208" s="13">
        <f t="shared" si="125"/>
        <v>17160</v>
      </c>
      <c r="AX208" s="13">
        <f t="shared" si="125"/>
        <v>17160</v>
      </c>
      <c r="AY208" s="13">
        <f t="shared" si="125"/>
        <v>17160</v>
      </c>
      <c r="AZ208" s="13">
        <f t="shared" si="125"/>
        <v>17160</v>
      </c>
      <c r="BA208" s="13">
        <f t="shared" si="125"/>
        <v>17160</v>
      </c>
      <c r="BB208" s="13">
        <f t="shared" si="125"/>
        <v>17160</v>
      </c>
      <c r="BC208" s="13">
        <f t="shared" si="125"/>
        <v>17160</v>
      </c>
      <c r="BD208" s="13">
        <f t="shared" si="125"/>
        <v>17160</v>
      </c>
      <c r="BE208" s="13">
        <f t="shared" si="125"/>
        <v>17160</v>
      </c>
      <c r="BF208" s="13">
        <f t="shared" si="125"/>
        <v>17160</v>
      </c>
      <c r="BG208" s="13">
        <f t="shared" si="125"/>
        <v>17160</v>
      </c>
    </row>
    <row r="209" spans="3:59" x14ac:dyDescent="0.35">
      <c r="C209" s="9" t="s">
        <v>198</v>
      </c>
      <c r="J209" s="13">
        <f t="shared" ref="J209:AO209" si="126">I209+J191+J193</f>
        <v>7200</v>
      </c>
      <c r="K209" s="13">
        <f t="shared" si="126"/>
        <v>8850</v>
      </c>
      <c r="L209" s="13">
        <f t="shared" si="126"/>
        <v>9180</v>
      </c>
      <c r="M209" s="13">
        <f t="shared" si="126"/>
        <v>9180</v>
      </c>
      <c r="N209" s="13">
        <f t="shared" si="126"/>
        <v>9180</v>
      </c>
      <c r="O209" s="13">
        <f t="shared" si="126"/>
        <v>9180</v>
      </c>
      <c r="P209" s="13">
        <f t="shared" si="126"/>
        <v>9180</v>
      </c>
      <c r="Q209" s="13">
        <f t="shared" si="126"/>
        <v>9180</v>
      </c>
      <c r="R209" s="13">
        <f t="shared" si="126"/>
        <v>9180</v>
      </c>
      <c r="S209" s="13">
        <f t="shared" si="126"/>
        <v>9180</v>
      </c>
      <c r="T209" s="13">
        <f t="shared" si="126"/>
        <v>9180</v>
      </c>
      <c r="U209" s="13">
        <f t="shared" si="126"/>
        <v>9180</v>
      </c>
      <c r="V209" s="13">
        <f t="shared" si="126"/>
        <v>9180</v>
      </c>
      <c r="W209" s="13">
        <f t="shared" si="126"/>
        <v>9180</v>
      </c>
      <c r="X209" s="13">
        <f t="shared" si="126"/>
        <v>9180</v>
      </c>
      <c r="Y209" s="13">
        <f t="shared" si="126"/>
        <v>9180</v>
      </c>
      <c r="Z209" s="13">
        <f t="shared" si="126"/>
        <v>9180</v>
      </c>
      <c r="AA209" s="13">
        <f t="shared" si="126"/>
        <v>9180</v>
      </c>
      <c r="AB209" s="13">
        <f t="shared" si="126"/>
        <v>9180</v>
      </c>
      <c r="AC209" s="13">
        <f t="shared" si="126"/>
        <v>9180</v>
      </c>
      <c r="AD209" s="13">
        <f t="shared" si="126"/>
        <v>9180</v>
      </c>
      <c r="AE209" s="13">
        <f t="shared" si="126"/>
        <v>9180</v>
      </c>
      <c r="AF209" s="13">
        <f t="shared" si="126"/>
        <v>9180</v>
      </c>
      <c r="AG209" s="13">
        <f t="shared" si="126"/>
        <v>9180</v>
      </c>
      <c r="AH209" s="13">
        <f t="shared" si="126"/>
        <v>9180</v>
      </c>
      <c r="AI209" s="13">
        <f t="shared" si="126"/>
        <v>9180</v>
      </c>
      <c r="AJ209" s="13">
        <f t="shared" si="126"/>
        <v>9180</v>
      </c>
      <c r="AK209" s="13">
        <f t="shared" si="126"/>
        <v>9180</v>
      </c>
      <c r="AL209" s="13">
        <f t="shared" si="126"/>
        <v>9180</v>
      </c>
      <c r="AM209" s="13">
        <f t="shared" si="126"/>
        <v>9180</v>
      </c>
      <c r="AN209" s="13">
        <f t="shared" si="126"/>
        <v>9180</v>
      </c>
      <c r="AO209" s="13">
        <f t="shared" si="126"/>
        <v>9180</v>
      </c>
      <c r="AP209" s="13">
        <f t="shared" ref="AP209:BG209" si="127">AO209+AP191+AP193</f>
        <v>9180</v>
      </c>
      <c r="AQ209" s="13">
        <f t="shared" si="127"/>
        <v>9180</v>
      </c>
      <c r="AR209" s="13">
        <f t="shared" si="127"/>
        <v>9180</v>
      </c>
      <c r="AS209" s="13">
        <f t="shared" si="127"/>
        <v>9180</v>
      </c>
      <c r="AT209" s="13">
        <f t="shared" si="127"/>
        <v>9180</v>
      </c>
      <c r="AU209" s="13">
        <f t="shared" si="127"/>
        <v>9180</v>
      </c>
      <c r="AV209" s="13">
        <f t="shared" si="127"/>
        <v>9180</v>
      </c>
      <c r="AW209" s="13">
        <f t="shared" si="127"/>
        <v>9180</v>
      </c>
      <c r="AX209" s="13">
        <f t="shared" si="127"/>
        <v>9180</v>
      </c>
      <c r="AY209" s="13">
        <f t="shared" si="127"/>
        <v>9180</v>
      </c>
      <c r="AZ209" s="13">
        <f t="shared" si="127"/>
        <v>9180</v>
      </c>
      <c r="BA209" s="13">
        <f t="shared" si="127"/>
        <v>9180</v>
      </c>
      <c r="BB209" s="13">
        <f t="shared" si="127"/>
        <v>9180</v>
      </c>
      <c r="BC209" s="13">
        <f t="shared" si="127"/>
        <v>9180</v>
      </c>
      <c r="BD209" s="13">
        <f t="shared" si="127"/>
        <v>9180</v>
      </c>
      <c r="BE209" s="13">
        <f t="shared" si="127"/>
        <v>9180</v>
      </c>
      <c r="BF209" s="13">
        <f t="shared" si="127"/>
        <v>9180</v>
      </c>
      <c r="BG209" s="13">
        <f t="shared" si="127"/>
        <v>9180</v>
      </c>
    </row>
    <row r="210" spans="3:59" x14ac:dyDescent="0.35">
      <c r="C210" s="9" t="s">
        <v>199</v>
      </c>
      <c r="F210" s="14">
        <f>F133</f>
        <v>0.04</v>
      </c>
      <c r="J210" s="13">
        <f t="shared" ref="J210:AO210" si="128">MIN($F$210*(J208+J209)*J5,I212)</f>
        <v>0</v>
      </c>
      <c r="K210" s="13">
        <f t="shared" si="128"/>
        <v>0</v>
      </c>
      <c r="L210" s="13">
        <f t="shared" si="128"/>
        <v>0</v>
      </c>
      <c r="M210" s="13">
        <f t="shared" si="128"/>
        <v>1053.5999999999999</v>
      </c>
      <c r="N210" s="13">
        <f t="shared" si="128"/>
        <v>1053.5999999999999</v>
      </c>
      <c r="O210" s="13">
        <f t="shared" si="128"/>
        <v>1053.5999999999999</v>
      </c>
      <c r="P210" s="13">
        <f t="shared" si="128"/>
        <v>1053.5999999999999</v>
      </c>
      <c r="Q210" s="13">
        <f t="shared" si="128"/>
        <v>1053.5999999999999</v>
      </c>
      <c r="R210" s="13">
        <f t="shared" si="128"/>
        <v>1053.5999999999999</v>
      </c>
      <c r="S210" s="13">
        <f t="shared" si="128"/>
        <v>1053.5999999999999</v>
      </c>
      <c r="T210" s="13">
        <f t="shared" si="128"/>
        <v>1053.5999999999999</v>
      </c>
      <c r="U210" s="13">
        <f t="shared" si="128"/>
        <v>1053.5999999999999</v>
      </c>
      <c r="V210" s="13">
        <f t="shared" si="128"/>
        <v>1053.5999999999999</v>
      </c>
      <c r="W210" s="13">
        <f t="shared" si="128"/>
        <v>1053.5999999999999</v>
      </c>
      <c r="X210" s="13">
        <f t="shared" si="128"/>
        <v>1053.5999999999999</v>
      </c>
      <c r="Y210" s="13">
        <f t="shared" si="128"/>
        <v>1053.5999999999999</v>
      </c>
      <c r="Z210" s="13">
        <f t="shared" si="128"/>
        <v>1053.5999999999999</v>
      </c>
      <c r="AA210" s="13">
        <f t="shared" si="128"/>
        <v>1053.5999999999999</v>
      </c>
      <c r="AB210" s="13">
        <f t="shared" si="128"/>
        <v>1053.5999999999999</v>
      </c>
      <c r="AC210" s="13">
        <f t="shared" si="128"/>
        <v>1053.5999999999999</v>
      </c>
      <c r="AD210" s="13">
        <f t="shared" si="128"/>
        <v>1053.5999999999999</v>
      </c>
      <c r="AE210" s="13">
        <f t="shared" si="128"/>
        <v>1053.5999999999999</v>
      </c>
      <c r="AF210" s="13">
        <f t="shared" si="128"/>
        <v>1053.5999999999999</v>
      </c>
      <c r="AG210" s="13">
        <f t="shared" si="128"/>
        <v>1053.5999999999999</v>
      </c>
      <c r="AH210" s="13">
        <f t="shared" si="128"/>
        <v>1053.5999999999999</v>
      </c>
      <c r="AI210" s="13">
        <f t="shared" si="128"/>
        <v>1053.5999999999999</v>
      </c>
      <c r="AJ210" s="13">
        <f t="shared" si="128"/>
        <v>1053.5999999999999</v>
      </c>
      <c r="AK210" s="13">
        <f t="shared" si="128"/>
        <v>1053.5999999999999</v>
      </c>
      <c r="AL210" s="13">
        <f t="shared" si="128"/>
        <v>0</v>
      </c>
      <c r="AM210" s="13">
        <f t="shared" si="128"/>
        <v>0</v>
      </c>
      <c r="AN210" s="13">
        <f t="shared" si="128"/>
        <v>0</v>
      </c>
      <c r="AO210" s="13">
        <f t="shared" si="128"/>
        <v>0</v>
      </c>
      <c r="AP210" s="13">
        <f t="shared" ref="AP210:BG210" si="129">MIN($F$210*(AP208+AP209)*AP5,AO212)</f>
        <v>0</v>
      </c>
      <c r="AQ210" s="13">
        <f t="shared" si="129"/>
        <v>0</v>
      </c>
      <c r="AR210" s="13">
        <f t="shared" si="129"/>
        <v>0</v>
      </c>
      <c r="AS210" s="13">
        <f t="shared" si="129"/>
        <v>0</v>
      </c>
      <c r="AT210" s="13">
        <f t="shared" si="129"/>
        <v>0</v>
      </c>
      <c r="AU210" s="13">
        <f t="shared" si="129"/>
        <v>0</v>
      </c>
      <c r="AV210" s="13">
        <f t="shared" si="129"/>
        <v>0</v>
      </c>
      <c r="AW210" s="13">
        <f t="shared" si="129"/>
        <v>0</v>
      </c>
      <c r="AX210" s="13">
        <f t="shared" si="129"/>
        <v>0</v>
      </c>
      <c r="AY210" s="13">
        <f t="shared" si="129"/>
        <v>0</v>
      </c>
      <c r="AZ210" s="13">
        <f t="shared" si="129"/>
        <v>0</v>
      </c>
      <c r="BA210" s="13">
        <f t="shared" si="129"/>
        <v>0</v>
      </c>
      <c r="BB210" s="13">
        <f t="shared" si="129"/>
        <v>0</v>
      </c>
      <c r="BC210" s="13">
        <f t="shared" si="129"/>
        <v>0</v>
      </c>
      <c r="BD210" s="13">
        <f t="shared" si="129"/>
        <v>0</v>
      </c>
      <c r="BE210" s="13">
        <f t="shared" si="129"/>
        <v>0</v>
      </c>
      <c r="BF210" s="13">
        <f t="shared" si="129"/>
        <v>0</v>
      </c>
      <c r="BG210" s="13">
        <f t="shared" si="129"/>
        <v>0</v>
      </c>
    </row>
    <row r="211" spans="3:59" x14ac:dyDescent="0.35">
      <c r="C211" s="9" t="s">
        <v>200</v>
      </c>
      <c r="E211" s="9" t="s">
        <v>88</v>
      </c>
      <c r="J211" s="35">
        <f>I211+J210</f>
        <v>0</v>
      </c>
      <c r="K211" s="35">
        <f t="shared" ref="K211:BG211" si="130">J211+K210</f>
        <v>0</v>
      </c>
      <c r="L211" s="35">
        <f t="shared" si="130"/>
        <v>0</v>
      </c>
      <c r="M211" s="35">
        <f t="shared" si="130"/>
        <v>1053.5999999999999</v>
      </c>
      <c r="N211" s="35">
        <f t="shared" si="130"/>
        <v>2107.1999999999998</v>
      </c>
      <c r="O211" s="35">
        <f t="shared" si="130"/>
        <v>3160.7999999999997</v>
      </c>
      <c r="P211" s="35">
        <f t="shared" si="130"/>
        <v>4214.3999999999996</v>
      </c>
      <c r="Q211" s="35">
        <f t="shared" si="130"/>
        <v>5268</v>
      </c>
      <c r="R211" s="35">
        <f t="shared" si="130"/>
        <v>6321.6</v>
      </c>
      <c r="S211" s="35">
        <f t="shared" si="130"/>
        <v>7375.2000000000007</v>
      </c>
      <c r="T211" s="35">
        <f t="shared" si="130"/>
        <v>8428.8000000000011</v>
      </c>
      <c r="U211" s="35">
        <f t="shared" si="130"/>
        <v>9482.4000000000015</v>
      </c>
      <c r="V211" s="35">
        <f t="shared" si="130"/>
        <v>10536.000000000002</v>
      </c>
      <c r="W211" s="35">
        <f t="shared" si="130"/>
        <v>11589.600000000002</v>
      </c>
      <c r="X211" s="35">
        <f t="shared" si="130"/>
        <v>12643.200000000003</v>
      </c>
      <c r="Y211" s="35">
        <f t="shared" si="130"/>
        <v>13696.800000000003</v>
      </c>
      <c r="Z211" s="35">
        <f t="shared" si="130"/>
        <v>14750.400000000003</v>
      </c>
      <c r="AA211" s="35">
        <f t="shared" si="130"/>
        <v>15804.000000000004</v>
      </c>
      <c r="AB211" s="35">
        <f t="shared" si="130"/>
        <v>16857.600000000002</v>
      </c>
      <c r="AC211" s="35">
        <f t="shared" si="130"/>
        <v>17911.2</v>
      </c>
      <c r="AD211" s="35">
        <f t="shared" si="130"/>
        <v>18964.8</v>
      </c>
      <c r="AE211" s="35">
        <f t="shared" si="130"/>
        <v>20018.399999999998</v>
      </c>
      <c r="AF211" s="35">
        <f t="shared" si="130"/>
        <v>21071.999999999996</v>
      </c>
      <c r="AG211" s="35">
        <f t="shared" si="130"/>
        <v>22125.599999999995</v>
      </c>
      <c r="AH211" s="35">
        <f t="shared" si="130"/>
        <v>23179.199999999993</v>
      </c>
      <c r="AI211" s="35">
        <f t="shared" si="130"/>
        <v>24232.799999999992</v>
      </c>
      <c r="AJ211" s="35">
        <f t="shared" si="130"/>
        <v>25286.399999999991</v>
      </c>
      <c r="AK211" s="35">
        <f t="shared" si="130"/>
        <v>26339.999999999989</v>
      </c>
      <c r="AL211" s="35">
        <f t="shared" si="130"/>
        <v>26339.999999999989</v>
      </c>
      <c r="AM211" s="35">
        <f t="shared" si="130"/>
        <v>26339.999999999989</v>
      </c>
      <c r="AN211" s="35">
        <f t="shared" si="130"/>
        <v>26339.999999999989</v>
      </c>
      <c r="AO211" s="35">
        <f t="shared" si="130"/>
        <v>26339.999999999989</v>
      </c>
      <c r="AP211" s="35">
        <f t="shared" si="130"/>
        <v>26339.999999999989</v>
      </c>
      <c r="AQ211" s="35">
        <f t="shared" si="130"/>
        <v>26339.999999999989</v>
      </c>
      <c r="AR211" s="35">
        <f t="shared" si="130"/>
        <v>26339.999999999989</v>
      </c>
      <c r="AS211" s="35">
        <f t="shared" si="130"/>
        <v>26339.999999999989</v>
      </c>
      <c r="AT211" s="35">
        <f t="shared" si="130"/>
        <v>26339.999999999989</v>
      </c>
      <c r="AU211" s="35">
        <f t="shared" si="130"/>
        <v>26339.999999999989</v>
      </c>
      <c r="AV211" s="35">
        <f t="shared" si="130"/>
        <v>26339.999999999989</v>
      </c>
      <c r="AW211" s="35">
        <f t="shared" si="130"/>
        <v>26339.999999999989</v>
      </c>
      <c r="AX211" s="35">
        <f t="shared" si="130"/>
        <v>26339.999999999989</v>
      </c>
      <c r="AY211" s="35">
        <f t="shared" si="130"/>
        <v>26339.999999999989</v>
      </c>
      <c r="AZ211" s="35">
        <f t="shared" si="130"/>
        <v>26339.999999999989</v>
      </c>
      <c r="BA211" s="35">
        <f t="shared" si="130"/>
        <v>26339.999999999989</v>
      </c>
      <c r="BB211" s="35">
        <f t="shared" si="130"/>
        <v>26339.999999999989</v>
      </c>
      <c r="BC211" s="35">
        <f t="shared" si="130"/>
        <v>26339.999999999989</v>
      </c>
      <c r="BD211" s="35">
        <f t="shared" si="130"/>
        <v>26339.999999999989</v>
      </c>
      <c r="BE211" s="35">
        <f t="shared" si="130"/>
        <v>26339.999999999989</v>
      </c>
      <c r="BF211" s="35">
        <f t="shared" si="130"/>
        <v>26339.999999999989</v>
      </c>
      <c r="BG211" s="35">
        <f t="shared" si="130"/>
        <v>26339.999999999989</v>
      </c>
    </row>
    <row r="212" spans="3:59" x14ac:dyDescent="0.35">
      <c r="C212" s="9" t="s">
        <v>201</v>
      </c>
      <c r="E212" s="9" t="s">
        <v>88</v>
      </c>
      <c r="J212" s="35">
        <f>J208-J211+J209</f>
        <v>7200</v>
      </c>
      <c r="K212" s="35">
        <f t="shared" ref="K212:BG212" si="131">K208-K211+K209</f>
        <v>12750</v>
      </c>
      <c r="L212" s="35">
        <f t="shared" si="131"/>
        <v>26340</v>
      </c>
      <c r="M212" s="35">
        <f t="shared" si="131"/>
        <v>25286.400000000001</v>
      </c>
      <c r="N212" s="35">
        <f t="shared" si="131"/>
        <v>24232.799999999999</v>
      </c>
      <c r="O212" s="35">
        <f t="shared" si="131"/>
        <v>23179.200000000001</v>
      </c>
      <c r="P212" s="35">
        <f t="shared" si="131"/>
        <v>22125.599999999999</v>
      </c>
      <c r="Q212" s="35">
        <f t="shared" si="131"/>
        <v>21072</v>
      </c>
      <c r="R212" s="35">
        <f t="shared" si="131"/>
        <v>20018.400000000001</v>
      </c>
      <c r="S212" s="35">
        <f t="shared" si="131"/>
        <v>18964.8</v>
      </c>
      <c r="T212" s="35">
        <f t="shared" si="131"/>
        <v>17911.199999999997</v>
      </c>
      <c r="U212" s="35">
        <f t="shared" si="131"/>
        <v>16857.599999999999</v>
      </c>
      <c r="V212" s="35">
        <f t="shared" si="131"/>
        <v>15803.999999999998</v>
      </c>
      <c r="W212" s="35">
        <f t="shared" si="131"/>
        <v>14750.399999999998</v>
      </c>
      <c r="X212" s="35">
        <f t="shared" si="131"/>
        <v>13696.799999999997</v>
      </c>
      <c r="Y212" s="35">
        <f t="shared" si="131"/>
        <v>12643.199999999997</v>
      </c>
      <c r="Z212" s="35">
        <f t="shared" si="131"/>
        <v>11589.599999999997</v>
      </c>
      <c r="AA212" s="35">
        <f t="shared" si="131"/>
        <v>10535.999999999996</v>
      </c>
      <c r="AB212" s="35">
        <f t="shared" si="131"/>
        <v>9482.3999999999978</v>
      </c>
      <c r="AC212" s="35">
        <f t="shared" si="131"/>
        <v>8428.7999999999993</v>
      </c>
      <c r="AD212" s="35">
        <f t="shared" si="131"/>
        <v>7375.2000000000007</v>
      </c>
      <c r="AE212" s="35">
        <f t="shared" si="131"/>
        <v>6321.6000000000022</v>
      </c>
      <c r="AF212" s="35">
        <f t="shared" si="131"/>
        <v>5268.0000000000036</v>
      </c>
      <c r="AG212" s="35">
        <f t="shared" si="131"/>
        <v>4214.4000000000051</v>
      </c>
      <c r="AH212" s="35">
        <f t="shared" si="131"/>
        <v>3160.8000000000065</v>
      </c>
      <c r="AI212" s="35">
        <f t="shared" si="131"/>
        <v>2107.200000000008</v>
      </c>
      <c r="AJ212" s="35">
        <f t="shared" si="131"/>
        <v>1053.6000000000095</v>
      </c>
      <c r="AK212" s="35">
        <f t="shared" si="131"/>
        <v>0</v>
      </c>
      <c r="AL212" s="35">
        <f t="shared" si="131"/>
        <v>0</v>
      </c>
      <c r="AM212" s="35">
        <f t="shared" si="131"/>
        <v>0</v>
      </c>
      <c r="AN212" s="35">
        <f t="shared" si="131"/>
        <v>0</v>
      </c>
      <c r="AO212" s="35">
        <f t="shared" si="131"/>
        <v>0</v>
      </c>
      <c r="AP212" s="35">
        <f t="shared" si="131"/>
        <v>0</v>
      </c>
      <c r="AQ212" s="35">
        <f t="shared" si="131"/>
        <v>0</v>
      </c>
      <c r="AR212" s="35">
        <f t="shared" si="131"/>
        <v>0</v>
      </c>
      <c r="AS212" s="35">
        <f t="shared" si="131"/>
        <v>0</v>
      </c>
      <c r="AT212" s="35">
        <f t="shared" si="131"/>
        <v>0</v>
      </c>
      <c r="AU212" s="35">
        <f t="shared" si="131"/>
        <v>0</v>
      </c>
      <c r="AV212" s="35">
        <f t="shared" si="131"/>
        <v>0</v>
      </c>
      <c r="AW212" s="35">
        <f t="shared" si="131"/>
        <v>0</v>
      </c>
      <c r="AX212" s="35">
        <f t="shared" si="131"/>
        <v>0</v>
      </c>
      <c r="AY212" s="35">
        <f t="shared" si="131"/>
        <v>0</v>
      </c>
      <c r="AZ212" s="35">
        <f t="shared" si="131"/>
        <v>0</v>
      </c>
      <c r="BA212" s="35">
        <f t="shared" si="131"/>
        <v>0</v>
      </c>
      <c r="BB212" s="35">
        <f t="shared" si="131"/>
        <v>0</v>
      </c>
      <c r="BC212" s="35">
        <f t="shared" si="131"/>
        <v>0</v>
      </c>
      <c r="BD212" s="35">
        <f t="shared" si="131"/>
        <v>0</v>
      </c>
      <c r="BE212" s="35">
        <f t="shared" si="131"/>
        <v>0</v>
      </c>
      <c r="BF212" s="35">
        <f t="shared" si="131"/>
        <v>0</v>
      </c>
      <c r="BG212" s="35">
        <f t="shared" si="131"/>
        <v>0</v>
      </c>
    </row>
    <row r="214" spans="3:59" x14ac:dyDescent="0.35">
      <c r="C214" s="9" t="s">
        <v>118</v>
      </c>
      <c r="E214" s="9" t="s">
        <v>88</v>
      </c>
      <c r="J214" s="35">
        <f t="shared" ref="J214:AO214" si="132">J118</f>
        <v>0</v>
      </c>
      <c r="K214" s="35">
        <f t="shared" si="132"/>
        <v>0</v>
      </c>
      <c r="L214" s="35">
        <f t="shared" si="132"/>
        <v>0</v>
      </c>
      <c r="M214" s="35">
        <f t="shared" si="132"/>
        <v>100079.98776</v>
      </c>
      <c r="N214" s="35">
        <f t="shared" si="132"/>
        <v>107851.94870399999</v>
      </c>
      <c r="O214" s="35">
        <f t="shared" si="132"/>
        <v>105448.2849216</v>
      </c>
      <c r="P214" s="35">
        <f t="shared" si="132"/>
        <v>106469.50391963999</v>
      </c>
      <c r="Q214" s="35">
        <f t="shared" si="132"/>
        <v>93258.345040066546</v>
      </c>
      <c r="R214" s="35">
        <f t="shared" si="132"/>
        <v>94297.813166068197</v>
      </c>
      <c r="S214" s="35">
        <f t="shared" si="132"/>
        <v>95363.267995219896</v>
      </c>
      <c r="T214" s="35">
        <f t="shared" si="132"/>
        <v>96455.359195100391</v>
      </c>
      <c r="U214" s="35">
        <f t="shared" si="132"/>
        <v>97574.752674977892</v>
      </c>
      <c r="V214" s="35">
        <f t="shared" si="132"/>
        <v>93910.886664530117</v>
      </c>
      <c r="W214" s="35">
        <f t="shared" si="132"/>
        <v>95074.334206143365</v>
      </c>
      <c r="X214" s="35">
        <f t="shared" si="132"/>
        <v>96266.867936296956</v>
      </c>
      <c r="Y214" s="35">
        <f t="shared" si="132"/>
        <v>97489.215009704378</v>
      </c>
      <c r="Z214" s="35">
        <f t="shared" si="132"/>
        <v>98742.120759946993</v>
      </c>
      <c r="AA214" s="35">
        <f t="shared" si="132"/>
        <v>100026.34915394566</v>
      </c>
      <c r="AB214" s="35">
        <f t="shared" si="132"/>
        <v>101342.68325779428</v>
      </c>
      <c r="AC214" s="35">
        <f t="shared" si="132"/>
        <v>102691.92571423914</v>
      </c>
      <c r="AD214" s="35">
        <f t="shared" si="132"/>
        <v>104074.89923209511</v>
      </c>
      <c r="AE214" s="35">
        <f t="shared" si="132"/>
        <v>105492.44708789748</v>
      </c>
      <c r="AF214" s="35">
        <f t="shared" si="132"/>
        <v>101992.85603933243</v>
      </c>
      <c r="AG214" s="35">
        <f t="shared" si="132"/>
        <v>103466.01869031574</v>
      </c>
      <c r="AH214" s="35">
        <f t="shared" si="132"/>
        <v>104976.01040757363</v>
      </c>
      <c r="AI214" s="35">
        <f t="shared" si="132"/>
        <v>106523.75191776297</v>
      </c>
      <c r="AJ214" s="35">
        <f t="shared" si="132"/>
        <v>108110.18696570705</v>
      </c>
      <c r="AK214" s="35">
        <f t="shared" si="132"/>
        <v>109736.28288984971</v>
      </c>
      <c r="AL214" s="35">
        <f t="shared" si="132"/>
        <v>0</v>
      </c>
      <c r="AM214" s="35">
        <f t="shared" si="132"/>
        <v>0</v>
      </c>
      <c r="AN214" s="35">
        <f t="shared" si="132"/>
        <v>0</v>
      </c>
      <c r="AO214" s="35">
        <f t="shared" si="132"/>
        <v>0</v>
      </c>
      <c r="AP214" s="35">
        <f t="shared" ref="AP214:BG214" si="133">AP118</f>
        <v>0</v>
      </c>
      <c r="AQ214" s="35">
        <f t="shared" si="133"/>
        <v>0</v>
      </c>
      <c r="AR214" s="35">
        <f t="shared" si="133"/>
        <v>0</v>
      </c>
      <c r="AS214" s="35">
        <f t="shared" si="133"/>
        <v>0</v>
      </c>
      <c r="AT214" s="35">
        <f t="shared" si="133"/>
        <v>0</v>
      </c>
      <c r="AU214" s="35">
        <f t="shared" si="133"/>
        <v>0</v>
      </c>
      <c r="AV214" s="35">
        <f t="shared" si="133"/>
        <v>0</v>
      </c>
      <c r="AW214" s="35">
        <f t="shared" si="133"/>
        <v>0</v>
      </c>
      <c r="AX214" s="35">
        <f t="shared" si="133"/>
        <v>0</v>
      </c>
      <c r="AY214" s="35">
        <f t="shared" si="133"/>
        <v>0</v>
      </c>
      <c r="AZ214" s="35">
        <f t="shared" si="133"/>
        <v>0</v>
      </c>
      <c r="BA214" s="35">
        <f t="shared" si="133"/>
        <v>0</v>
      </c>
      <c r="BB214" s="35">
        <f t="shared" si="133"/>
        <v>0</v>
      </c>
      <c r="BC214" s="35">
        <f t="shared" si="133"/>
        <v>0</v>
      </c>
      <c r="BD214" s="35">
        <f t="shared" si="133"/>
        <v>0</v>
      </c>
      <c r="BE214" s="35">
        <f t="shared" si="133"/>
        <v>0</v>
      </c>
      <c r="BF214" s="35">
        <f t="shared" si="133"/>
        <v>0</v>
      </c>
      <c r="BG214" s="35">
        <f t="shared" si="133"/>
        <v>0</v>
      </c>
    </row>
    <row r="215" spans="3:59" x14ac:dyDescent="0.35">
      <c r="C215" s="9" t="s">
        <v>202</v>
      </c>
      <c r="E215" s="9" t="s">
        <v>88</v>
      </c>
      <c r="J215" s="35">
        <f t="shared" ref="J215:AO215" si="134">J97</f>
        <v>0</v>
      </c>
      <c r="K215" s="35">
        <f t="shared" si="134"/>
        <v>0</v>
      </c>
      <c r="L215" s="35">
        <f t="shared" si="134"/>
        <v>0</v>
      </c>
      <c r="M215" s="35">
        <f t="shared" si="134"/>
        <v>75698.207535374997</v>
      </c>
      <c r="N215" s="35">
        <f t="shared" si="134"/>
        <v>82784.24772375937</v>
      </c>
      <c r="O215" s="35">
        <f t="shared" si="134"/>
        <v>79827.803916853358</v>
      </c>
      <c r="P215" s="35">
        <f t="shared" si="134"/>
        <v>80231.916514774697</v>
      </c>
      <c r="Q215" s="35">
        <f t="shared" si="134"/>
        <v>65581.659894945595</v>
      </c>
      <c r="R215" s="35">
        <f t="shared" si="134"/>
        <v>65947.935392319225</v>
      </c>
      <c r="S215" s="35">
        <f t="shared" si="134"/>
        <v>66323.36777712722</v>
      </c>
      <c r="T215" s="35">
        <f t="shared" si="134"/>
        <v>66708.185971555387</v>
      </c>
      <c r="U215" s="35">
        <f t="shared" si="134"/>
        <v>67102.624620844275</v>
      </c>
      <c r="V215" s="35">
        <f t="shared" si="134"/>
        <v>62383.293808127972</v>
      </c>
      <c r="W215" s="35">
        <f t="shared" si="134"/>
        <v>62775.715653331165</v>
      </c>
      <c r="X215" s="35">
        <f t="shared" si="134"/>
        <v>63177.948044664445</v>
      </c>
      <c r="Y215" s="35">
        <f t="shared" si="134"/>
        <v>63590.236245781052</v>
      </c>
      <c r="Z215" s="35">
        <f t="shared" si="134"/>
        <v>64012.831651925582</v>
      </c>
      <c r="AA215" s="35">
        <f t="shared" si="134"/>
        <v>64445.991943223722</v>
      </c>
      <c r="AB215" s="35">
        <f t="shared" si="134"/>
        <v>64889.981241804308</v>
      </c>
      <c r="AC215" s="35">
        <f t="shared" si="134"/>
        <v>65345.070272849414</v>
      </c>
      <c r="AD215" s="35">
        <f t="shared" si="134"/>
        <v>65811.536529670644</v>
      </c>
      <c r="AE215" s="35">
        <f t="shared" si="134"/>
        <v>66289.664442912414</v>
      </c>
      <c r="AF215" s="35">
        <f t="shared" si="134"/>
        <v>61409.80585679342</v>
      </c>
      <c r="AG215" s="35">
        <f t="shared" si="134"/>
        <v>61883.996003213251</v>
      </c>
      <c r="AH215" s="35">
        <f t="shared" si="134"/>
        <v>62370.040903293579</v>
      </c>
      <c r="AI215" s="35">
        <f t="shared" si="134"/>
        <v>62868.236925875921</v>
      </c>
      <c r="AJ215" s="35">
        <f t="shared" si="134"/>
        <v>63378.887849022816</v>
      </c>
      <c r="AK215" s="35">
        <f t="shared" si="134"/>
        <v>63902.305045248388</v>
      </c>
      <c r="AL215" s="35">
        <f t="shared" si="134"/>
        <v>0</v>
      </c>
      <c r="AM215" s="35">
        <f t="shared" si="134"/>
        <v>0</v>
      </c>
      <c r="AN215" s="35">
        <f t="shared" si="134"/>
        <v>0</v>
      </c>
      <c r="AO215" s="35">
        <f t="shared" si="134"/>
        <v>0</v>
      </c>
      <c r="AP215" s="35">
        <f t="shared" ref="AP215:BG215" si="135">AP97</f>
        <v>0</v>
      </c>
      <c r="AQ215" s="35">
        <f t="shared" si="135"/>
        <v>0</v>
      </c>
      <c r="AR215" s="35">
        <f t="shared" si="135"/>
        <v>0</v>
      </c>
      <c r="AS215" s="35">
        <f t="shared" si="135"/>
        <v>0</v>
      </c>
      <c r="AT215" s="35">
        <f t="shared" si="135"/>
        <v>0</v>
      </c>
      <c r="AU215" s="35">
        <f t="shared" si="135"/>
        <v>0</v>
      </c>
      <c r="AV215" s="35">
        <f t="shared" si="135"/>
        <v>0</v>
      </c>
      <c r="AW215" s="35">
        <f t="shared" si="135"/>
        <v>0</v>
      </c>
      <c r="AX215" s="35">
        <f t="shared" si="135"/>
        <v>0</v>
      </c>
      <c r="AY215" s="35">
        <f t="shared" si="135"/>
        <v>0</v>
      </c>
      <c r="AZ215" s="35">
        <f t="shared" si="135"/>
        <v>0</v>
      </c>
      <c r="BA215" s="35">
        <f t="shared" si="135"/>
        <v>0</v>
      </c>
      <c r="BB215" s="35">
        <f t="shared" si="135"/>
        <v>0</v>
      </c>
      <c r="BC215" s="35">
        <f t="shared" si="135"/>
        <v>0</v>
      </c>
      <c r="BD215" s="35">
        <f t="shared" si="135"/>
        <v>0</v>
      </c>
      <c r="BE215" s="35">
        <f t="shared" si="135"/>
        <v>0</v>
      </c>
      <c r="BF215" s="35">
        <f t="shared" si="135"/>
        <v>0</v>
      </c>
      <c r="BG215" s="35">
        <f t="shared" si="135"/>
        <v>0</v>
      </c>
    </row>
    <row r="216" spans="3:59" ht="15" thickBot="1" x14ac:dyDescent="0.4">
      <c r="D216" s="15" t="s">
        <v>139</v>
      </c>
      <c r="E216" s="15"/>
      <c r="F216" s="15"/>
      <c r="G216" s="15"/>
      <c r="H216" s="15"/>
      <c r="I216" s="15"/>
      <c r="J216" s="33">
        <f>J214-J215</f>
        <v>0</v>
      </c>
      <c r="K216" s="33">
        <f t="shared" ref="K216:BG216" si="136">K214-K215</f>
        <v>0</v>
      </c>
      <c r="L216" s="33">
        <f t="shared" si="136"/>
        <v>0</v>
      </c>
      <c r="M216" s="33">
        <f t="shared" si="136"/>
        <v>24381.780224625007</v>
      </c>
      <c r="N216" s="33">
        <f t="shared" si="136"/>
        <v>25067.700980240625</v>
      </c>
      <c r="O216" s="33">
        <f t="shared" si="136"/>
        <v>25620.481004746645</v>
      </c>
      <c r="P216" s="33">
        <f t="shared" si="136"/>
        <v>26237.587404865291</v>
      </c>
      <c r="Q216" s="33">
        <f t="shared" si="136"/>
        <v>27676.685145120951</v>
      </c>
      <c r="R216" s="33">
        <f t="shared" si="136"/>
        <v>28349.877773748973</v>
      </c>
      <c r="S216" s="33">
        <f t="shared" si="136"/>
        <v>29039.900218092676</v>
      </c>
      <c r="T216" s="33">
        <f t="shared" si="136"/>
        <v>29747.173223545004</v>
      </c>
      <c r="U216" s="33">
        <f t="shared" si="136"/>
        <v>30472.128054133616</v>
      </c>
      <c r="V216" s="33">
        <f t="shared" si="136"/>
        <v>31527.592856402145</v>
      </c>
      <c r="W216" s="33">
        <f t="shared" si="136"/>
        <v>32298.618552812201</v>
      </c>
      <c r="X216" s="33">
        <f t="shared" si="136"/>
        <v>33088.919891632511</v>
      </c>
      <c r="Y216" s="33">
        <f t="shared" si="136"/>
        <v>33898.978763923325</v>
      </c>
      <c r="Z216" s="33">
        <f t="shared" si="136"/>
        <v>34729.28910802141</v>
      </c>
      <c r="AA216" s="33">
        <f t="shared" si="136"/>
        <v>35580.357210721937</v>
      </c>
      <c r="AB216" s="33">
        <f t="shared" si="136"/>
        <v>36452.702015989977</v>
      </c>
      <c r="AC216" s="33">
        <f t="shared" si="136"/>
        <v>37346.855441389729</v>
      </c>
      <c r="AD216" s="33">
        <f t="shared" si="136"/>
        <v>38263.362702424463</v>
      </c>
      <c r="AE216" s="33">
        <f t="shared" si="136"/>
        <v>39202.782644985069</v>
      </c>
      <c r="AF216" s="33">
        <f t="shared" si="136"/>
        <v>40583.050182539009</v>
      </c>
      <c r="AG216" s="33">
        <f t="shared" si="136"/>
        <v>41582.022687102493</v>
      </c>
      <c r="AH216" s="33">
        <f t="shared" si="136"/>
        <v>42605.969504280052</v>
      </c>
      <c r="AI216" s="33">
        <f t="shared" si="136"/>
        <v>43655.514991887052</v>
      </c>
      <c r="AJ216" s="33">
        <f t="shared" si="136"/>
        <v>44731.299116684233</v>
      </c>
      <c r="AK216" s="33">
        <f t="shared" si="136"/>
        <v>45833.977844601322</v>
      </c>
      <c r="AL216" s="33">
        <f t="shared" si="136"/>
        <v>0</v>
      </c>
      <c r="AM216" s="33">
        <f t="shared" si="136"/>
        <v>0</v>
      </c>
      <c r="AN216" s="33">
        <f t="shared" si="136"/>
        <v>0</v>
      </c>
      <c r="AO216" s="33">
        <f t="shared" si="136"/>
        <v>0</v>
      </c>
      <c r="AP216" s="33">
        <f t="shared" si="136"/>
        <v>0</v>
      </c>
      <c r="AQ216" s="33">
        <f t="shared" si="136"/>
        <v>0</v>
      </c>
      <c r="AR216" s="33">
        <f t="shared" si="136"/>
        <v>0</v>
      </c>
      <c r="AS216" s="33">
        <f t="shared" si="136"/>
        <v>0</v>
      </c>
      <c r="AT216" s="33">
        <f t="shared" si="136"/>
        <v>0</v>
      </c>
      <c r="AU216" s="33">
        <f t="shared" si="136"/>
        <v>0</v>
      </c>
      <c r="AV216" s="33">
        <f t="shared" si="136"/>
        <v>0</v>
      </c>
      <c r="AW216" s="33">
        <f t="shared" si="136"/>
        <v>0</v>
      </c>
      <c r="AX216" s="33">
        <f t="shared" si="136"/>
        <v>0</v>
      </c>
      <c r="AY216" s="33">
        <f t="shared" si="136"/>
        <v>0</v>
      </c>
      <c r="AZ216" s="33">
        <f t="shared" si="136"/>
        <v>0</v>
      </c>
      <c r="BA216" s="33">
        <f t="shared" si="136"/>
        <v>0</v>
      </c>
      <c r="BB216" s="33">
        <f t="shared" si="136"/>
        <v>0</v>
      </c>
      <c r="BC216" s="33">
        <f t="shared" si="136"/>
        <v>0</v>
      </c>
      <c r="BD216" s="33">
        <f t="shared" si="136"/>
        <v>0</v>
      </c>
      <c r="BE216" s="33">
        <f t="shared" si="136"/>
        <v>0</v>
      </c>
      <c r="BF216" s="33">
        <f t="shared" si="136"/>
        <v>0</v>
      </c>
      <c r="BG216" s="33">
        <f t="shared" si="136"/>
        <v>0</v>
      </c>
    </row>
    <row r="217" spans="3:59" x14ac:dyDescent="0.35">
      <c r="C217" s="9" t="s">
        <v>203</v>
      </c>
      <c r="E217" s="9" t="s">
        <v>88</v>
      </c>
      <c r="J217" s="13">
        <f t="shared" ref="J217:AO217" si="137">J133</f>
        <v>0</v>
      </c>
      <c r="K217" s="13">
        <f t="shared" si="137"/>
        <v>0</v>
      </c>
      <c r="L217" s="13">
        <f t="shared" si="137"/>
        <v>0</v>
      </c>
      <c r="M217" s="13">
        <f t="shared" si="137"/>
        <v>10200</v>
      </c>
      <c r="N217" s="13">
        <f t="shared" si="137"/>
        <v>10200</v>
      </c>
      <c r="O217" s="13">
        <f t="shared" si="137"/>
        <v>10200</v>
      </c>
      <c r="P217" s="13">
        <f t="shared" si="137"/>
        <v>10200</v>
      </c>
      <c r="Q217" s="13">
        <f t="shared" si="137"/>
        <v>10200</v>
      </c>
      <c r="R217" s="13">
        <f t="shared" si="137"/>
        <v>10200</v>
      </c>
      <c r="S217" s="13">
        <f t="shared" si="137"/>
        <v>10200</v>
      </c>
      <c r="T217" s="13">
        <f t="shared" si="137"/>
        <v>10200</v>
      </c>
      <c r="U217" s="13">
        <f t="shared" si="137"/>
        <v>10200</v>
      </c>
      <c r="V217" s="13">
        <f t="shared" si="137"/>
        <v>10200</v>
      </c>
      <c r="W217" s="13">
        <f t="shared" si="137"/>
        <v>10200</v>
      </c>
      <c r="X217" s="13">
        <f t="shared" si="137"/>
        <v>10200</v>
      </c>
      <c r="Y217" s="13">
        <f t="shared" si="137"/>
        <v>10200</v>
      </c>
      <c r="Z217" s="13">
        <f t="shared" si="137"/>
        <v>10200</v>
      </c>
      <c r="AA217" s="13">
        <f t="shared" si="137"/>
        <v>10200</v>
      </c>
      <c r="AB217" s="13">
        <f t="shared" si="137"/>
        <v>10200</v>
      </c>
      <c r="AC217" s="13">
        <f t="shared" si="137"/>
        <v>10200</v>
      </c>
      <c r="AD217" s="13">
        <f t="shared" si="137"/>
        <v>10200</v>
      </c>
      <c r="AE217" s="13">
        <f t="shared" si="137"/>
        <v>10200</v>
      </c>
      <c r="AF217" s="13">
        <f t="shared" si="137"/>
        <v>10200</v>
      </c>
      <c r="AG217" s="13">
        <f t="shared" si="137"/>
        <v>10200</v>
      </c>
      <c r="AH217" s="13">
        <f t="shared" si="137"/>
        <v>10200</v>
      </c>
      <c r="AI217" s="13">
        <f t="shared" si="137"/>
        <v>10200</v>
      </c>
      <c r="AJ217" s="13">
        <f t="shared" si="137"/>
        <v>10200</v>
      </c>
      <c r="AK217" s="13">
        <f t="shared" si="137"/>
        <v>10200</v>
      </c>
      <c r="AL217" s="13">
        <f t="shared" si="137"/>
        <v>0</v>
      </c>
      <c r="AM217" s="13">
        <f t="shared" si="137"/>
        <v>0</v>
      </c>
      <c r="AN217" s="13">
        <f t="shared" si="137"/>
        <v>0</v>
      </c>
      <c r="AO217" s="13">
        <f t="shared" si="137"/>
        <v>0</v>
      </c>
      <c r="AP217" s="13">
        <f t="shared" ref="AP217:BG217" si="138">AP133</f>
        <v>0</v>
      </c>
      <c r="AQ217" s="13">
        <f t="shared" si="138"/>
        <v>0</v>
      </c>
      <c r="AR217" s="13">
        <f t="shared" si="138"/>
        <v>0</v>
      </c>
      <c r="AS217" s="13">
        <f t="shared" si="138"/>
        <v>0</v>
      </c>
      <c r="AT217" s="13">
        <f t="shared" si="138"/>
        <v>0</v>
      </c>
      <c r="AU217" s="13">
        <f t="shared" si="138"/>
        <v>0</v>
      </c>
      <c r="AV217" s="13">
        <f t="shared" si="138"/>
        <v>0</v>
      </c>
      <c r="AW217" s="13">
        <f t="shared" si="138"/>
        <v>0</v>
      </c>
      <c r="AX217" s="13">
        <f t="shared" si="138"/>
        <v>0</v>
      </c>
      <c r="AY217" s="13">
        <f t="shared" si="138"/>
        <v>0</v>
      </c>
      <c r="AZ217" s="13">
        <f t="shared" si="138"/>
        <v>0</v>
      </c>
      <c r="BA217" s="13">
        <f t="shared" si="138"/>
        <v>0</v>
      </c>
      <c r="BB217" s="13">
        <f t="shared" si="138"/>
        <v>0</v>
      </c>
      <c r="BC217" s="13">
        <f t="shared" si="138"/>
        <v>0</v>
      </c>
      <c r="BD217" s="13">
        <f t="shared" si="138"/>
        <v>0</v>
      </c>
      <c r="BE217" s="13">
        <f t="shared" si="138"/>
        <v>0</v>
      </c>
      <c r="BF217" s="13">
        <f t="shared" si="138"/>
        <v>0</v>
      </c>
      <c r="BG217" s="13">
        <f t="shared" si="138"/>
        <v>0</v>
      </c>
    </row>
    <row r="218" spans="3:59" x14ac:dyDescent="0.35">
      <c r="C218" s="9" t="s">
        <v>204</v>
      </c>
      <c r="E218" s="9" t="s">
        <v>88</v>
      </c>
      <c r="J218" s="13">
        <f>J210</f>
        <v>0</v>
      </c>
      <c r="K218" s="13">
        <f t="shared" ref="K218:BG218" si="139">K210</f>
        <v>0</v>
      </c>
      <c r="L218" s="13">
        <f t="shared" si="139"/>
        <v>0</v>
      </c>
      <c r="M218" s="13">
        <f t="shared" si="139"/>
        <v>1053.5999999999999</v>
      </c>
      <c r="N218" s="13">
        <f t="shared" si="139"/>
        <v>1053.5999999999999</v>
      </c>
      <c r="O218" s="13">
        <f t="shared" si="139"/>
        <v>1053.5999999999999</v>
      </c>
      <c r="P218" s="13">
        <f t="shared" si="139"/>
        <v>1053.5999999999999</v>
      </c>
      <c r="Q218" s="13">
        <f t="shared" si="139"/>
        <v>1053.5999999999999</v>
      </c>
      <c r="R218" s="13">
        <f t="shared" si="139"/>
        <v>1053.5999999999999</v>
      </c>
      <c r="S218" s="13">
        <f t="shared" si="139"/>
        <v>1053.5999999999999</v>
      </c>
      <c r="T218" s="13">
        <f t="shared" si="139"/>
        <v>1053.5999999999999</v>
      </c>
      <c r="U218" s="13">
        <f t="shared" si="139"/>
        <v>1053.5999999999999</v>
      </c>
      <c r="V218" s="13">
        <f t="shared" si="139"/>
        <v>1053.5999999999999</v>
      </c>
      <c r="W218" s="13">
        <f t="shared" si="139"/>
        <v>1053.5999999999999</v>
      </c>
      <c r="X218" s="13">
        <f t="shared" si="139"/>
        <v>1053.5999999999999</v>
      </c>
      <c r="Y218" s="13">
        <f t="shared" si="139"/>
        <v>1053.5999999999999</v>
      </c>
      <c r="Z218" s="13">
        <f t="shared" si="139"/>
        <v>1053.5999999999999</v>
      </c>
      <c r="AA218" s="13">
        <f t="shared" si="139"/>
        <v>1053.5999999999999</v>
      </c>
      <c r="AB218" s="13">
        <f t="shared" si="139"/>
        <v>1053.5999999999999</v>
      </c>
      <c r="AC218" s="13">
        <f t="shared" si="139"/>
        <v>1053.5999999999999</v>
      </c>
      <c r="AD218" s="13">
        <f t="shared" si="139"/>
        <v>1053.5999999999999</v>
      </c>
      <c r="AE218" s="13">
        <f t="shared" si="139"/>
        <v>1053.5999999999999</v>
      </c>
      <c r="AF218" s="13">
        <f t="shared" si="139"/>
        <v>1053.5999999999999</v>
      </c>
      <c r="AG218" s="13">
        <f t="shared" si="139"/>
        <v>1053.5999999999999</v>
      </c>
      <c r="AH218" s="13">
        <f t="shared" si="139"/>
        <v>1053.5999999999999</v>
      </c>
      <c r="AI218" s="13">
        <f t="shared" si="139"/>
        <v>1053.5999999999999</v>
      </c>
      <c r="AJ218" s="13">
        <f t="shared" si="139"/>
        <v>1053.5999999999999</v>
      </c>
      <c r="AK218" s="13">
        <f t="shared" si="139"/>
        <v>1053.5999999999999</v>
      </c>
      <c r="AL218" s="13">
        <f t="shared" si="139"/>
        <v>0</v>
      </c>
      <c r="AM218" s="13">
        <f t="shared" si="139"/>
        <v>0</v>
      </c>
      <c r="AN218" s="13">
        <f t="shared" si="139"/>
        <v>0</v>
      </c>
      <c r="AO218" s="13">
        <f t="shared" si="139"/>
        <v>0</v>
      </c>
      <c r="AP218" s="13">
        <f t="shared" si="139"/>
        <v>0</v>
      </c>
      <c r="AQ218" s="13">
        <f t="shared" si="139"/>
        <v>0</v>
      </c>
      <c r="AR218" s="13">
        <f t="shared" si="139"/>
        <v>0</v>
      </c>
      <c r="AS218" s="13">
        <f t="shared" si="139"/>
        <v>0</v>
      </c>
      <c r="AT218" s="13">
        <f t="shared" si="139"/>
        <v>0</v>
      </c>
      <c r="AU218" s="13">
        <f t="shared" si="139"/>
        <v>0</v>
      </c>
      <c r="AV218" s="13">
        <f t="shared" si="139"/>
        <v>0</v>
      </c>
      <c r="AW218" s="13">
        <f t="shared" si="139"/>
        <v>0</v>
      </c>
      <c r="AX218" s="13">
        <f t="shared" si="139"/>
        <v>0</v>
      </c>
      <c r="AY218" s="13">
        <f t="shared" si="139"/>
        <v>0</v>
      </c>
      <c r="AZ218" s="13">
        <f t="shared" si="139"/>
        <v>0</v>
      </c>
      <c r="BA218" s="13">
        <f t="shared" si="139"/>
        <v>0</v>
      </c>
      <c r="BB218" s="13">
        <f t="shared" si="139"/>
        <v>0</v>
      </c>
      <c r="BC218" s="13">
        <f t="shared" si="139"/>
        <v>0</v>
      </c>
      <c r="BD218" s="13">
        <f t="shared" si="139"/>
        <v>0</v>
      </c>
      <c r="BE218" s="13">
        <f t="shared" si="139"/>
        <v>0</v>
      </c>
      <c r="BF218" s="13">
        <f t="shared" si="139"/>
        <v>0</v>
      </c>
      <c r="BG218" s="13">
        <f t="shared" si="139"/>
        <v>0</v>
      </c>
    </row>
    <row r="219" spans="3:59" ht="15" thickBot="1" x14ac:dyDescent="0.4">
      <c r="D219" s="15" t="s">
        <v>153</v>
      </c>
      <c r="E219" s="15"/>
      <c r="F219" s="15"/>
      <c r="G219" s="15"/>
      <c r="H219" s="15"/>
      <c r="I219" s="15"/>
      <c r="J219" s="33">
        <f>J216-J217-J218</f>
        <v>0</v>
      </c>
      <c r="K219" s="33">
        <f t="shared" ref="K219:BG219" si="140">K216-K217-K218</f>
        <v>0</v>
      </c>
      <c r="L219" s="33">
        <f t="shared" si="140"/>
        <v>0</v>
      </c>
      <c r="M219" s="33">
        <f t="shared" si="140"/>
        <v>13128.180224625006</v>
      </c>
      <c r="N219" s="33">
        <f t="shared" si="140"/>
        <v>13814.100980240624</v>
      </c>
      <c r="O219" s="33">
        <f t="shared" si="140"/>
        <v>14366.881004746645</v>
      </c>
      <c r="P219" s="33">
        <f t="shared" si="140"/>
        <v>14983.987404865291</v>
      </c>
      <c r="Q219" s="33">
        <f t="shared" si="140"/>
        <v>16423.085145120953</v>
      </c>
      <c r="R219" s="33">
        <f t="shared" si="140"/>
        <v>17096.277773748974</v>
      </c>
      <c r="S219" s="33">
        <f t="shared" si="140"/>
        <v>17786.300218092678</v>
      </c>
      <c r="T219" s="33">
        <f t="shared" si="140"/>
        <v>18493.573223545005</v>
      </c>
      <c r="U219" s="33">
        <f t="shared" si="140"/>
        <v>19218.528054133618</v>
      </c>
      <c r="V219" s="33">
        <f t="shared" si="140"/>
        <v>20273.992856402147</v>
      </c>
      <c r="W219" s="33">
        <f t="shared" si="140"/>
        <v>21045.018552812202</v>
      </c>
      <c r="X219" s="33">
        <f t="shared" si="140"/>
        <v>21835.319891632513</v>
      </c>
      <c r="Y219" s="33">
        <f t="shared" si="140"/>
        <v>22645.378763923327</v>
      </c>
      <c r="Z219" s="33">
        <f t="shared" si="140"/>
        <v>23475.689108021412</v>
      </c>
      <c r="AA219" s="33">
        <f t="shared" si="140"/>
        <v>24326.757210721938</v>
      </c>
      <c r="AB219" s="33">
        <f t="shared" si="140"/>
        <v>25199.102015989978</v>
      </c>
      <c r="AC219" s="33">
        <f t="shared" si="140"/>
        <v>26093.255441389731</v>
      </c>
      <c r="AD219" s="33">
        <f t="shared" si="140"/>
        <v>27009.762702424465</v>
      </c>
      <c r="AE219" s="33">
        <f t="shared" si="140"/>
        <v>27949.182644985071</v>
      </c>
      <c r="AF219" s="33">
        <f t="shared" si="140"/>
        <v>29329.450182539011</v>
      </c>
      <c r="AG219" s="33">
        <f t="shared" si="140"/>
        <v>30328.422687102495</v>
      </c>
      <c r="AH219" s="33">
        <f t="shared" si="140"/>
        <v>31352.369504280054</v>
      </c>
      <c r="AI219" s="33">
        <f t="shared" si="140"/>
        <v>32401.914991887053</v>
      </c>
      <c r="AJ219" s="33">
        <f t="shared" si="140"/>
        <v>33477.699116684234</v>
      </c>
      <c r="AK219" s="33">
        <f t="shared" si="140"/>
        <v>34580.377844601324</v>
      </c>
      <c r="AL219" s="33">
        <f t="shared" si="140"/>
        <v>0</v>
      </c>
      <c r="AM219" s="33">
        <f t="shared" si="140"/>
        <v>0</v>
      </c>
      <c r="AN219" s="33">
        <f t="shared" si="140"/>
        <v>0</v>
      </c>
      <c r="AO219" s="33">
        <f t="shared" si="140"/>
        <v>0</v>
      </c>
      <c r="AP219" s="33">
        <f t="shared" si="140"/>
        <v>0</v>
      </c>
      <c r="AQ219" s="33">
        <f t="shared" si="140"/>
        <v>0</v>
      </c>
      <c r="AR219" s="33">
        <f t="shared" si="140"/>
        <v>0</v>
      </c>
      <c r="AS219" s="33">
        <f t="shared" si="140"/>
        <v>0</v>
      </c>
      <c r="AT219" s="33">
        <f t="shared" si="140"/>
        <v>0</v>
      </c>
      <c r="AU219" s="33">
        <f t="shared" si="140"/>
        <v>0</v>
      </c>
      <c r="AV219" s="33">
        <f t="shared" si="140"/>
        <v>0</v>
      </c>
      <c r="AW219" s="33">
        <f t="shared" si="140"/>
        <v>0</v>
      </c>
      <c r="AX219" s="33">
        <f t="shared" si="140"/>
        <v>0</v>
      </c>
      <c r="AY219" s="33">
        <f t="shared" si="140"/>
        <v>0</v>
      </c>
      <c r="AZ219" s="33">
        <f t="shared" si="140"/>
        <v>0</v>
      </c>
      <c r="BA219" s="33">
        <f t="shared" si="140"/>
        <v>0</v>
      </c>
      <c r="BB219" s="33">
        <f t="shared" si="140"/>
        <v>0</v>
      </c>
      <c r="BC219" s="33">
        <f t="shared" si="140"/>
        <v>0</v>
      </c>
      <c r="BD219" s="33">
        <f t="shared" si="140"/>
        <v>0</v>
      </c>
      <c r="BE219" s="33">
        <f t="shared" si="140"/>
        <v>0</v>
      </c>
      <c r="BF219" s="33">
        <f t="shared" si="140"/>
        <v>0</v>
      </c>
      <c r="BG219" s="33">
        <f t="shared" si="140"/>
        <v>0</v>
      </c>
    </row>
    <row r="220" spans="3:59" x14ac:dyDescent="0.35">
      <c r="C220" s="9" t="s">
        <v>205</v>
      </c>
      <c r="E220" s="9" t="s">
        <v>88</v>
      </c>
      <c r="J220" s="35">
        <f t="shared" ref="J220:AO220" si="141">J190</f>
        <v>0</v>
      </c>
      <c r="K220" s="35">
        <f t="shared" si="141"/>
        <v>0</v>
      </c>
      <c r="L220" s="35">
        <f t="shared" si="141"/>
        <v>0</v>
      </c>
      <c r="M220" s="35">
        <f t="shared" si="141"/>
        <v>15600</v>
      </c>
      <c r="N220" s="35">
        <f t="shared" si="141"/>
        <v>15215.709760754389</v>
      </c>
      <c r="O220" s="35">
        <f t="shared" si="141"/>
        <v>14801.444882847622</v>
      </c>
      <c r="P220" s="35">
        <f t="shared" si="141"/>
        <v>14354.867344464128</v>
      </c>
      <c r="Q220" s="35">
        <f t="shared" si="141"/>
        <v>13873.456758086721</v>
      </c>
      <c r="R220" s="35">
        <f t="shared" si="141"/>
        <v>13354.496145971874</v>
      </c>
      <c r="S220" s="35">
        <f t="shared" si="141"/>
        <v>12795.05660611207</v>
      </c>
      <c r="T220" s="35">
        <f t="shared" si="141"/>
        <v>12191.980782143202</v>
      </c>
      <c r="U220" s="35">
        <f t="shared" si="141"/>
        <v>11541.865043904761</v>
      </c>
      <c r="V220" s="35">
        <f t="shared" si="141"/>
        <v>10841.040278083725</v>
      </c>
      <c r="W220" s="35">
        <f t="shared" si="141"/>
        <v>10085.551180528646</v>
      </c>
      <c r="X220" s="35">
        <f t="shared" si="141"/>
        <v>9271.13393336427</v>
      </c>
      <c r="Y220" s="35">
        <f t="shared" si="141"/>
        <v>8393.1921409210736</v>
      </c>
      <c r="Z220" s="35">
        <f t="shared" si="141"/>
        <v>7446.7708886673072</v>
      </c>
      <c r="AA220" s="35">
        <f t="shared" si="141"/>
        <v>6426.5287787377474</v>
      </c>
      <c r="AB220" s="35">
        <f t="shared" si="141"/>
        <v>5326.7077842336821</v>
      </c>
      <c r="AC220" s="35">
        <f t="shared" si="141"/>
        <v>4141.1007521582997</v>
      </c>
      <c r="AD220" s="35">
        <f t="shared" si="141"/>
        <v>2863.0163715810372</v>
      </c>
      <c r="AE220" s="35">
        <f t="shared" si="141"/>
        <v>1485.2414093187481</v>
      </c>
      <c r="AF220" s="35">
        <f t="shared" si="141"/>
        <v>0</v>
      </c>
      <c r="AG220" s="35">
        <f t="shared" si="141"/>
        <v>0</v>
      </c>
      <c r="AH220" s="35">
        <f t="shared" si="141"/>
        <v>0</v>
      </c>
      <c r="AI220" s="35">
        <f t="shared" si="141"/>
        <v>0</v>
      </c>
      <c r="AJ220" s="35">
        <f t="shared" si="141"/>
        <v>0</v>
      </c>
      <c r="AK220" s="35">
        <f t="shared" si="141"/>
        <v>0</v>
      </c>
      <c r="AL220" s="35">
        <f t="shared" si="141"/>
        <v>0</v>
      </c>
      <c r="AM220" s="35">
        <f t="shared" si="141"/>
        <v>0</v>
      </c>
      <c r="AN220" s="35">
        <f t="shared" si="141"/>
        <v>0</v>
      </c>
      <c r="AO220" s="35">
        <f t="shared" si="141"/>
        <v>0</v>
      </c>
      <c r="AP220" s="35">
        <f t="shared" ref="AP220:BG220" si="142">AP190</f>
        <v>0</v>
      </c>
      <c r="AQ220" s="35">
        <f t="shared" si="142"/>
        <v>0</v>
      </c>
      <c r="AR220" s="35">
        <f t="shared" si="142"/>
        <v>0</v>
      </c>
      <c r="AS220" s="35">
        <f t="shared" si="142"/>
        <v>0</v>
      </c>
      <c r="AT220" s="35">
        <f t="shared" si="142"/>
        <v>0</v>
      </c>
      <c r="AU220" s="35">
        <f t="shared" si="142"/>
        <v>0</v>
      </c>
      <c r="AV220" s="35">
        <f t="shared" si="142"/>
        <v>0</v>
      </c>
      <c r="AW220" s="35">
        <f t="shared" si="142"/>
        <v>0</v>
      </c>
      <c r="AX220" s="35">
        <f t="shared" si="142"/>
        <v>0</v>
      </c>
      <c r="AY220" s="35">
        <f t="shared" si="142"/>
        <v>0</v>
      </c>
      <c r="AZ220" s="35">
        <f t="shared" si="142"/>
        <v>0</v>
      </c>
      <c r="BA220" s="35">
        <f t="shared" si="142"/>
        <v>0</v>
      </c>
      <c r="BB220" s="35">
        <f t="shared" si="142"/>
        <v>0</v>
      </c>
      <c r="BC220" s="35">
        <f t="shared" si="142"/>
        <v>0</v>
      </c>
      <c r="BD220" s="35">
        <f t="shared" si="142"/>
        <v>0</v>
      </c>
      <c r="BE220" s="35">
        <f t="shared" si="142"/>
        <v>0</v>
      </c>
      <c r="BF220" s="35">
        <f t="shared" si="142"/>
        <v>0</v>
      </c>
      <c r="BG220" s="35">
        <f t="shared" si="142"/>
        <v>0</v>
      </c>
    </row>
    <row r="221" spans="3:59" x14ac:dyDescent="0.35">
      <c r="C221" s="9" t="s">
        <v>206</v>
      </c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</row>
    <row r="222" spans="3:59" ht="15" thickBot="1" x14ac:dyDescent="0.4">
      <c r="D222" s="15" t="s">
        <v>207</v>
      </c>
      <c r="E222" s="15"/>
      <c r="F222" s="15"/>
      <c r="G222" s="15"/>
      <c r="H222" s="15"/>
      <c r="I222" s="15"/>
      <c r="J222" s="33">
        <f>J219-J220+J221</f>
        <v>0</v>
      </c>
      <c r="K222" s="33">
        <f t="shared" ref="K222:BG222" si="143">K219-K220+K221</f>
        <v>0</v>
      </c>
      <c r="L222" s="33">
        <f t="shared" si="143"/>
        <v>0</v>
      </c>
      <c r="M222" s="33">
        <f t="shared" si="143"/>
        <v>-2471.8197753749937</v>
      </c>
      <c r="N222" s="33">
        <f t="shared" si="143"/>
        <v>-1401.6087805137649</v>
      </c>
      <c r="O222" s="33">
        <f t="shared" si="143"/>
        <v>-434.56387810097658</v>
      </c>
      <c r="P222" s="33">
        <f t="shared" si="143"/>
        <v>629.12006040116285</v>
      </c>
      <c r="Q222" s="33">
        <f t="shared" si="143"/>
        <v>2549.6283870342322</v>
      </c>
      <c r="R222" s="33">
        <f t="shared" si="143"/>
        <v>3741.7816277770999</v>
      </c>
      <c r="S222" s="33">
        <f t="shared" si="143"/>
        <v>4991.243611980608</v>
      </c>
      <c r="T222" s="33">
        <f t="shared" si="143"/>
        <v>6301.5924414018027</v>
      </c>
      <c r="U222" s="33">
        <f t="shared" si="143"/>
        <v>7676.6630102288564</v>
      </c>
      <c r="V222" s="33">
        <f t="shared" si="143"/>
        <v>9432.9525783184217</v>
      </c>
      <c r="W222" s="33">
        <f t="shared" si="143"/>
        <v>10959.467372283556</v>
      </c>
      <c r="X222" s="33">
        <f t="shared" si="143"/>
        <v>12564.185958268243</v>
      </c>
      <c r="Y222" s="33">
        <f t="shared" si="143"/>
        <v>14252.186623002253</v>
      </c>
      <c r="Z222" s="33">
        <f t="shared" si="143"/>
        <v>16028.918219354106</v>
      </c>
      <c r="AA222" s="33">
        <f t="shared" si="143"/>
        <v>17900.228431984193</v>
      </c>
      <c r="AB222" s="33">
        <f t="shared" si="143"/>
        <v>19872.394231756298</v>
      </c>
      <c r="AC222" s="33">
        <f t="shared" si="143"/>
        <v>21952.154689231429</v>
      </c>
      <c r="AD222" s="33">
        <f t="shared" si="143"/>
        <v>24146.746330843427</v>
      </c>
      <c r="AE222" s="33">
        <f t="shared" si="143"/>
        <v>26463.941235666323</v>
      </c>
      <c r="AF222" s="33">
        <f t="shared" si="143"/>
        <v>29329.450182539011</v>
      </c>
      <c r="AG222" s="33">
        <f t="shared" si="143"/>
        <v>30328.422687102495</v>
      </c>
      <c r="AH222" s="33">
        <f t="shared" si="143"/>
        <v>31352.369504280054</v>
      </c>
      <c r="AI222" s="33">
        <f t="shared" si="143"/>
        <v>32401.914991887053</v>
      </c>
      <c r="AJ222" s="33">
        <f t="shared" si="143"/>
        <v>33477.699116684234</v>
      </c>
      <c r="AK222" s="33">
        <f t="shared" si="143"/>
        <v>34580.377844601324</v>
      </c>
      <c r="AL222" s="33">
        <f t="shared" si="143"/>
        <v>0</v>
      </c>
      <c r="AM222" s="33">
        <f t="shared" si="143"/>
        <v>0</v>
      </c>
      <c r="AN222" s="33">
        <f t="shared" si="143"/>
        <v>0</v>
      </c>
      <c r="AO222" s="33">
        <f t="shared" si="143"/>
        <v>0</v>
      </c>
      <c r="AP222" s="33">
        <f t="shared" si="143"/>
        <v>0</v>
      </c>
      <c r="AQ222" s="33">
        <f t="shared" si="143"/>
        <v>0</v>
      </c>
      <c r="AR222" s="33">
        <f t="shared" si="143"/>
        <v>0</v>
      </c>
      <c r="AS222" s="33">
        <f t="shared" si="143"/>
        <v>0</v>
      </c>
      <c r="AT222" s="33">
        <f t="shared" si="143"/>
        <v>0</v>
      </c>
      <c r="AU222" s="33">
        <f t="shared" si="143"/>
        <v>0</v>
      </c>
      <c r="AV222" s="33">
        <f t="shared" si="143"/>
        <v>0</v>
      </c>
      <c r="AW222" s="33">
        <f t="shared" si="143"/>
        <v>0</v>
      </c>
      <c r="AX222" s="33">
        <f t="shared" si="143"/>
        <v>0</v>
      </c>
      <c r="AY222" s="33">
        <f t="shared" si="143"/>
        <v>0</v>
      </c>
      <c r="AZ222" s="33">
        <f t="shared" si="143"/>
        <v>0</v>
      </c>
      <c r="BA222" s="33">
        <f t="shared" si="143"/>
        <v>0</v>
      </c>
      <c r="BB222" s="33">
        <f t="shared" si="143"/>
        <v>0</v>
      </c>
      <c r="BC222" s="33">
        <f t="shared" si="143"/>
        <v>0</v>
      </c>
      <c r="BD222" s="33">
        <f t="shared" si="143"/>
        <v>0</v>
      </c>
      <c r="BE222" s="33">
        <f t="shared" si="143"/>
        <v>0</v>
      </c>
      <c r="BF222" s="33">
        <f t="shared" si="143"/>
        <v>0</v>
      </c>
      <c r="BG222" s="33">
        <f t="shared" si="143"/>
        <v>0</v>
      </c>
    </row>
    <row r="223" spans="3:59" x14ac:dyDescent="0.35">
      <c r="C223" s="9" t="s">
        <v>208</v>
      </c>
      <c r="E223" s="9" t="s">
        <v>88</v>
      </c>
      <c r="F223" s="12">
        <f>F58</f>
        <v>0.35</v>
      </c>
      <c r="J223" s="35">
        <f>MAX(J222*$F$223,0)</f>
        <v>0</v>
      </c>
      <c r="K223" s="35">
        <f t="shared" ref="K223:BG223" si="144">MAX(K222*$F$223,0)</f>
        <v>0</v>
      </c>
      <c r="L223" s="35">
        <f t="shared" si="144"/>
        <v>0</v>
      </c>
      <c r="M223" s="35">
        <f t="shared" si="144"/>
        <v>0</v>
      </c>
      <c r="N223" s="35">
        <f t="shared" si="144"/>
        <v>0</v>
      </c>
      <c r="O223" s="35">
        <f t="shared" si="144"/>
        <v>0</v>
      </c>
      <c r="P223" s="35">
        <f t="shared" si="144"/>
        <v>220.19202114040698</v>
      </c>
      <c r="Q223" s="35">
        <f t="shared" si="144"/>
        <v>892.36993546198119</v>
      </c>
      <c r="R223" s="35">
        <f t="shared" si="144"/>
        <v>1309.6235697219849</v>
      </c>
      <c r="S223" s="35">
        <f t="shared" si="144"/>
        <v>1746.9352641932128</v>
      </c>
      <c r="T223" s="35">
        <f t="shared" si="144"/>
        <v>2205.5573544906306</v>
      </c>
      <c r="U223" s="35">
        <f t="shared" si="144"/>
        <v>2686.8320535800995</v>
      </c>
      <c r="V223" s="35">
        <f t="shared" si="144"/>
        <v>3301.5334024114472</v>
      </c>
      <c r="W223" s="35">
        <f t="shared" si="144"/>
        <v>3835.8135802992442</v>
      </c>
      <c r="X223" s="35">
        <f t="shared" si="144"/>
        <v>4397.4650853938847</v>
      </c>
      <c r="Y223" s="35">
        <f t="shared" si="144"/>
        <v>4988.2653180507887</v>
      </c>
      <c r="Z223" s="35">
        <f t="shared" si="144"/>
        <v>5610.1213767739364</v>
      </c>
      <c r="AA223" s="35">
        <f t="shared" si="144"/>
        <v>6265.079951194467</v>
      </c>
      <c r="AB223" s="35">
        <f t="shared" si="144"/>
        <v>6955.3379811147042</v>
      </c>
      <c r="AC223" s="35">
        <f t="shared" si="144"/>
        <v>7683.2541412309993</v>
      </c>
      <c r="AD223" s="35">
        <f t="shared" si="144"/>
        <v>8451.3612157951993</v>
      </c>
      <c r="AE223" s="35">
        <f t="shared" si="144"/>
        <v>9262.3794324832124</v>
      </c>
      <c r="AF223" s="35">
        <f t="shared" si="144"/>
        <v>10265.307563888653</v>
      </c>
      <c r="AG223" s="35">
        <f t="shared" si="144"/>
        <v>10614.947940485872</v>
      </c>
      <c r="AH223" s="35">
        <f t="shared" si="144"/>
        <v>10973.329326498018</v>
      </c>
      <c r="AI223" s="35">
        <f t="shared" si="144"/>
        <v>11340.670247160468</v>
      </c>
      <c r="AJ223" s="35">
        <f t="shared" si="144"/>
        <v>11717.194690839482</v>
      </c>
      <c r="AK223" s="35">
        <f t="shared" si="144"/>
        <v>12103.132245610463</v>
      </c>
      <c r="AL223" s="35">
        <f t="shared" si="144"/>
        <v>0</v>
      </c>
      <c r="AM223" s="35">
        <f t="shared" si="144"/>
        <v>0</v>
      </c>
      <c r="AN223" s="35">
        <f t="shared" si="144"/>
        <v>0</v>
      </c>
      <c r="AO223" s="35">
        <f t="shared" si="144"/>
        <v>0</v>
      </c>
      <c r="AP223" s="35">
        <f t="shared" si="144"/>
        <v>0</v>
      </c>
      <c r="AQ223" s="35">
        <f t="shared" si="144"/>
        <v>0</v>
      </c>
      <c r="AR223" s="35">
        <f t="shared" si="144"/>
        <v>0</v>
      </c>
      <c r="AS223" s="35">
        <f t="shared" si="144"/>
        <v>0</v>
      </c>
      <c r="AT223" s="35">
        <f t="shared" si="144"/>
        <v>0</v>
      </c>
      <c r="AU223" s="35">
        <f t="shared" si="144"/>
        <v>0</v>
      </c>
      <c r="AV223" s="35">
        <f t="shared" si="144"/>
        <v>0</v>
      </c>
      <c r="AW223" s="35">
        <f t="shared" si="144"/>
        <v>0</v>
      </c>
      <c r="AX223" s="35">
        <f t="shared" si="144"/>
        <v>0</v>
      </c>
      <c r="AY223" s="35">
        <f t="shared" si="144"/>
        <v>0</v>
      </c>
      <c r="AZ223" s="35">
        <f t="shared" si="144"/>
        <v>0</v>
      </c>
      <c r="BA223" s="35">
        <f t="shared" si="144"/>
        <v>0</v>
      </c>
      <c r="BB223" s="35">
        <f t="shared" si="144"/>
        <v>0</v>
      </c>
      <c r="BC223" s="35">
        <f t="shared" si="144"/>
        <v>0</v>
      </c>
      <c r="BD223" s="35">
        <f t="shared" si="144"/>
        <v>0</v>
      </c>
      <c r="BE223" s="35">
        <f t="shared" si="144"/>
        <v>0</v>
      </c>
      <c r="BF223" s="35">
        <f t="shared" si="144"/>
        <v>0</v>
      </c>
      <c r="BG223" s="35">
        <f t="shared" si="144"/>
        <v>0</v>
      </c>
    </row>
    <row r="224" spans="3:59" ht="15" thickBot="1" x14ac:dyDescent="0.4">
      <c r="D224" s="15" t="s">
        <v>209</v>
      </c>
      <c r="E224" s="15"/>
      <c r="F224" s="15"/>
      <c r="G224" s="15"/>
      <c r="H224" s="15"/>
      <c r="I224" s="15"/>
      <c r="J224" s="33">
        <f t="shared" ref="J224:AO224" si="145">J222-J223</f>
        <v>0</v>
      </c>
      <c r="K224" s="33">
        <f t="shared" si="145"/>
        <v>0</v>
      </c>
      <c r="L224" s="33">
        <f t="shared" si="145"/>
        <v>0</v>
      </c>
      <c r="M224" s="33">
        <f t="shared" si="145"/>
        <v>-2471.8197753749937</v>
      </c>
      <c r="N224" s="33">
        <f t="shared" si="145"/>
        <v>-1401.6087805137649</v>
      </c>
      <c r="O224" s="33">
        <f t="shared" si="145"/>
        <v>-434.56387810097658</v>
      </c>
      <c r="P224" s="33">
        <f t="shared" si="145"/>
        <v>408.9280392607559</v>
      </c>
      <c r="Q224" s="33">
        <f t="shared" si="145"/>
        <v>1657.258451572251</v>
      </c>
      <c r="R224" s="33">
        <f t="shared" si="145"/>
        <v>2432.1580580551149</v>
      </c>
      <c r="S224" s="33">
        <f t="shared" si="145"/>
        <v>3244.3083477873952</v>
      </c>
      <c r="T224" s="33">
        <f t="shared" si="145"/>
        <v>4096.0350869111717</v>
      </c>
      <c r="U224" s="33">
        <f t="shared" si="145"/>
        <v>4989.8309566487569</v>
      </c>
      <c r="V224" s="33">
        <f t="shared" si="145"/>
        <v>6131.4191759069745</v>
      </c>
      <c r="W224" s="33">
        <f t="shared" si="145"/>
        <v>7123.6537919843122</v>
      </c>
      <c r="X224" s="33">
        <f t="shared" si="145"/>
        <v>8166.7208728743581</v>
      </c>
      <c r="Y224" s="33">
        <f t="shared" si="145"/>
        <v>9263.9213049514656</v>
      </c>
      <c r="Z224" s="33">
        <f t="shared" si="145"/>
        <v>10418.79684258017</v>
      </c>
      <c r="AA224" s="33">
        <f t="shared" si="145"/>
        <v>11635.148480789725</v>
      </c>
      <c r="AB224" s="33">
        <f t="shared" si="145"/>
        <v>12917.056250641594</v>
      </c>
      <c r="AC224" s="33">
        <f t="shared" si="145"/>
        <v>14268.900548000431</v>
      </c>
      <c r="AD224" s="33">
        <f t="shared" si="145"/>
        <v>15695.385115048228</v>
      </c>
      <c r="AE224" s="33">
        <f t="shared" si="145"/>
        <v>17201.561803183111</v>
      </c>
      <c r="AF224" s="33">
        <f t="shared" si="145"/>
        <v>19064.14261865036</v>
      </c>
      <c r="AG224" s="33">
        <f t="shared" si="145"/>
        <v>19713.474746616623</v>
      </c>
      <c r="AH224" s="33">
        <f t="shared" si="145"/>
        <v>20379.040177782037</v>
      </c>
      <c r="AI224" s="33">
        <f t="shared" si="145"/>
        <v>21061.244744726588</v>
      </c>
      <c r="AJ224" s="33">
        <f t="shared" si="145"/>
        <v>21760.504425844752</v>
      </c>
      <c r="AK224" s="33">
        <f t="shared" si="145"/>
        <v>22477.245598990863</v>
      </c>
      <c r="AL224" s="33">
        <f t="shared" si="145"/>
        <v>0</v>
      </c>
      <c r="AM224" s="33">
        <f t="shared" si="145"/>
        <v>0</v>
      </c>
      <c r="AN224" s="33">
        <f t="shared" si="145"/>
        <v>0</v>
      </c>
      <c r="AO224" s="33">
        <f t="shared" si="145"/>
        <v>0</v>
      </c>
      <c r="AP224" s="33">
        <f t="shared" ref="AP224:BG224" si="146">AP222-AP223</f>
        <v>0</v>
      </c>
      <c r="AQ224" s="33">
        <f t="shared" si="146"/>
        <v>0</v>
      </c>
      <c r="AR224" s="33">
        <f t="shared" si="146"/>
        <v>0</v>
      </c>
      <c r="AS224" s="33">
        <f t="shared" si="146"/>
        <v>0</v>
      </c>
      <c r="AT224" s="33">
        <f t="shared" si="146"/>
        <v>0</v>
      </c>
      <c r="AU224" s="33">
        <f t="shared" si="146"/>
        <v>0</v>
      </c>
      <c r="AV224" s="33">
        <f t="shared" si="146"/>
        <v>0</v>
      </c>
      <c r="AW224" s="33">
        <f t="shared" si="146"/>
        <v>0</v>
      </c>
      <c r="AX224" s="33">
        <f t="shared" si="146"/>
        <v>0</v>
      </c>
      <c r="AY224" s="33">
        <f t="shared" si="146"/>
        <v>0</v>
      </c>
      <c r="AZ224" s="33">
        <f t="shared" si="146"/>
        <v>0</v>
      </c>
      <c r="BA224" s="33">
        <f t="shared" si="146"/>
        <v>0</v>
      </c>
      <c r="BB224" s="33">
        <f t="shared" si="146"/>
        <v>0</v>
      </c>
      <c r="BC224" s="33">
        <f t="shared" si="146"/>
        <v>0</v>
      </c>
      <c r="BD224" s="33">
        <f t="shared" si="146"/>
        <v>0</v>
      </c>
      <c r="BE224" s="33">
        <f t="shared" si="146"/>
        <v>0</v>
      </c>
      <c r="BF224" s="33">
        <f t="shared" si="146"/>
        <v>0</v>
      </c>
      <c r="BG224" s="33">
        <f t="shared" si="146"/>
        <v>0</v>
      </c>
    </row>
    <row r="226" spans="1:59" s="66" customFormat="1" x14ac:dyDescent="0.35">
      <c r="A226" s="66" t="s">
        <v>210</v>
      </c>
    </row>
    <row r="227" spans="1:59" x14ac:dyDescent="0.35">
      <c r="B227" s="9" t="s">
        <v>139</v>
      </c>
      <c r="E227" s="9" t="s">
        <v>88</v>
      </c>
      <c r="J227" s="35">
        <f t="shared" ref="J227:AO227" si="147">J216</f>
        <v>0</v>
      </c>
      <c r="K227" s="35">
        <f t="shared" si="147"/>
        <v>0</v>
      </c>
      <c r="L227" s="35">
        <f t="shared" si="147"/>
        <v>0</v>
      </c>
      <c r="M227" s="35">
        <f t="shared" si="147"/>
        <v>24381.780224625007</v>
      </c>
      <c r="N227" s="35">
        <f t="shared" si="147"/>
        <v>25067.700980240625</v>
      </c>
      <c r="O227" s="35">
        <f t="shared" si="147"/>
        <v>25620.481004746645</v>
      </c>
      <c r="P227" s="35">
        <f t="shared" si="147"/>
        <v>26237.587404865291</v>
      </c>
      <c r="Q227" s="35">
        <f t="shared" si="147"/>
        <v>27676.685145120951</v>
      </c>
      <c r="R227" s="35">
        <f t="shared" si="147"/>
        <v>28349.877773748973</v>
      </c>
      <c r="S227" s="35">
        <f t="shared" si="147"/>
        <v>29039.900218092676</v>
      </c>
      <c r="T227" s="35">
        <f t="shared" si="147"/>
        <v>29747.173223545004</v>
      </c>
      <c r="U227" s="35">
        <f t="shared" si="147"/>
        <v>30472.128054133616</v>
      </c>
      <c r="V227" s="35">
        <f t="shared" si="147"/>
        <v>31527.592856402145</v>
      </c>
      <c r="W227" s="35">
        <f t="shared" si="147"/>
        <v>32298.618552812201</v>
      </c>
      <c r="X227" s="35">
        <f t="shared" si="147"/>
        <v>33088.919891632511</v>
      </c>
      <c r="Y227" s="35">
        <f t="shared" si="147"/>
        <v>33898.978763923325</v>
      </c>
      <c r="Z227" s="35">
        <f t="shared" si="147"/>
        <v>34729.28910802141</v>
      </c>
      <c r="AA227" s="35">
        <f t="shared" si="147"/>
        <v>35580.357210721937</v>
      </c>
      <c r="AB227" s="35">
        <f t="shared" si="147"/>
        <v>36452.702015989977</v>
      </c>
      <c r="AC227" s="35">
        <f t="shared" si="147"/>
        <v>37346.855441389729</v>
      </c>
      <c r="AD227" s="35">
        <f t="shared" si="147"/>
        <v>38263.362702424463</v>
      </c>
      <c r="AE227" s="35">
        <f t="shared" si="147"/>
        <v>39202.782644985069</v>
      </c>
      <c r="AF227" s="35">
        <f t="shared" si="147"/>
        <v>40583.050182539009</v>
      </c>
      <c r="AG227" s="35">
        <f t="shared" si="147"/>
        <v>41582.022687102493</v>
      </c>
      <c r="AH227" s="35">
        <f t="shared" si="147"/>
        <v>42605.969504280052</v>
      </c>
      <c r="AI227" s="35">
        <f t="shared" si="147"/>
        <v>43655.514991887052</v>
      </c>
      <c r="AJ227" s="35">
        <f t="shared" si="147"/>
        <v>44731.299116684233</v>
      </c>
      <c r="AK227" s="35">
        <f t="shared" si="147"/>
        <v>45833.977844601322</v>
      </c>
      <c r="AL227" s="35">
        <f t="shared" si="147"/>
        <v>0</v>
      </c>
      <c r="AM227" s="35">
        <f t="shared" si="147"/>
        <v>0</v>
      </c>
      <c r="AN227" s="35">
        <f t="shared" si="147"/>
        <v>0</v>
      </c>
      <c r="AO227" s="35">
        <f t="shared" si="147"/>
        <v>0</v>
      </c>
      <c r="AP227" s="35">
        <f t="shared" ref="AP227:BG227" si="148">AP216</f>
        <v>0</v>
      </c>
      <c r="AQ227" s="35">
        <f t="shared" si="148"/>
        <v>0</v>
      </c>
      <c r="AR227" s="35">
        <f t="shared" si="148"/>
        <v>0</v>
      </c>
      <c r="AS227" s="35">
        <f t="shared" si="148"/>
        <v>0</v>
      </c>
      <c r="AT227" s="35">
        <f t="shared" si="148"/>
        <v>0</v>
      </c>
      <c r="AU227" s="35">
        <f t="shared" si="148"/>
        <v>0</v>
      </c>
      <c r="AV227" s="35">
        <f t="shared" si="148"/>
        <v>0</v>
      </c>
      <c r="AW227" s="35">
        <f t="shared" si="148"/>
        <v>0</v>
      </c>
      <c r="AX227" s="35">
        <f t="shared" si="148"/>
        <v>0</v>
      </c>
      <c r="AY227" s="35">
        <f t="shared" si="148"/>
        <v>0</v>
      </c>
      <c r="AZ227" s="35">
        <f t="shared" si="148"/>
        <v>0</v>
      </c>
      <c r="BA227" s="35">
        <f t="shared" si="148"/>
        <v>0</v>
      </c>
      <c r="BB227" s="35">
        <f t="shared" si="148"/>
        <v>0</v>
      </c>
      <c r="BC227" s="35">
        <f t="shared" si="148"/>
        <v>0</v>
      </c>
      <c r="BD227" s="35">
        <f t="shared" si="148"/>
        <v>0</v>
      </c>
      <c r="BE227" s="35">
        <f t="shared" si="148"/>
        <v>0</v>
      </c>
      <c r="BF227" s="35">
        <f t="shared" si="148"/>
        <v>0</v>
      </c>
      <c r="BG227" s="35">
        <f t="shared" si="148"/>
        <v>0</v>
      </c>
    </row>
    <row r="228" spans="1:59" x14ac:dyDescent="0.35">
      <c r="B228" s="9" t="s">
        <v>211</v>
      </c>
      <c r="E228" s="9" t="s">
        <v>88</v>
      </c>
      <c r="J228" s="35">
        <f t="shared" ref="J228:AO228" si="149">J223</f>
        <v>0</v>
      </c>
      <c r="K228" s="35">
        <f t="shared" si="149"/>
        <v>0</v>
      </c>
      <c r="L228" s="35">
        <f t="shared" si="149"/>
        <v>0</v>
      </c>
      <c r="M228" s="35">
        <f t="shared" si="149"/>
        <v>0</v>
      </c>
      <c r="N228" s="35">
        <f t="shared" si="149"/>
        <v>0</v>
      </c>
      <c r="O228" s="35">
        <f t="shared" si="149"/>
        <v>0</v>
      </c>
      <c r="P228" s="35">
        <f t="shared" si="149"/>
        <v>220.19202114040698</v>
      </c>
      <c r="Q228" s="35">
        <f t="shared" si="149"/>
        <v>892.36993546198119</v>
      </c>
      <c r="R228" s="35">
        <f t="shared" si="149"/>
        <v>1309.6235697219849</v>
      </c>
      <c r="S228" s="35">
        <f t="shared" si="149"/>
        <v>1746.9352641932128</v>
      </c>
      <c r="T228" s="35">
        <f t="shared" si="149"/>
        <v>2205.5573544906306</v>
      </c>
      <c r="U228" s="35">
        <f t="shared" si="149"/>
        <v>2686.8320535800995</v>
      </c>
      <c r="V228" s="35">
        <f t="shared" si="149"/>
        <v>3301.5334024114472</v>
      </c>
      <c r="W228" s="35">
        <f t="shared" si="149"/>
        <v>3835.8135802992442</v>
      </c>
      <c r="X228" s="35">
        <f t="shared" si="149"/>
        <v>4397.4650853938847</v>
      </c>
      <c r="Y228" s="35">
        <f t="shared" si="149"/>
        <v>4988.2653180507887</v>
      </c>
      <c r="Z228" s="35">
        <f t="shared" si="149"/>
        <v>5610.1213767739364</v>
      </c>
      <c r="AA228" s="35">
        <f t="shared" si="149"/>
        <v>6265.079951194467</v>
      </c>
      <c r="AB228" s="35">
        <f t="shared" si="149"/>
        <v>6955.3379811147042</v>
      </c>
      <c r="AC228" s="35">
        <f t="shared" si="149"/>
        <v>7683.2541412309993</v>
      </c>
      <c r="AD228" s="35">
        <f t="shared" si="149"/>
        <v>8451.3612157951993</v>
      </c>
      <c r="AE228" s="35">
        <f t="shared" si="149"/>
        <v>9262.3794324832124</v>
      </c>
      <c r="AF228" s="35">
        <f t="shared" si="149"/>
        <v>10265.307563888653</v>
      </c>
      <c r="AG228" s="35">
        <f t="shared" si="149"/>
        <v>10614.947940485872</v>
      </c>
      <c r="AH228" s="35">
        <f t="shared" si="149"/>
        <v>10973.329326498018</v>
      </c>
      <c r="AI228" s="35">
        <f t="shared" si="149"/>
        <v>11340.670247160468</v>
      </c>
      <c r="AJ228" s="35">
        <f t="shared" si="149"/>
        <v>11717.194690839482</v>
      </c>
      <c r="AK228" s="35">
        <f t="shared" si="149"/>
        <v>12103.132245610463</v>
      </c>
      <c r="AL228" s="35">
        <f t="shared" si="149"/>
        <v>0</v>
      </c>
      <c r="AM228" s="35">
        <f t="shared" si="149"/>
        <v>0</v>
      </c>
      <c r="AN228" s="35">
        <f t="shared" si="149"/>
        <v>0</v>
      </c>
      <c r="AO228" s="35">
        <f t="shared" si="149"/>
        <v>0</v>
      </c>
      <c r="AP228" s="35">
        <f t="shared" ref="AP228:BG228" si="150">AP223</f>
        <v>0</v>
      </c>
      <c r="AQ228" s="35">
        <f t="shared" si="150"/>
        <v>0</v>
      </c>
      <c r="AR228" s="35">
        <f t="shared" si="150"/>
        <v>0</v>
      </c>
      <c r="AS228" s="35">
        <f t="shared" si="150"/>
        <v>0</v>
      </c>
      <c r="AT228" s="35">
        <f t="shared" si="150"/>
        <v>0</v>
      </c>
      <c r="AU228" s="35">
        <f t="shared" si="150"/>
        <v>0</v>
      </c>
      <c r="AV228" s="35">
        <f t="shared" si="150"/>
        <v>0</v>
      </c>
      <c r="AW228" s="35">
        <f t="shared" si="150"/>
        <v>0</v>
      </c>
      <c r="AX228" s="35">
        <f t="shared" si="150"/>
        <v>0</v>
      </c>
      <c r="AY228" s="35">
        <f t="shared" si="150"/>
        <v>0</v>
      </c>
      <c r="AZ228" s="35">
        <f t="shared" si="150"/>
        <v>0</v>
      </c>
      <c r="BA228" s="35">
        <f t="shared" si="150"/>
        <v>0</v>
      </c>
      <c r="BB228" s="35">
        <f t="shared" si="150"/>
        <v>0</v>
      </c>
      <c r="BC228" s="35">
        <f t="shared" si="150"/>
        <v>0</v>
      </c>
      <c r="BD228" s="35">
        <f t="shared" si="150"/>
        <v>0</v>
      </c>
      <c r="BE228" s="35">
        <f t="shared" si="150"/>
        <v>0</v>
      </c>
      <c r="BF228" s="35">
        <f t="shared" si="150"/>
        <v>0</v>
      </c>
      <c r="BG228" s="35">
        <f t="shared" si="150"/>
        <v>0</v>
      </c>
    </row>
    <row r="229" spans="1:59" x14ac:dyDescent="0.35">
      <c r="B229" s="9" t="s">
        <v>206</v>
      </c>
      <c r="E229" s="9" t="s">
        <v>88</v>
      </c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</row>
    <row r="230" spans="1:59" ht="15" thickBot="1" x14ac:dyDescent="0.4">
      <c r="C230" s="15" t="s">
        <v>212</v>
      </c>
      <c r="D230" s="15"/>
      <c r="E230" s="15"/>
      <c r="F230" s="15"/>
      <c r="G230" s="15"/>
      <c r="H230" s="15"/>
      <c r="I230" s="15"/>
      <c r="J230" s="33">
        <f>J227-J228+J229</f>
        <v>0</v>
      </c>
      <c r="K230" s="33">
        <f t="shared" ref="K230:BG230" si="151">K227-K228+K229</f>
        <v>0</v>
      </c>
      <c r="L230" s="33">
        <f t="shared" si="151"/>
        <v>0</v>
      </c>
      <c r="M230" s="33">
        <f t="shared" si="151"/>
        <v>24381.780224625007</v>
      </c>
      <c r="N230" s="33">
        <f t="shared" si="151"/>
        <v>25067.700980240625</v>
      </c>
      <c r="O230" s="33">
        <f t="shared" si="151"/>
        <v>25620.481004746645</v>
      </c>
      <c r="P230" s="33">
        <f t="shared" si="151"/>
        <v>26017.395383724885</v>
      </c>
      <c r="Q230" s="33">
        <f t="shared" si="151"/>
        <v>26784.315209658969</v>
      </c>
      <c r="R230" s="33">
        <f t="shared" si="151"/>
        <v>27040.254204026987</v>
      </c>
      <c r="S230" s="33">
        <f t="shared" si="151"/>
        <v>27292.964953899464</v>
      </c>
      <c r="T230" s="33">
        <f t="shared" si="151"/>
        <v>27541.615869054374</v>
      </c>
      <c r="U230" s="33">
        <f t="shared" si="151"/>
        <v>27785.296000553517</v>
      </c>
      <c r="V230" s="33">
        <f t="shared" si="151"/>
        <v>28226.059453990696</v>
      </c>
      <c r="W230" s="33">
        <f t="shared" si="151"/>
        <v>28462.804972512957</v>
      </c>
      <c r="X230" s="33">
        <f t="shared" si="151"/>
        <v>28691.454806238627</v>
      </c>
      <c r="Y230" s="33">
        <f t="shared" si="151"/>
        <v>28910.713445872538</v>
      </c>
      <c r="Z230" s="33">
        <f t="shared" si="151"/>
        <v>29119.167731247475</v>
      </c>
      <c r="AA230" s="33">
        <f t="shared" si="151"/>
        <v>29315.277259527469</v>
      </c>
      <c r="AB230" s="33">
        <f t="shared" si="151"/>
        <v>29497.364034875274</v>
      </c>
      <c r="AC230" s="33">
        <f t="shared" si="151"/>
        <v>29663.601300158731</v>
      </c>
      <c r="AD230" s="33">
        <f t="shared" si="151"/>
        <v>29812.001486629262</v>
      </c>
      <c r="AE230" s="33">
        <f t="shared" si="151"/>
        <v>29940.403212501857</v>
      </c>
      <c r="AF230" s="33">
        <f t="shared" si="151"/>
        <v>30317.742618650358</v>
      </c>
      <c r="AG230" s="33">
        <f t="shared" si="151"/>
        <v>30967.074746616621</v>
      </c>
      <c r="AH230" s="33">
        <f t="shared" si="151"/>
        <v>31632.640177782036</v>
      </c>
      <c r="AI230" s="33">
        <f t="shared" si="151"/>
        <v>32314.844744726586</v>
      </c>
      <c r="AJ230" s="33">
        <f t="shared" si="151"/>
        <v>33014.104425844751</v>
      </c>
      <c r="AK230" s="33">
        <f t="shared" si="151"/>
        <v>33730.845598990862</v>
      </c>
      <c r="AL230" s="33">
        <f t="shared" si="151"/>
        <v>0</v>
      </c>
      <c r="AM230" s="33">
        <f t="shared" si="151"/>
        <v>0</v>
      </c>
      <c r="AN230" s="33">
        <f t="shared" si="151"/>
        <v>0</v>
      </c>
      <c r="AO230" s="33">
        <f t="shared" si="151"/>
        <v>0</v>
      </c>
      <c r="AP230" s="33">
        <f t="shared" si="151"/>
        <v>0</v>
      </c>
      <c r="AQ230" s="33">
        <f t="shared" si="151"/>
        <v>0</v>
      </c>
      <c r="AR230" s="33">
        <f t="shared" si="151"/>
        <v>0</v>
      </c>
      <c r="AS230" s="33">
        <f t="shared" si="151"/>
        <v>0</v>
      </c>
      <c r="AT230" s="33">
        <f t="shared" si="151"/>
        <v>0</v>
      </c>
      <c r="AU230" s="33">
        <f t="shared" si="151"/>
        <v>0</v>
      </c>
      <c r="AV230" s="33">
        <f t="shared" si="151"/>
        <v>0</v>
      </c>
      <c r="AW230" s="33">
        <f t="shared" si="151"/>
        <v>0</v>
      </c>
      <c r="AX230" s="33">
        <f t="shared" si="151"/>
        <v>0</v>
      </c>
      <c r="AY230" s="33">
        <f t="shared" si="151"/>
        <v>0</v>
      </c>
      <c r="AZ230" s="33">
        <f t="shared" si="151"/>
        <v>0</v>
      </c>
      <c r="BA230" s="33">
        <f t="shared" si="151"/>
        <v>0</v>
      </c>
      <c r="BB230" s="33">
        <f t="shared" si="151"/>
        <v>0</v>
      </c>
      <c r="BC230" s="33">
        <f t="shared" si="151"/>
        <v>0</v>
      </c>
      <c r="BD230" s="33">
        <f t="shared" si="151"/>
        <v>0</v>
      </c>
      <c r="BE230" s="33">
        <f t="shared" si="151"/>
        <v>0</v>
      </c>
      <c r="BF230" s="33">
        <f t="shared" si="151"/>
        <v>0</v>
      </c>
      <c r="BG230" s="33">
        <f t="shared" si="151"/>
        <v>0</v>
      </c>
    </row>
    <row r="231" spans="1:59" x14ac:dyDescent="0.35">
      <c r="B231" s="9" t="s">
        <v>213</v>
      </c>
      <c r="E231" s="9" t="s">
        <v>88</v>
      </c>
      <c r="J231" s="35">
        <f t="shared" ref="J231:AO231" si="152">J220</f>
        <v>0</v>
      </c>
      <c r="K231" s="35">
        <f t="shared" si="152"/>
        <v>0</v>
      </c>
      <c r="L231" s="35">
        <f t="shared" si="152"/>
        <v>0</v>
      </c>
      <c r="M231" s="35">
        <f t="shared" si="152"/>
        <v>15600</v>
      </c>
      <c r="N231" s="35">
        <f t="shared" si="152"/>
        <v>15215.709760754389</v>
      </c>
      <c r="O231" s="35">
        <f t="shared" si="152"/>
        <v>14801.444882847622</v>
      </c>
      <c r="P231" s="35">
        <f t="shared" si="152"/>
        <v>14354.867344464128</v>
      </c>
      <c r="Q231" s="35">
        <f t="shared" si="152"/>
        <v>13873.456758086721</v>
      </c>
      <c r="R231" s="35">
        <f t="shared" si="152"/>
        <v>13354.496145971874</v>
      </c>
      <c r="S231" s="35">
        <f t="shared" si="152"/>
        <v>12795.05660611207</v>
      </c>
      <c r="T231" s="35">
        <f t="shared" si="152"/>
        <v>12191.980782143202</v>
      </c>
      <c r="U231" s="35">
        <f t="shared" si="152"/>
        <v>11541.865043904761</v>
      </c>
      <c r="V231" s="35">
        <f t="shared" si="152"/>
        <v>10841.040278083725</v>
      </c>
      <c r="W231" s="35">
        <f t="shared" si="152"/>
        <v>10085.551180528646</v>
      </c>
      <c r="X231" s="35">
        <f t="shared" si="152"/>
        <v>9271.13393336427</v>
      </c>
      <c r="Y231" s="35">
        <f t="shared" si="152"/>
        <v>8393.1921409210736</v>
      </c>
      <c r="Z231" s="35">
        <f t="shared" si="152"/>
        <v>7446.7708886673072</v>
      </c>
      <c r="AA231" s="35">
        <f t="shared" si="152"/>
        <v>6426.5287787377474</v>
      </c>
      <c r="AB231" s="35">
        <f t="shared" si="152"/>
        <v>5326.7077842336821</v>
      </c>
      <c r="AC231" s="35">
        <f t="shared" si="152"/>
        <v>4141.1007521582997</v>
      </c>
      <c r="AD231" s="35">
        <f t="shared" si="152"/>
        <v>2863.0163715810372</v>
      </c>
      <c r="AE231" s="35">
        <f t="shared" si="152"/>
        <v>1485.2414093187481</v>
      </c>
      <c r="AF231" s="35">
        <f t="shared" si="152"/>
        <v>0</v>
      </c>
      <c r="AG231" s="35">
        <f t="shared" si="152"/>
        <v>0</v>
      </c>
      <c r="AH231" s="35">
        <f t="shared" si="152"/>
        <v>0</v>
      </c>
      <c r="AI231" s="35">
        <f t="shared" si="152"/>
        <v>0</v>
      </c>
      <c r="AJ231" s="35">
        <f t="shared" si="152"/>
        <v>0</v>
      </c>
      <c r="AK231" s="35">
        <f t="shared" si="152"/>
        <v>0</v>
      </c>
      <c r="AL231" s="35">
        <f t="shared" si="152"/>
        <v>0</v>
      </c>
      <c r="AM231" s="35">
        <f t="shared" si="152"/>
        <v>0</v>
      </c>
      <c r="AN231" s="35">
        <f t="shared" si="152"/>
        <v>0</v>
      </c>
      <c r="AO231" s="35">
        <f t="shared" si="152"/>
        <v>0</v>
      </c>
      <c r="AP231" s="35">
        <f t="shared" ref="AP231:BG231" si="153">AP220</f>
        <v>0</v>
      </c>
      <c r="AQ231" s="35">
        <f t="shared" si="153"/>
        <v>0</v>
      </c>
      <c r="AR231" s="35">
        <f t="shared" si="153"/>
        <v>0</v>
      </c>
      <c r="AS231" s="35">
        <f t="shared" si="153"/>
        <v>0</v>
      </c>
      <c r="AT231" s="35">
        <f t="shared" si="153"/>
        <v>0</v>
      </c>
      <c r="AU231" s="35">
        <f t="shared" si="153"/>
        <v>0</v>
      </c>
      <c r="AV231" s="35">
        <f t="shared" si="153"/>
        <v>0</v>
      </c>
      <c r="AW231" s="35">
        <f t="shared" si="153"/>
        <v>0</v>
      </c>
      <c r="AX231" s="35">
        <f t="shared" si="153"/>
        <v>0</v>
      </c>
      <c r="AY231" s="35">
        <f t="shared" si="153"/>
        <v>0</v>
      </c>
      <c r="AZ231" s="35">
        <f t="shared" si="153"/>
        <v>0</v>
      </c>
      <c r="BA231" s="35">
        <f t="shared" si="153"/>
        <v>0</v>
      </c>
      <c r="BB231" s="35">
        <f t="shared" si="153"/>
        <v>0</v>
      </c>
      <c r="BC231" s="35">
        <f t="shared" si="153"/>
        <v>0</v>
      </c>
      <c r="BD231" s="35">
        <f t="shared" si="153"/>
        <v>0</v>
      </c>
      <c r="BE231" s="35">
        <f t="shared" si="153"/>
        <v>0</v>
      </c>
      <c r="BF231" s="35">
        <f t="shared" si="153"/>
        <v>0</v>
      </c>
      <c r="BG231" s="35">
        <f t="shared" si="153"/>
        <v>0</v>
      </c>
    </row>
    <row r="232" spans="1:59" x14ac:dyDescent="0.35">
      <c r="B232" s="9" t="s">
        <v>214</v>
      </c>
      <c r="E232" s="9" t="s">
        <v>88</v>
      </c>
      <c r="J232" s="35">
        <f t="shared" ref="J232:AO232" si="154">J184</f>
        <v>0</v>
      </c>
      <c r="K232" s="35">
        <f t="shared" si="154"/>
        <v>0</v>
      </c>
      <c r="L232" s="35">
        <f t="shared" si="154"/>
        <v>0</v>
      </c>
      <c r="M232" s="35">
        <f t="shared" si="154"/>
        <v>4926.7979390462788</v>
      </c>
      <c r="N232" s="35">
        <f t="shared" si="154"/>
        <v>5311.0881782918887</v>
      </c>
      <c r="O232" s="35">
        <f t="shared" si="154"/>
        <v>5725.3530561986554</v>
      </c>
      <c r="P232" s="35">
        <f t="shared" si="154"/>
        <v>6171.9305945821516</v>
      </c>
      <c r="Q232" s="35">
        <f t="shared" si="154"/>
        <v>6653.3411809595591</v>
      </c>
      <c r="R232" s="35">
        <f t="shared" si="154"/>
        <v>7172.3017930744045</v>
      </c>
      <c r="S232" s="35">
        <f t="shared" si="154"/>
        <v>7731.741332934208</v>
      </c>
      <c r="T232" s="35">
        <f t="shared" si="154"/>
        <v>8334.8171569030765</v>
      </c>
      <c r="U232" s="35">
        <f t="shared" si="154"/>
        <v>8984.9328951415155</v>
      </c>
      <c r="V232" s="35">
        <f t="shared" si="154"/>
        <v>9685.7576609625539</v>
      </c>
      <c r="W232" s="35">
        <f t="shared" si="154"/>
        <v>10441.246758517633</v>
      </c>
      <c r="X232" s="35">
        <f t="shared" si="154"/>
        <v>11255.664005682009</v>
      </c>
      <c r="Y232" s="35">
        <f t="shared" si="154"/>
        <v>12133.605798125205</v>
      </c>
      <c r="Z232" s="35">
        <f t="shared" si="154"/>
        <v>13080.027050378972</v>
      </c>
      <c r="AA232" s="35">
        <f t="shared" si="154"/>
        <v>14100.269160308531</v>
      </c>
      <c r="AB232" s="35">
        <f t="shared" si="154"/>
        <v>15200.090154812597</v>
      </c>
      <c r="AC232" s="35">
        <f t="shared" si="154"/>
        <v>16385.697186887977</v>
      </c>
      <c r="AD232" s="35">
        <f t="shared" si="154"/>
        <v>17663.781567465245</v>
      </c>
      <c r="AE232" s="35">
        <f t="shared" si="154"/>
        <v>19041.556529727532</v>
      </c>
      <c r="AF232" s="35">
        <f t="shared" si="154"/>
        <v>0</v>
      </c>
      <c r="AG232" s="35">
        <f t="shared" si="154"/>
        <v>0</v>
      </c>
      <c r="AH232" s="35">
        <f t="shared" si="154"/>
        <v>0</v>
      </c>
      <c r="AI232" s="35">
        <f t="shared" si="154"/>
        <v>0</v>
      </c>
      <c r="AJ232" s="35">
        <f t="shared" si="154"/>
        <v>0</v>
      </c>
      <c r="AK232" s="35">
        <f t="shared" si="154"/>
        <v>0</v>
      </c>
      <c r="AL232" s="35">
        <f t="shared" si="154"/>
        <v>0</v>
      </c>
      <c r="AM232" s="35">
        <f t="shared" si="154"/>
        <v>0</v>
      </c>
      <c r="AN232" s="35">
        <f t="shared" si="154"/>
        <v>0</v>
      </c>
      <c r="AO232" s="35">
        <f t="shared" si="154"/>
        <v>0</v>
      </c>
      <c r="AP232" s="35">
        <f t="shared" ref="AP232:BG232" si="155">AP184</f>
        <v>0</v>
      </c>
      <c r="AQ232" s="35">
        <f t="shared" si="155"/>
        <v>0</v>
      </c>
      <c r="AR232" s="35">
        <f t="shared" si="155"/>
        <v>0</v>
      </c>
      <c r="AS232" s="35">
        <f t="shared" si="155"/>
        <v>0</v>
      </c>
      <c r="AT232" s="35">
        <f t="shared" si="155"/>
        <v>0</v>
      </c>
      <c r="AU232" s="35">
        <f t="shared" si="155"/>
        <v>0</v>
      </c>
      <c r="AV232" s="35">
        <f t="shared" si="155"/>
        <v>0</v>
      </c>
      <c r="AW232" s="35">
        <f t="shared" si="155"/>
        <v>0</v>
      </c>
      <c r="AX232" s="35">
        <f t="shared" si="155"/>
        <v>0</v>
      </c>
      <c r="AY232" s="35">
        <f t="shared" si="155"/>
        <v>0</v>
      </c>
      <c r="AZ232" s="35">
        <f t="shared" si="155"/>
        <v>0</v>
      </c>
      <c r="BA232" s="35">
        <f t="shared" si="155"/>
        <v>0</v>
      </c>
      <c r="BB232" s="35">
        <f t="shared" si="155"/>
        <v>0</v>
      </c>
      <c r="BC232" s="35">
        <f t="shared" si="155"/>
        <v>0</v>
      </c>
      <c r="BD232" s="35">
        <f t="shared" si="155"/>
        <v>0</v>
      </c>
      <c r="BE232" s="35">
        <f t="shared" si="155"/>
        <v>0</v>
      </c>
      <c r="BF232" s="35">
        <f t="shared" si="155"/>
        <v>0</v>
      </c>
      <c r="BG232" s="35">
        <f t="shared" si="155"/>
        <v>0</v>
      </c>
    </row>
    <row r="233" spans="1:59" ht="15" thickBot="1" x14ac:dyDescent="0.4">
      <c r="C233" s="15" t="s">
        <v>215</v>
      </c>
      <c r="D233" s="15"/>
      <c r="E233" s="15"/>
      <c r="F233" s="15"/>
      <c r="G233" s="15"/>
      <c r="H233" s="15"/>
      <c r="I233" s="15"/>
      <c r="J233" s="33">
        <f>J230-J231-J232</f>
        <v>0</v>
      </c>
      <c r="K233" s="33">
        <f t="shared" ref="K233:BG233" si="156">K230-K231-K232</f>
        <v>0</v>
      </c>
      <c r="L233" s="33">
        <f t="shared" si="156"/>
        <v>0</v>
      </c>
      <c r="M233" s="33">
        <f t="shared" si="156"/>
        <v>3854.9822855787279</v>
      </c>
      <c r="N233" s="33">
        <f t="shared" si="156"/>
        <v>4540.9030411943468</v>
      </c>
      <c r="O233" s="33">
        <f t="shared" si="156"/>
        <v>5093.6830657003684</v>
      </c>
      <c r="P233" s="33">
        <f t="shared" si="156"/>
        <v>5490.5974446786049</v>
      </c>
      <c r="Q233" s="33">
        <f t="shared" si="156"/>
        <v>6257.5172706126896</v>
      </c>
      <c r="R233" s="33">
        <f t="shared" si="156"/>
        <v>6513.4562649807085</v>
      </c>
      <c r="S233" s="33">
        <f t="shared" si="156"/>
        <v>6766.1670148531857</v>
      </c>
      <c r="T233" s="33">
        <f t="shared" si="156"/>
        <v>7014.8179300080956</v>
      </c>
      <c r="U233" s="33">
        <f t="shared" si="156"/>
        <v>7258.49806150724</v>
      </c>
      <c r="V233" s="33">
        <f t="shared" si="156"/>
        <v>7699.2615149444173</v>
      </c>
      <c r="W233" s="33">
        <f t="shared" si="156"/>
        <v>7936.0070334666761</v>
      </c>
      <c r="X233" s="33">
        <f t="shared" si="156"/>
        <v>8164.6568671923469</v>
      </c>
      <c r="Y233" s="33">
        <f t="shared" si="156"/>
        <v>8383.9155068262589</v>
      </c>
      <c r="Z233" s="33">
        <f t="shared" si="156"/>
        <v>8592.3697922011961</v>
      </c>
      <c r="AA233" s="33">
        <f t="shared" si="156"/>
        <v>8788.4793204811886</v>
      </c>
      <c r="AB233" s="33">
        <f t="shared" si="156"/>
        <v>8970.5660958289973</v>
      </c>
      <c r="AC233" s="33">
        <f t="shared" si="156"/>
        <v>9136.8033611124556</v>
      </c>
      <c r="AD233" s="33">
        <f t="shared" si="156"/>
        <v>9285.2035475829798</v>
      </c>
      <c r="AE233" s="33">
        <f t="shared" si="156"/>
        <v>9413.6052734555778</v>
      </c>
      <c r="AF233" s="33">
        <f t="shared" si="156"/>
        <v>30317.742618650358</v>
      </c>
      <c r="AG233" s="33">
        <f t="shared" si="156"/>
        <v>30967.074746616621</v>
      </c>
      <c r="AH233" s="33">
        <f t="shared" si="156"/>
        <v>31632.640177782036</v>
      </c>
      <c r="AI233" s="33">
        <f t="shared" si="156"/>
        <v>32314.844744726586</v>
      </c>
      <c r="AJ233" s="33">
        <f t="shared" si="156"/>
        <v>33014.104425844751</v>
      </c>
      <c r="AK233" s="33">
        <f t="shared" si="156"/>
        <v>33730.845598990862</v>
      </c>
      <c r="AL233" s="33">
        <f t="shared" si="156"/>
        <v>0</v>
      </c>
      <c r="AM233" s="33">
        <f t="shared" si="156"/>
        <v>0</v>
      </c>
      <c r="AN233" s="33">
        <f t="shared" si="156"/>
        <v>0</v>
      </c>
      <c r="AO233" s="33">
        <f t="shared" si="156"/>
        <v>0</v>
      </c>
      <c r="AP233" s="33">
        <f t="shared" si="156"/>
        <v>0</v>
      </c>
      <c r="AQ233" s="33">
        <f t="shared" si="156"/>
        <v>0</v>
      </c>
      <c r="AR233" s="33">
        <f t="shared" si="156"/>
        <v>0</v>
      </c>
      <c r="AS233" s="33">
        <f t="shared" si="156"/>
        <v>0</v>
      </c>
      <c r="AT233" s="33">
        <f t="shared" si="156"/>
        <v>0</v>
      </c>
      <c r="AU233" s="33">
        <f t="shared" si="156"/>
        <v>0</v>
      </c>
      <c r="AV233" s="33">
        <f t="shared" si="156"/>
        <v>0</v>
      </c>
      <c r="AW233" s="33">
        <f t="shared" si="156"/>
        <v>0</v>
      </c>
      <c r="AX233" s="33">
        <f t="shared" si="156"/>
        <v>0</v>
      </c>
      <c r="AY233" s="33">
        <f t="shared" si="156"/>
        <v>0</v>
      </c>
      <c r="AZ233" s="33">
        <f t="shared" si="156"/>
        <v>0</v>
      </c>
      <c r="BA233" s="33">
        <f t="shared" si="156"/>
        <v>0</v>
      </c>
      <c r="BB233" s="33">
        <f t="shared" si="156"/>
        <v>0</v>
      </c>
      <c r="BC233" s="33">
        <f t="shared" si="156"/>
        <v>0</v>
      </c>
      <c r="BD233" s="33">
        <f t="shared" si="156"/>
        <v>0</v>
      </c>
      <c r="BE233" s="33">
        <f t="shared" si="156"/>
        <v>0</v>
      </c>
      <c r="BF233" s="33">
        <f t="shared" si="156"/>
        <v>0</v>
      </c>
      <c r="BG233" s="33">
        <f t="shared" si="156"/>
        <v>0</v>
      </c>
    </row>
    <row r="234" spans="1:59" ht="15" thickBot="1" x14ac:dyDescent="0.4">
      <c r="C234" s="15" t="s">
        <v>216</v>
      </c>
      <c r="D234" s="15"/>
      <c r="E234" s="15"/>
      <c r="F234" s="15"/>
      <c r="G234" s="15"/>
      <c r="H234" s="15"/>
      <c r="I234" s="15"/>
      <c r="J234" s="33">
        <f>-J202</f>
        <v>0</v>
      </c>
      <c r="K234" s="33">
        <f t="shared" ref="K234:BG234" si="157">-K202</f>
        <v>0</v>
      </c>
      <c r="L234" s="33">
        <f t="shared" si="157"/>
        <v>0</v>
      </c>
      <c r="M234" s="33">
        <f t="shared" si="157"/>
        <v>0</v>
      </c>
      <c r="N234" s="33">
        <f t="shared" si="157"/>
        <v>0</v>
      </c>
      <c r="O234" s="33">
        <f t="shared" si="157"/>
        <v>0</v>
      </c>
      <c r="P234" s="33">
        <f t="shared" si="157"/>
        <v>0</v>
      </c>
      <c r="Q234" s="33">
        <f t="shared" si="157"/>
        <v>0</v>
      </c>
      <c r="R234" s="33">
        <f t="shared" si="157"/>
        <v>0</v>
      </c>
      <c r="S234" s="33">
        <f t="shared" si="157"/>
        <v>0</v>
      </c>
      <c r="T234" s="33">
        <f t="shared" si="157"/>
        <v>0</v>
      </c>
      <c r="U234" s="33">
        <f t="shared" si="157"/>
        <v>0</v>
      </c>
      <c r="V234" s="33">
        <f t="shared" si="157"/>
        <v>0</v>
      </c>
      <c r="W234" s="33">
        <f t="shared" si="157"/>
        <v>0</v>
      </c>
      <c r="X234" s="33">
        <f t="shared" si="157"/>
        <v>0</v>
      </c>
      <c r="Y234" s="33">
        <f t="shared" si="157"/>
        <v>0</v>
      </c>
      <c r="Z234" s="33">
        <f t="shared" si="157"/>
        <v>0</v>
      </c>
      <c r="AA234" s="33">
        <f t="shared" si="157"/>
        <v>0</v>
      </c>
      <c r="AB234" s="33">
        <f t="shared" si="157"/>
        <v>0</v>
      </c>
      <c r="AC234" s="33">
        <f t="shared" si="157"/>
        <v>0</v>
      </c>
      <c r="AD234" s="33">
        <f t="shared" si="157"/>
        <v>0</v>
      </c>
      <c r="AE234" s="33">
        <f t="shared" si="157"/>
        <v>10263.398969523139</v>
      </c>
      <c r="AF234" s="33">
        <f t="shared" si="157"/>
        <v>0</v>
      </c>
      <c r="AG234" s="33">
        <f t="shared" si="157"/>
        <v>0</v>
      </c>
      <c r="AH234" s="33">
        <f t="shared" si="157"/>
        <v>0</v>
      </c>
      <c r="AI234" s="33">
        <f t="shared" si="157"/>
        <v>0</v>
      </c>
      <c r="AJ234" s="33">
        <f t="shared" si="157"/>
        <v>0</v>
      </c>
      <c r="AK234" s="33">
        <f t="shared" si="157"/>
        <v>0</v>
      </c>
      <c r="AL234" s="33">
        <f t="shared" si="157"/>
        <v>0</v>
      </c>
      <c r="AM234" s="33">
        <f t="shared" si="157"/>
        <v>0</v>
      </c>
      <c r="AN234" s="33">
        <f t="shared" si="157"/>
        <v>0</v>
      </c>
      <c r="AO234" s="33">
        <f t="shared" si="157"/>
        <v>0</v>
      </c>
      <c r="AP234" s="33">
        <f t="shared" si="157"/>
        <v>0</v>
      </c>
      <c r="AQ234" s="33">
        <f t="shared" si="157"/>
        <v>0</v>
      </c>
      <c r="AR234" s="33">
        <f t="shared" si="157"/>
        <v>0</v>
      </c>
      <c r="AS234" s="33">
        <f t="shared" si="157"/>
        <v>0</v>
      </c>
      <c r="AT234" s="33">
        <f t="shared" si="157"/>
        <v>0</v>
      </c>
      <c r="AU234" s="33">
        <f t="shared" si="157"/>
        <v>0</v>
      </c>
      <c r="AV234" s="33">
        <f t="shared" si="157"/>
        <v>0</v>
      </c>
      <c r="AW234" s="33">
        <f t="shared" si="157"/>
        <v>0</v>
      </c>
      <c r="AX234" s="33">
        <f t="shared" si="157"/>
        <v>0</v>
      </c>
      <c r="AY234" s="33">
        <f t="shared" si="157"/>
        <v>0</v>
      </c>
      <c r="AZ234" s="33">
        <f t="shared" si="157"/>
        <v>0</v>
      </c>
      <c r="BA234" s="33">
        <f t="shared" si="157"/>
        <v>0</v>
      </c>
      <c r="BB234" s="33">
        <f t="shared" si="157"/>
        <v>0</v>
      </c>
      <c r="BC234" s="33">
        <f t="shared" si="157"/>
        <v>0</v>
      </c>
      <c r="BD234" s="33">
        <f t="shared" si="157"/>
        <v>0</v>
      </c>
      <c r="BE234" s="33">
        <f t="shared" si="157"/>
        <v>0</v>
      </c>
      <c r="BF234" s="33">
        <f t="shared" si="157"/>
        <v>0</v>
      </c>
      <c r="BG234" s="33">
        <f t="shared" si="157"/>
        <v>0</v>
      </c>
    </row>
    <row r="235" spans="1:59" ht="15" thickBot="1" x14ac:dyDescent="0.4">
      <c r="C235" s="15" t="s">
        <v>217</v>
      </c>
      <c r="D235" s="15"/>
      <c r="E235" s="15"/>
      <c r="F235" s="15"/>
      <c r="G235" s="15"/>
      <c r="H235" s="15"/>
      <c r="I235" s="15"/>
      <c r="J235" s="33">
        <f>J233+J234</f>
        <v>0</v>
      </c>
      <c r="K235" s="33">
        <f t="shared" ref="K235:BG235" si="158">K233+K234</f>
        <v>0</v>
      </c>
      <c r="L235" s="33">
        <f t="shared" si="158"/>
        <v>0</v>
      </c>
      <c r="M235" s="33">
        <f t="shared" si="158"/>
        <v>3854.9822855787279</v>
      </c>
      <c r="N235" s="33">
        <f t="shared" si="158"/>
        <v>4540.9030411943468</v>
      </c>
      <c r="O235" s="33">
        <f t="shared" si="158"/>
        <v>5093.6830657003684</v>
      </c>
      <c r="P235" s="33">
        <f t="shared" si="158"/>
        <v>5490.5974446786049</v>
      </c>
      <c r="Q235" s="33">
        <f t="shared" si="158"/>
        <v>6257.5172706126896</v>
      </c>
      <c r="R235" s="33">
        <f t="shared" si="158"/>
        <v>6513.4562649807085</v>
      </c>
      <c r="S235" s="33">
        <f t="shared" si="158"/>
        <v>6766.1670148531857</v>
      </c>
      <c r="T235" s="33">
        <f t="shared" si="158"/>
        <v>7014.8179300080956</v>
      </c>
      <c r="U235" s="33">
        <f t="shared" si="158"/>
        <v>7258.49806150724</v>
      </c>
      <c r="V235" s="33">
        <f t="shared" si="158"/>
        <v>7699.2615149444173</v>
      </c>
      <c r="W235" s="33">
        <f t="shared" si="158"/>
        <v>7936.0070334666761</v>
      </c>
      <c r="X235" s="33">
        <f t="shared" si="158"/>
        <v>8164.6568671923469</v>
      </c>
      <c r="Y235" s="33">
        <f t="shared" si="158"/>
        <v>8383.9155068262589</v>
      </c>
      <c r="Z235" s="33">
        <f t="shared" si="158"/>
        <v>8592.3697922011961</v>
      </c>
      <c r="AA235" s="33">
        <f t="shared" si="158"/>
        <v>8788.4793204811886</v>
      </c>
      <c r="AB235" s="33">
        <f t="shared" si="158"/>
        <v>8970.5660958289973</v>
      </c>
      <c r="AC235" s="33">
        <f t="shared" si="158"/>
        <v>9136.8033611124556</v>
      </c>
      <c r="AD235" s="33">
        <f t="shared" si="158"/>
        <v>9285.2035475829798</v>
      </c>
      <c r="AE235" s="33">
        <f t="shared" si="158"/>
        <v>19677.004242978717</v>
      </c>
      <c r="AF235" s="33">
        <f t="shared" si="158"/>
        <v>30317.742618650358</v>
      </c>
      <c r="AG235" s="33">
        <f t="shared" si="158"/>
        <v>30967.074746616621</v>
      </c>
      <c r="AH235" s="33">
        <f t="shared" si="158"/>
        <v>31632.640177782036</v>
      </c>
      <c r="AI235" s="33">
        <f t="shared" si="158"/>
        <v>32314.844744726586</v>
      </c>
      <c r="AJ235" s="33">
        <f t="shared" si="158"/>
        <v>33014.104425844751</v>
      </c>
      <c r="AK235" s="33">
        <f t="shared" si="158"/>
        <v>33730.845598990862</v>
      </c>
      <c r="AL235" s="33">
        <f t="shared" si="158"/>
        <v>0</v>
      </c>
      <c r="AM235" s="33">
        <f t="shared" si="158"/>
        <v>0</v>
      </c>
      <c r="AN235" s="33">
        <f t="shared" si="158"/>
        <v>0</v>
      </c>
      <c r="AO235" s="33">
        <f t="shared" si="158"/>
        <v>0</v>
      </c>
      <c r="AP235" s="33">
        <f t="shared" si="158"/>
        <v>0</v>
      </c>
      <c r="AQ235" s="33">
        <f t="shared" si="158"/>
        <v>0</v>
      </c>
      <c r="AR235" s="33">
        <f t="shared" si="158"/>
        <v>0</v>
      </c>
      <c r="AS235" s="33">
        <f t="shared" si="158"/>
        <v>0</v>
      </c>
      <c r="AT235" s="33">
        <f t="shared" si="158"/>
        <v>0</v>
      </c>
      <c r="AU235" s="33">
        <f t="shared" si="158"/>
        <v>0</v>
      </c>
      <c r="AV235" s="33">
        <f t="shared" si="158"/>
        <v>0</v>
      </c>
      <c r="AW235" s="33">
        <f t="shared" si="158"/>
        <v>0</v>
      </c>
      <c r="AX235" s="33">
        <f t="shared" si="158"/>
        <v>0</v>
      </c>
      <c r="AY235" s="33">
        <f t="shared" si="158"/>
        <v>0</v>
      </c>
      <c r="AZ235" s="33">
        <f t="shared" si="158"/>
        <v>0</v>
      </c>
      <c r="BA235" s="33">
        <f t="shared" si="158"/>
        <v>0</v>
      </c>
      <c r="BB235" s="33">
        <f t="shared" si="158"/>
        <v>0</v>
      </c>
      <c r="BC235" s="33">
        <f t="shared" si="158"/>
        <v>0</v>
      </c>
      <c r="BD235" s="33">
        <f t="shared" si="158"/>
        <v>0</v>
      </c>
      <c r="BE235" s="33">
        <f t="shared" si="158"/>
        <v>0</v>
      </c>
      <c r="BF235" s="33">
        <f t="shared" si="158"/>
        <v>0</v>
      </c>
      <c r="BG235" s="33">
        <f t="shared" si="158"/>
        <v>0</v>
      </c>
    </row>
    <row r="237" spans="1:59" x14ac:dyDescent="0.35">
      <c r="B237" s="9" t="s">
        <v>218</v>
      </c>
      <c r="E237" s="9" t="s">
        <v>88</v>
      </c>
      <c r="J237" s="35">
        <f t="shared" ref="J237:AO237" si="159">J235-J174</f>
        <v>-32200</v>
      </c>
      <c r="K237" s="35">
        <f t="shared" si="159"/>
        <v>-29550</v>
      </c>
      <c r="L237" s="35">
        <f t="shared" si="159"/>
        <v>-29853.398969523143</v>
      </c>
      <c r="M237" s="35">
        <f t="shared" si="159"/>
        <v>3854.9822855787279</v>
      </c>
      <c r="N237" s="35">
        <f t="shared" si="159"/>
        <v>4540.9030411943468</v>
      </c>
      <c r="O237" s="35">
        <f t="shared" si="159"/>
        <v>5093.6830657003684</v>
      </c>
      <c r="P237" s="35">
        <f t="shared" si="159"/>
        <v>5490.5974446786049</v>
      </c>
      <c r="Q237" s="35">
        <f t="shared" si="159"/>
        <v>6257.5172706126896</v>
      </c>
      <c r="R237" s="35">
        <f t="shared" si="159"/>
        <v>6513.4562649807085</v>
      </c>
      <c r="S237" s="35">
        <f t="shared" si="159"/>
        <v>6766.1670148531857</v>
      </c>
      <c r="T237" s="35">
        <f t="shared" si="159"/>
        <v>7014.8179300080956</v>
      </c>
      <c r="U237" s="35">
        <f t="shared" si="159"/>
        <v>7258.49806150724</v>
      </c>
      <c r="V237" s="35">
        <f t="shared" si="159"/>
        <v>7699.2615149444173</v>
      </c>
      <c r="W237" s="35">
        <f t="shared" si="159"/>
        <v>7936.0070334666761</v>
      </c>
      <c r="X237" s="35">
        <f t="shared" si="159"/>
        <v>8164.6568671923469</v>
      </c>
      <c r="Y237" s="35">
        <f t="shared" si="159"/>
        <v>8383.9155068262589</v>
      </c>
      <c r="Z237" s="35">
        <f t="shared" si="159"/>
        <v>8592.3697922011961</v>
      </c>
      <c r="AA237" s="35">
        <f t="shared" si="159"/>
        <v>8788.4793204811886</v>
      </c>
      <c r="AB237" s="35">
        <f t="shared" si="159"/>
        <v>8970.5660958289973</v>
      </c>
      <c r="AC237" s="35">
        <f t="shared" si="159"/>
        <v>9136.8033611124556</v>
      </c>
      <c r="AD237" s="35">
        <f t="shared" si="159"/>
        <v>9285.2035475829798</v>
      </c>
      <c r="AE237" s="35">
        <f t="shared" si="159"/>
        <v>19677.004242978717</v>
      </c>
      <c r="AF237" s="35">
        <f t="shared" si="159"/>
        <v>30317.742618650358</v>
      </c>
      <c r="AG237" s="35">
        <f t="shared" si="159"/>
        <v>30967.074746616621</v>
      </c>
      <c r="AH237" s="35">
        <f t="shared" si="159"/>
        <v>31632.640177782036</v>
      </c>
      <c r="AI237" s="35">
        <f t="shared" si="159"/>
        <v>32314.844744726586</v>
      </c>
      <c r="AJ237" s="35">
        <f t="shared" si="159"/>
        <v>33014.104425844751</v>
      </c>
      <c r="AK237" s="35">
        <f t="shared" si="159"/>
        <v>33730.845598990862</v>
      </c>
      <c r="AL237" s="35">
        <f t="shared" si="159"/>
        <v>0</v>
      </c>
      <c r="AM237" s="35">
        <f t="shared" si="159"/>
        <v>0</v>
      </c>
      <c r="AN237" s="35">
        <f t="shared" si="159"/>
        <v>0</v>
      </c>
      <c r="AO237" s="35">
        <f t="shared" si="159"/>
        <v>0</v>
      </c>
      <c r="AP237" s="35">
        <f t="shared" ref="AP237:BG237" si="160">AP235-AP174</f>
        <v>0</v>
      </c>
      <c r="AQ237" s="35">
        <f t="shared" si="160"/>
        <v>0</v>
      </c>
      <c r="AR237" s="35">
        <f t="shared" si="160"/>
        <v>0</v>
      </c>
      <c r="AS237" s="35">
        <f t="shared" si="160"/>
        <v>0</v>
      </c>
      <c r="AT237" s="35">
        <f t="shared" si="160"/>
        <v>0</v>
      </c>
      <c r="AU237" s="35">
        <f t="shared" si="160"/>
        <v>0</v>
      </c>
      <c r="AV237" s="35">
        <f t="shared" si="160"/>
        <v>0</v>
      </c>
      <c r="AW237" s="35">
        <f t="shared" si="160"/>
        <v>0</v>
      </c>
      <c r="AX237" s="35">
        <f t="shared" si="160"/>
        <v>0</v>
      </c>
      <c r="AY237" s="35">
        <f t="shared" si="160"/>
        <v>0</v>
      </c>
      <c r="AZ237" s="35">
        <f t="shared" si="160"/>
        <v>0</v>
      </c>
      <c r="BA237" s="35">
        <f t="shared" si="160"/>
        <v>0</v>
      </c>
      <c r="BB237" s="35">
        <f t="shared" si="160"/>
        <v>0</v>
      </c>
      <c r="BC237" s="35">
        <f t="shared" si="160"/>
        <v>0</v>
      </c>
      <c r="BD237" s="35">
        <f t="shared" si="160"/>
        <v>0</v>
      </c>
      <c r="BE237" s="35">
        <f t="shared" si="160"/>
        <v>0</v>
      </c>
      <c r="BF237" s="35">
        <f t="shared" si="160"/>
        <v>0</v>
      </c>
      <c r="BG237" s="35">
        <f t="shared" si="160"/>
        <v>0</v>
      </c>
    </row>
    <row r="238" spans="1:59" x14ac:dyDescent="0.35">
      <c r="B238" s="9" t="s">
        <v>11</v>
      </c>
      <c r="F238" s="14">
        <f>IRR(J237:BG237)</f>
        <v>8.0743099413963071E-2</v>
      </c>
    </row>
    <row r="239" spans="1:59" x14ac:dyDescent="0.35">
      <c r="B239" s="9" t="s">
        <v>156</v>
      </c>
      <c r="F239" s="14">
        <f>F54</f>
        <v>0.1</v>
      </c>
    </row>
    <row r="240" spans="1:59" x14ac:dyDescent="0.35">
      <c r="B240" s="9" t="s">
        <v>219</v>
      </c>
      <c r="F240" s="37">
        <f>NPV(F239,J237:BG237)</f>
        <v>-17021.961064693041</v>
      </c>
    </row>
    <row r="242" spans="2:59" x14ac:dyDescent="0.35">
      <c r="B242" s="9" t="s">
        <v>15</v>
      </c>
    </row>
    <row r="243" spans="2:59" x14ac:dyDescent="0.35">
      <c r="C243" s="9" t="s">
        <v>212</v>
      </c>
      <c r="E243" s="9" t="s">
        <v>88</v>
      </c>
      <c r="J243" s="35">
        <f t="shared" ref="J243:AO243" si="161">J230</f>
        <v>0</v>
      </c>
      <c r="K243" s="35">
        <f t="shared" si="161"/>
        <v>0</v>
      </c>
      <c r="L243" s="35">
        <f t="shared" si="161"/>
        <v>0</v>
      </c>
      <c r="M243" s="35">
        <f t="shared" si="161"/>
        <v>24381.780224625007</v>
      </c>
      <c r="N243" s="35">
        <f t="shared" si="161"/>
        <v>25067.700980240625</v>
      </c>
      <c r="O243" s="35">
        <f t="shared" si="161"/>
        <v>25620.481004746645</v>
      </c>
      <c r="P243" s="35">
        <f t="shared" si="161"/>
        <v>26017.395383724885</v>
      </c>
      <c r="Q243" s="35">
        <f t="shared" si="161"/>
        <v>26784.315209658969</v>
      </c>
      <c r="R243" s="35">
        <f t="shared" si="161"/>
        <v>27040.254204026987</v>
      </c>
      <c r="S243" s="35">
        <f t="shared" si="161"/>
        <v>27292.964953899464</v>
      </c>
      <c r="T243" s="35">
        <f t="shared" si="161"/>
        <v>27541.615869054374</v>
      </c>
      <c r="U243" s="35">
        <f t="shared" si="161"/>
        <v>27785.296000553517</v>
      </c>
      <c r="V243" s="35">
        <f t="shared" si="161"/>
        <v>28226.059453990696</v>
      </c>
      <c r="W243" s="35">
        <f t="shared" si="161"/>
        <v>28462.804972512957</v>
      </c>
      <c r="X243" s="35">
        <f t="shared" si="161"/>
        <v>28691.454806238627</v>
      </c>
      <c r="Y243" s="35">
        <f t="shared" si="161"/>
        <v>28910.713445872538</v>
      </c>
      <c r="Z243" s="35">
        <f t="shared" si="161"/>
        <v>29119.167731247475</v>
      </c>
      <c r="AA243" s="35">
        <f t="shared" si="161"/>
        <v>29315.277259527469</v>
      </c>
      <c r="AB243" s="35">
        <f t="shared" si="161"/>
        <v>29497.364034875274</v>
      </c>
      <c r="AC243" s="35">
        <f t="shared" si="161"/>
        <v>29663.601300158731</v>
      </c>
      <c r="AD243" s="35">
        <f t="shared" si="161"/>
        <v>29812.001486629262</v>
      </c>
      <c r="AE243" s="35">
        <f t="shared" si="161"/>
        <v>29940.403212501857</v>
      </c>
      <c r="AF243" s="35">
        <f t="shared" si="161"/>
        <v>30317.742618650358</v>
      </c>
      <c r="AG243" s="35">
        <f t="shared" si="161"/>
        <v>30967.074746616621</v>
      </c>
      <c r="AH243" s="35">
        <f t="shared" si="161"/>
        <v>31632.640177782036</v>
      </c>
      <c r="AI243" s="35">
        <f t="shared" si="161"/>
        <v>32314.844744726586</v>
      </c>
      <c r="AJ243" s="35">
        <f t="shared" si="161"/>
        <v>33014.104425844751</v>
      </c>
      <c r="AK243" s="35">
        <f t="shared" si="161"/>
        <v>33730.845598990862</v>
      </c>
      <c r="AL243" s="35">
        <f t="shared" si="161"/>
        <v>0</v>
      </c>
      <c r="AM243" s="35">
        <f t="shared" si="161"/>
        <v>0</v>
      </c>
      <c r="AN243" s="35">
        <f t="shared" si="161"/>
        <v>0</v>
      </c>
      <c r="AO243" s="35">
        <f t="shared" si="161"/>
        <v>0</v>
      </c>
      <c r="AP243" s="35">
        <f t="shared" ref="AP243:BG243" si="162">AP230</f>
        <v>0</v>
      </c>
      <c r="AQ243" s="35">
        <f t="shared" si="162"/>
        <v>0</v>
      </c>
      <c r="AR243" s="35">
        <f t="shared" si="162"/>
        <v>0</v>
      </c>
      <c r="AS243" s="35">
        <f t="shared" si="162"/>
        <v>0</v>
      </c>
      <c r="AT243" s="35">
        <f t="shared" si="162"/>
        <v>0</v>
      </c>
      <c r="AU243" s="35">
        <f t="shared" si="162"/>
        <v>0</v>
      </c>
      <c r="AV243" s="35">
        <f t="shared" si="162"/>
        <v>0</v>
      </c>
      <c r="AW243" s="35">
        <f t="shared" si="162"/>
        <v>0</v>
      </c>
      <c r="AX243" s="35">
        <f t="shared" si="162"/>
        <v>0</v>
      </c>
      <c r="AY243" s="35">
        <f t="shared" si="162"/>
        <v>0</v>
      </c>
      <c r="AZ243" s="35">
        <f t="shared" si="162"/>
        <v>0</v>
      </c>
      <c r="BA243" s="35">
        <f t="shared" si="162"/>
        <v>0</v>
      </c>
      <c r="BB243" s="35">
        <f t="shared" si="162"/>
        <v>0</v>
      </c>
      <c r="BC243" s="35">
        <f t="shared" si="162"/>
        <v>0</v>
      </c>
      <c r="BD243" s="35">
        <f t="shared" si="162"/>
        <v>0</v>
      </c>
      <c r="BE243" s="35">
        <f t="shared" si="162"/>
        <v>0</v>
      </c>
      <c r="BF243" s="35">
        <f t="shared" si="162"/>
        <v>0</v>
      </c>
      <c r="BG243" s="35">
        <f t="shared" si="162"/>
        <v>0</v>
      </c>
    </row>
    <row r="244" spans="2:59" x14ac:dyDescent="0.35">
      <c r="C244" s="9" t="s">
        <v>220</v>
      </c>
      <c r="E244" s="9" t="s">
        <v>88</v>
      </c>
      <c r="J244" s="35">
        <f>J231+J232</f>
        <v>0</v>
      </c>
      <c r="K244" s="35">
        <f t="shared" ref="K244:BG244" si="163">K231+K232</f>
        <v>0</v>
      </c>
      <c r="L244" s="35">
        <f t="shared" si="163"/>
        <v>0</v>
      </c>
      <c r="M244" s="35">
        <f t="shared" si="163"/>
        <v>20526.797939046279</v>
      </c>
      <c r="N244" s="35">
        <f t="shared" si="163"/>
        <v>20526.797939046279</v>
      </c>
      <c r="O244" s="35">
        <f t="shared" si="163"/>
        <v>20526.797939046279</v>
      </c>
      <c r="P244" s="35">
        <f t="shared" si="163"/>
        <v>20526.797939046279</v>
      </c>
      <c r="Q244" s="35">
        <f t="shared" si="163"/>
        <v>20526.797939046279</v>
      </c>
      <c r="R244" s="35">
        <f t="shared" si="163"/>
        <v>20526.797939046279</v>
      </c>
      <c r="S244" s="35">
        <f t="shared" si="163"/>
        <v>20526.797939046279</v>
      </c>
      <c r="T244" s="35">
        <f t="shared" si="163"/>
        <v>20526.797939046279</v>
      </c>
      <c r="U244" s="35">
        <f t="shared" si="163"/>
        <v>20526.797939046279</v>
      </c>
      <c r="V244" s="35">
        <f t="shared" si="163"/>
        <v>20526.797939046279</v>
      </c>
      <c r="W244" s="35">
        <f t="shared" si="163"/>
        <v>20526.797939046279</v>
      </c>
      <c r="X244" s="35">
        <f t="shared" si="163"/>
        <v>20526.797939046279</v>
      </c>
      <c r="Y244" s="35">
        <f t="shared" si="163"/>
        <v>20526.797939046279</v>
      </c>
      <c r="Z244" s="35">
        <f t="shared" si="163"/>
        <v>20526.797939046279</v>
      </c>
      <c r="AA244" s="35">
        <f t="shared" si="163"/>
        <v>20526.797939046279</v>
      </c>
      <c r="AB244" s="35">
        <f t="shared" si="163"/>
        <v>20526.797939046279</v>
      </c>
      <c r="AC244" s="35">
        <f t="shared" si="163"/>
        <v>20526.797939046279</v>
      </c>
      <c r="AD244" s="35">
        <f t="shared" si="163"/>
        <v>20526.797939046282</v>
      </c>
      <c r="AE244" s="35">
        <f t="shared" si="163"/>
        <v>20526.797939046279</v>
      </c>
      <c r="AF244" s="35">
        <f t="shared" si="163"/>
        <v>0</v>
      </c>
      <c r="AG244" s="35">
        <f t="shared" si="163"/>
        <v>0</v>
      </c>
      <c r="AH244" s="35">
        <f t="shared" si="163"/>
        <v>0</v>
      </c>
      <c r="AI244" s="35">
        <f t="shared" si="163"/>
        <v>0</v>
      </c>
      <c r="AJ244" s="35">
        <f t="shared" si="163"/>
        <v>0</v>
      </c>
      <c r="AK244" s="35">
        <f t="shared" si="163"/>
        <v>0</v>
      </c>
      <c r="AL244" s="35">
        <f t="shared" si="163"/>
        <v>0</v>
      </c>
      <c r="AM244" s="35">
        <f t="shared" si="163"/>
        <v>0</v>
      </c>
      <c r="AN244" s="35">
        <f t="shared" si="163"/>
        <v>0</v>
      </c>
      <c r="AO244" s="35">
        <f t="shared" si="163"/>
        <v>0</v>
      </c>
      <c r="AP244" s="35">
        <f t="shared" si="163"/>
        <v>0</v>
      </c>
      <c r="AQ244" s="35">
        <f t="shared" si="163"/>
        <v>0</v>
      </c>
      <c r="AR244" s="35">
        <f t="shared" si="163"/>
        <v>0</v>
      </c>
      <c r="AS244" s="35">
        <f t="shared" si="163"/>
        <v>0</v>
      </c>
      <c r="AT244" s="35">
        <f t="shared" si="163"/>
        <v>0</v>
      </c>
      <c r="AU244" s="35">
        <f t="shared" si="163"/>
        <v>0</v>
      </c>
      <c r="AV244" s="35">
        <f t="shared" si="163"/>
        <v>0</v>
      </c>
      <c r="AW244" s="35">
        <f t="shared" si="163"/>
        <v>0</v>
      </c>
      <c r="AX244" s="35">
        <f t="shared" si="163"/>
        <v>0</v>
      </c>
      <c r="AY244" s="35">
        <f t="shared" si="163"/>
        <v>0</v>
      </c>
      <c r="AZ244" s="35">
        <f t="shared" si="163"/>
        <v>0</v>
      </c>
      <c r="BA244" s="35">
        <f t="shared" si="163"/>
        <v>0</v>
      </c>
      <c r="BB244" s="35">
        <f t="shared" si="163"/>
        <v>0</v>
      </c>
      <c r="BC244" s="35">
        <f t="shared" si="163"/>
        <v>0</v>
      </c>
      <c r="BD244" s="35">
        <f t="shared" si="163"/>
        <v>0</v>
      </c>
      <c r="BE244" s="35">
        <f t="shared" si="163"/>
        <v>0</v>
      </c>
      <c r="BF244" s="35">
        <f t="shared" si="163"/>
        <v>0</v>
      </c>
      <c r="BG244" s="35">
        <f t="shared" si="163"/>
        <v>0</v>
      </c>
    </row>
    <row r="245" spans="2:59" s="11" customFormat="1" x14ac:dyDescent="0.35">
      <c r="D245" s="11" t="s">
        <v>15</v>
      </c>
      <c r="F245" s="11">
        <f>MIN(J245:BG245)</f>
        <v>1.1878024179429243</v>
      </c>
      <c r="J245" s="11" t="b">
        <f>IF(J244&gt;0.1,J243/J244)</f>
        <v>0</v>
      </c>
      <c r="K245" s="11" t="b">
        <f t="shared" ref="K245:BG245" si="164">IF(K244&gt;0.1,K243/K244)</f>
        <v>0</v>
      </c>
      <c r="L245" s="11" t="b">
        <f t="shared" si="164"/>
        <v>0</v>
      </c>
      <c r="M245" s="11">
        <f t="shared" si="164"/>
        <v>1.1878024179429243</v>
      </c>
      <c r="N245" s="11">
        <f t="shared" si="164"/>
        <v>1.2212182852229765</v>
      </c>
      <c r="O245" s="11">
        <f t="shared" si="164"/>
        <v>1.2481479615488937</v>
      </c>
      <c r="P245" s="11">
        <f t="shared" si="164"/>
        <v>1.2674843617101299</v>
      </c>
      <c r="Q245" s="11">
        <f t="shared" si="164"/>
        <v>1.3048462448548577</v>
      </c>
      <c r="R245" s="11">
        <f t="shared" si="164"/>
        <v>1.3173147747798866</v>
      </c>
      <c r="S245" s="11">
        <f t="shared" si="164"/>
        <v>1.329626034949295</v>
      </c>
      <c r="T245" s="11">
        <f t="shared" si="164"/>
        <v>1.3417395129449021</v>
      </c>
      <c r="U245" s="11">
        <f t="shared" si="164"/>
        <v>1.3536108302454739</v>
      </c>
      <c r="V245" s="11">
        <f t="shared" si="164"/>
        <v>1.3750834171899167</v>
      </c>
      <c r="W245" s="11">
        <f t="shared" si="164"/>
        <v>1.3866169023065564</v>
      </c>
      <c r="X245" s="11">
        <f t="shared" si="164"/>
        <v>1.3977559915305375</v>
      </c>
      <c r="Y245" s="11">
        <f t="shared" si="164"/>
        <v>1.408437571788939</v>
      </c>
      <c r="Z245" s="11">
        <f t="shared" si="164"/>
        <v>1.4185927984343192</v>
      </c>
      <c r="AA245" s="11">
        <f t="shared" si="164"/>
        <v>1.4281466279630326</v>
      </c>
      <c r="AB245" s="11">
        <f t="shared" si="164"/>
        <v>1.4370173137801048</v>
      </c>
      <c r="AC245" s="11">
        <f t="shared" si="164"/>
        <v>1.4451158621156559</v>
      </c>
      <c r="AD245" s="11">
        <f t="shared" si="164"/>
        <v>1.4523454449717446</v>
      </c>
      <c r="AE245" s="11">
        <f t="shared" si="164"/>
        <v>1.4586007667347338</v>
      </c>
      <c r="AF245" s="11" t="b">
        <f t="shared" si="164"/>
        <v>0</v>
      </c>
      <c r="AG245" s="11" t="b">
        <f t="shared" si="164"/>
        <v>0</v>
      </c>
      <c r="AH245" s="11" t="b">
        <f t="shared" si="164"/>
        <v>0</v>
      </c>
      <c r="AI245" s="11" t="b">
        <f t="shared" si="164"/>
        <v>0</v>
      </c>
      <c r="AJ245" s="11" t="b">
        <f t="shared" si="164"/>
        <v>0</v>
      </c>
      <c r="AK245" s="11" t="b">
        <f t="shared" si="164"/>
        <v>0</v>
      </c>
      <c r="AL245" s="11" t="b">
        <f t="shared" si="164"/>
        <v>0</v>
      </c>
      <c r="AM245" s="11" t="b">
        <f t="shared" si="164"/>
        <v>0</v>
      </c>
      <c r="AN245" s="11" t="b">
        <f t="shared" si="164"/>
        <v>0</v>
      </c>
      <c r="AO245" s="11" t="b">
        <f t="shared" si="164"/>
        <v>0</v>
      </c>
      <c r="AP245" s="11" t="b">
        <f t="shared" si="164"/>
        <v>0</v>
      </c>
      <c r="AQ245" s="11" t="b">
        <f t="shared" si="164"/>
        <v>0</v>
      </c>
      <c r="AR245" s="11" t="b">
        <f t="shared" si="164"/>
        <v>0</v>
      </c>
      <c r="AS245" s="11" t="b">
        <f t="shared" si="164"/>
        <v>0</v>
      </c>
      <c r="AT245" s="11" t="b">
        <f t="shared" si="164"/>
        <v>0</v>
      </c>
      <c r="AU245" s="11" t="b">
        <f t="shared" si="164"/>
        <v>0</v>
      </c>
      <c r="AV245" s="11" t="b">
        <f t="shared" si="164"/>
        <v>0</v>
      </c>
      <c r="AW245" s="11" t="b">
        <f t="shared" si="164"/>
        <v>0</v>
      </c>
      <c r="AX245" s="11" t="b">
        <f t="shared" si="164"/>
        <v>0</v>
      </c>
      <c r="AY245" s="11" t="b">
        <f t="shared" si="164"/>
        <v>0</v>
      </c>
      <c r="AZ245" s="11" t="b">
        <f t="shared" si="164"/>
        <v>0</v>
      </c>
      <c r="BA245" s="11" t="b">
        <f t="shared" si="164"/>
        <v>0</v>
      </c>
      <c r="BB245" s="11" t="b">
        <f t="shared" si="164"/>
        <v>0</v>
      </c>
      <c r="BC245" s="11" t="b">
        <f t="shared" si="164"/>
        <v>0</v>
      </c>
      <c r="BD245" s="11" t="b">
        <f t="shared" si="164"/>
        <v>0</v>
      </c>
      <c r="BE245" s="11" t="b">
        <f t="shared" si="164"/>
        <v>0</v>
      </c>
      <c r="BF245" s="11" t="b">
        <f t="shared" si="164"/>
        <v>0</v>
      </c>
      <c r="BG245" s="11" t="b">
        <f t="shared" si="164"/>
        <v>0</v>
      </c>
    </row>
    <row r="247" spans="2:59" x14ac:dyDescent="0.35">
      <c r="C247" s="9" t="s">
        <v>221</v>
      </c>
      <c r="J247" s="13" t="b">
        <f t="shared" ref="J247:AO247" si="165">IF(J179,J243)</f>
        <v>0</v>
      </c>
      <c r="K247" s="13" t="b">
        <f t="shared" si="165"/>
        <v>0</v>
      </c>
      <c r="L247" s="13" t="b">
        <f t="shared" si="165"/>
        <v>0</v>
      </c>
      <c r="M247" s="13">
        <f t="shared" si="165"/>
        <v>24381.780224625007</v>
      </c>
      <c r="N247" s="13">
        <f t="shared" si="165"/>
        <v>25067.700980240625</v>
      </c>
      <c r="O247" s="13">
        <f t="shared" si="165"/>
        <v>25620.481004746645</v>
      </c>
      <c r="P247" s="13">
        <f t="shared" si="165"/>
        <v>26017.395383724885</v>
      </c>
      <c r="Q247" s="13">
        <f t="shared" si="165"/>
        <v>26784.315209658969</v>
      </c>
      <c r="R247" s="13">
        <f t="shared" si="165"/>
        <v>27040.254204026987</v>
      </c>
      <c r="S247" s="13">
        <f t="shared" si="165"/>
        <v>27292.964953899464</v>
      </c>
      <c r="T247" s="13">
        <f t="shared" si="165"/>
        <v>27541.615869054374</v>
      </c>
      <c r="U247" s="13">
        <f t="shared" si="165"/>
        <v>27785.296000553517</v>
      </c>
      <c r="V247" s="13">
        <f t="shared" si="165"/>
        <v>28226.059453990696</v>
      </c>
      <c r="W247" s="13">
        <f t="shared" si="165"/>
        <v>28462.804972512957</v>
      </c>
      <c r="X247" s="13">
        <f t="shared" si="165"/>
        <v>28691.454806238627</v>
      </c>
      <c r="Y247" s="13">
        <f t="shared" si="165"/>
        <v>28910.713445872538</v>
      </c>
      <c r="Z247" s="13">
        <f t="shared" si="165"/>
        <v>29119.167731247475</v>
      </c>
      <c r="AA247" s="13">
        <f t="shared" si="165"/>
        <v>29315.277259527469</v>
      </c>
      <c r="AB247" s="13">
        <f t="shared" si="165"/>
        <v>29497.364034875274</v>
      </c>
      <c r="AC247" s="13">
        <f t="shared" si="165"/>
        <v>29663.601300158731</v>
      </c>
      <c r="AD247" s="13">
        <f t="shared" si="165"/>
        <v>29812.001486629262</v>
      </c>
      <c r="AE247" s="13">
        <f t="shared" si="165"/>
        <v>29940.403212501857</v>
      </c>
      <c r="AF247" s="13" t="b">
        <f t="shared" si="165"/>
        <v>0</v>
      </c>
      <c r="AG247" s="13" t="b">
        <f t="shared" si="165"/>
        <v>0</v>
      </c>
      <c r="AH247" s="13" t="b">
        <f t="shared" si="165"/>
        <v>0</v>
      </c>
      <c r="AI247" s="13" t="b">
        <f t="shared" si="165"/>
        <v>0</v>
      </c>
      <c r="AJ247" s="13" t="b">
        <f t="shared" si="165"/>
        <v>0</v>
      </c>
      <c r="AK247" s="13" t="b">
        <f t="shared" si="165"/>
        <v>0</v>
      </c>
      <c r="AL247" s="13" t="b">
        <f t="shared" si="165"/>
        <v>0</v>
      </c>
      <c r="AM247" s="13" t="b">
        <f t="shared" si="165"/>
        <v>0</v>
      </c>
      <c r="AN247" s="13" t="b">
        <f t="shared" si="165"/>
        <v>0</v>
      </c>
      <c r="AO247" s="13" t="b">
        <f t="shared" si="165"/>
        <v>0</v>
      </c>
      <c r="AP247" s="13" t="b">
        <f t="shared" ref="AP247:BG247" si="166">IF(AP179,AP243)</f>
        <v>0</v>
      </c>
      <c r="AQ247" s="13" t="b">
        <f t="shared" si="166"/>
        <v>0</v>
      </c>
      <c r="AR247" s="13" t="b">
        <f t="shared" si="166"/>
        <v>0</v>
      </c>
      <c r="AS247" s="13" t="b">
        <f t="shared" si="166"/>
        <v>0</v>
      </c>
      <c r="AT247" s="13" t="b">
        <f t="shared" si="166"/>
        <v>0</v>
      </c>
      <c r="AU247" s="13" t="b">
        <f t="shared" si="166"/>
        <v>0</v>
      </c>
      <c r="AV247" s="13" t="b">
        <f t="shared" si="166"/>
        <v>0</v>
      </c>
      <c r="AW247" s="13" t="b">
        <f t="shared" si="166"/>
        <v>0</v>
      </c>
      <c r="AX247" s="13" t="b">
        <f t="shared" si="166"/>
        <v>0</v>
      </c>
      <c r="AY247" s="13" t="b">
        <f t="shared" si="166"/>
        <v>0</v>
      </c>
      <c r="AZ247" s="13" t="b">
        <f t="shared" si="166"/>
        <v>0</v>
      </c>
      <c r="BA247" s="13" t="b">
        <f t="shared" si="166"/>
        <v>0</v>
      </c>
      <c r="BB247" s="13" t="b">
        <f t="shared" si="166"/>
        <v>0</v>
      </c>
      <c r="BC247" s="13" t="b">
        <f t="shared" si="166"/>
        <v>0</v>
      </c>
      <c r="BD247" s="13" t="b">
        <f t="shared" si="166"/>
        <v>0</v>
      </c>
      <c r="BE247" s="13" t="b">
        <f t="shared" si="166"/>
        <v>0</v>
      </c>
      <c r="BF247" s="13" t="b">
        <f t="shared" si="166"/>
        <v>0</v>
      </c>
      <c r="BG247" s="13" t="b">
        <f t="shared" si="166"/>
        <v>0</v>
      </c>
    </row>
    <row r="248" spans="2:59" x14ac:dyDescent="0.35">
      <c r="C248" s="9" t="s">
        <v>222</v>
      </c>
      <c r="J248" s="14">
        <f t="shared" ref="J248:AO248" si="167">J187</f>
        <v>7.8E-2</v>
      </c>
      <c r="K248" s="14">
        <f t="shared" si="167"/>
        <v>7.8E-2</v>
      </c>
      <c r="L248" s="14">
        <f t="shared" si="167"/>
        <v>7.8E-2</v>
      </c>
      <c r="M248" s="14">
        <f t="shared" si="167"/>
        <v>7.8E-2</v>
      </c>
      <c r="N248" s="14">
        <f t="shared" si="167"/>
        <v>7.8E-2</v>
      </c>
      <c r="O248" s="14">
        <f t="shared" si="167"/>
        <v>7.8E-2</v>
      </c>
      <c r="P248" s="14">
        <f t="shared" si="167"/>
        <v>7.8E-2</v>
      </c>
      <c r="Q248" s="14">
        <f t="shared" si="167"/>
        <v>7.8E-2</v>
      </c>
      <c r="R248" s="14">
        <f t="shared" si="167"/>
        <v>7.8E-2</v>
      </c>
      <c r="S248" s="14">
        <f t="shared" si="167"/>
        <v>7.8E-2</v>
      </c>
      <c r="T248" s="14">
        <f t="shared" si="167"/>
        <v>7.8E-2</v>
      </c>
      <c r="U248" s="14">
        <f t="shared" si="167"/>
        <v>7.8E-2</v>
      </c>
      <c r="V248" s="14">
        <f t="shared" si="167"/>
        <v>7.8E-2</v>
      </c>
      <c r="W248" s="14">
        <f t="shared" si="167"/>
        <v>7.8E-2</v>
      </c>
      <c r="X248" s="14">
        <f t="shared" si="167"/>
        <v>7.8E-2</v>
      </c>
      <c r="Y248" s="14">
        <f t="shared" si="167"/>
        <v>7.8E-2</v>
      </c>
      <c r="Z248" s="14">
        <f t="shared" si="167"/>
        <v>7.8E-2</v>
      </c>
      <c r="AA248" s="14">
        <f t="shared" si="167"/>
        <v>7.8E-2</v>
      </c>
      <c r="AB248" s="14">
        <f t="shared" si="167"/>
        <v>7.8E-2</v>
      </c>
      <c r="AC248" s="14">
        <f t="shared" si="167"/>
        <v>7.8E-2</v>
      </c>
      <c r="AD248" s="14">
        <f t="shared" si="167"/>
        <v>7.8E-2</v>
      </c>
      <c r="AE248" s="14">
        <f t="shared" si="167"/>
        <v>7.8E-2</v>
      </c>
      <c r="AF248" s="14">
        <f t="shared" si="167"/>
        <v>7.8E-2</v>
      </c>
      <c r="AG248" s="14">
        <f t="shared" si="167"/>
        <v>7.8E-2</v>
      </c>
      <c r="AH248" s="14">
        <f t="shared" si="167"/>
        <v>7.8E-2</v>
      </c>
      <c r="AI248" s="14">
        <f t="shared" si="167"/>
        <v>7.8E-2</v>
      </c>
      <c r="AJ248" s="14">
        <f t="shared" si="167"/>
        <v>7.8E-2</v>
      </c>
      <c r="AK248" s="14">
        <f t="shared" si="167"/>
        <v>7.8E-2</v>
      </c>
      <c r="AL248" s="14">
        <f t="shared" si="167"/>
        <v>7.8E-2</v>
      </c>
      <c r="AM248" s="14">
        <f t="shared" si="167"/>
        <v>7.8E-2</v>
      </c>
      <c r="AN248" s="14">
        <f t="shared" si="167"/>
        <v>7.8E-2</v>
      </c>
      <c r="AO248" s="14">
        <f t="shared" si="167"/>
        <v>7.8E-2</v>
      </c>
      <c r="AP248" s="14">
        <f t="shared" ref="AP248:BG248" si="168">AP187</f>
        <v>7.8E-2</v>
      </c>
      <c r="AQ248" s="14">
        <f t="shared" si="168"/>
        <v>7.8E-2</v>
      </c>
      <c r="AR248" s="14">
        <f t="shared" si="168"/>
        <v>7.8E-2</v>
      </c>
      <c r="AS248" s="14">
        <f t="shared" si="168"/>
        <v>7.8E-2</v>
      </c>
      <c r="AT248" s="14">
        <f t="shared" si="168"/>
        <v>7.8E-2</v>
      </c>
      <c r="AU248" s="14">
        <f t="shared" si="168"/>
        <v>7.8E-2</v>
      </c>
      <c r="AV248" s="14">
        <f t="shared" si="168"/>
        <v>7.8E-2</v>
      </c>
      <c r="AW248" s="14">
        <f t="shared" si="168"/>
        <v>7.8E-2</v>
      </c>
      <c r="AX248" s="14">
        <f t="shared" si="168"/>
        <v>7.8E-2</v>
      </c>
      <c r="AY248" s="14">
        <f t="shared" si="168"/>
        <v>7.8E-2</v>
      </c>
      <c r="AZ248" s="14">
        <f t="shared" si="168"/>
        <v>7.8E-2</v>
      </c>
      <c r="BA248" s="14">
        <f t="shared" si="168"/>
        <v>7.8E-2</v>
      </c>
      <c r="BB248" s="14">
        <f t="shared" si="168"/>
        <v>7.8E-2</v>
      </c>
      <c r="BC248" s="14">
        <f t="shared" si="168"/>
        <v>7.8E-2</v>
      </c>
      <c r="BD248" s="14">
        <f t="shared" si="168"/>
        <v>7.8E-2</v>
      </c>
      <c r="BE248" s="14">
        <f t="shared" si="168"/>
        <v>7.8E-2</v>
      </c>
      <c r="BF248" s="14">
        <f t="shared" si="168"/>
        <v>7.8E-2</v>
      </c>
      <c r="BG248" s="14">
        <f t="shared" si="168"/>
        <v>7.8E-2</v>
      </c>
    </row>
    <row r="249" spans="2:59" x14ac:dyDescent="0.35">
      <c r="C249" s="9" t="s">
        <v>223</v>
      </c>
      <c r="I249" s="51">
        <v>1</v>
      </c>
      <c r="J249" s="11">
        <f t="shared" ref="J249:AO249" si="169">I249*(1+J248*J5)</f>
        <v>1</v>
      </c>
      <c r="K249" s="11">
        <f t="shared" si="169"/>
        <v>1</v>
      </c>
      <c r="L249" s="11">
        <f t="shared" si="169"/>
        <v>1</v>
      </c>
      <c r="M249" s="11">
        <f t="shared" si="169"/>
        <v>1.0780000000000001</v>
      </c>
      <c r="N249" s="11">
        <f t="shared" si="169"/>
        <v>1.1620840000000001</v>
      </c>
      <c r="O249" s="11">
        <f t="shared" si="169"/>
        <v>1.2527265520000002</v>
      </c>
      <c r="P249" s="11">
        <f t="shared" si="169"/>
        <v>1.3504392230560003</v>
      </c>
      <c r="Q249" s="11">
        <f t="shared" si="169"/>
        <v>1.4557734824543684</v>
      </c>
      <c r="R249" s="11">
        <f t="shared" si="169"/>
        <v>1.5693238140858092</v>
      </c>
      <c r="S249" s="11">
        <f t="shared" si="169"/>
        <v>1.6917310715845024</v>
      </c>
      <c r="T249" s="11">
        <f t="shared" si="169"/>
        <v>1.8236860951680938</v>
      </c>
      <c r="U249" s="11">
        <f t="shared" si="169"/>
        <v>1.9659336105912053</v>
      </c>
      <c r="V249" s="11">
        <f t="shared" si="169"/>
        <v>2.1192764322173194</v>
      </c>
      <c r="W249" s="11">
        <f t="shared" si="169"/>
        <v>2.2845799939302704</v>
      </c>
      <c r="X249" s="11">
        <f t="shared" si="169"/>
        <v>2.4627772334568316</v>
      </c>
      <c r="Y249" s="11">
        <f t="shared" si="169"/>
        <v>2.6548738576664648</v>
      </c>
      <c r="Z249" s="11">
        <f t="shared" si="169"/>
        <v>2.8619540185644494</v>
      </c>
      <c r="AA249" s="11">
        <f t="shared" si="169"/>
        <v>3.0851864320124767</v>
      </c>
      <c r="AB249" s="11">
        <f t="shared" si="169"/>
        <v>3.3258309737094502</v>
      </c>
      <c r="AC249" s="11">
        <f t="shared" si="169"/>
        <v>3.5852457896587877</v>
      </c>
      <c r="AD249" s="11">
        <f t="shared" si="169"/>
        <v>3.8648949612521735</v>
      </c>
      <c r="AE249" s="11">
        <f t="shared" si="169"/>
        <v>4.1663567682298437</v>
      </c>
      <c r="AF249" s="11">
        <f t="shared" si="169"/>
        <v>4.4913325961517714</v>
      </c>
      <c r="AG249" s="11">
        <f t="shared" si="169"/>
        <v>4.8416565386516099</v>
      </c>
      <c r="AH249" s="11">
        <f t="shared" si="169"/>
        <v>5.2193057486664358</v>
      </c>
      <c r="AI249" s="11">
        <f t="shared" si="169"/>
        <v>5.6264115970624182</v>
      </c>
      <c r="AJ249" s="11">
        <f t="shared" si="169"/>
        <v>6.0652717016332875</v>
      </c>
      <c r="AK249" s="11">
        <f t="shared" si="169"/>
        <v>6.5383628943606844</v>
      </c>
      <c r="AL249" s="11">
        <f t="shared" si="169"/>
        <v>6.5383628943606844</v>
      </c>
      <c r="AM249" s="11">
        <f t="shared" si="169"/>
        <v>6.5383628943606844</v>
      </c>
      <c r="AN249" s="11">
        <f t="shared" si="169"/>
        <v>6.5383628943606844</v>
      </c>
      <c r="AO249" s="11">
        <f t="shared" si="169"/>
        <v>6.5383628943606844</v>
      </c>
      <c r="AP249" s="11">
        <f t="shared" ref="AP249:BG249" si="170">AO249*(1+AP248*AP5)</f>
        <v>6.5383628943606844</v>
      </c>
      <c r="AQ249" s="11">
        <f t="shared" si="170"/>
        <v>6.5383628943606844</v>
      </c>
      <c r="AR249" s="11">
        <f t="shared" si="170"/>
        <v>6.5383628943606844</v>
      </c>
      <c r="AS249" s="11">
        <f t="shared" si="170"/>
        <v>6.5383628943606844</v>
      </c>
      <c r="AT249" s="11">
        <f t="shared" si="170"/>
        <v>6.5383628943606844</v>
      </c>
      <c r="AU249" s="11">
        <f t="shared" si="170"/>
        <v>6.5383628943606844</v>
      </c>
      <c r="AV249" s="11">
        <f t="shared" si="170"/>
        <v>6.5383628943606844</v>
      </c>
      <c r="AW249" s="11">
        <f t="shared" si="170"/>
        <v>6.5383628943606844</v>
      </c>
      <c r="AX249" s="11">
        <f t="shared" si="170"/>
        <v>6.5383628943606844</v>
      </c>
      <c r="AY249" s="11">
        <f t="shared" si="170"/>
        <v>6.5383628943606844</v>
      </c>
      <c r="AZ249" s="11">
        <f t="shared" si="170"/>
        <v>6.5383628943606844</v>
      </c>
      <c r="BA249" s="11">
        <f t="shared" si="170"/>
        <v>6.5383628943606844</v>
      </c>
      <c r="BB249" s="11">
        <f t="shared" si="170"/>
        <v>6.5383628943606844</v>
      </c>
      <c r="BC249" s="11">
        <f t="shared" si="170"/>
        <v>6.5383628943606844</v>
      </c>
      <c r="BD249" s="11">
        <f t="shared" si="170"/>
        <v>6.5383628943606844</v>
      </c>
      <c r="BE249" s="11">
        <f t="shared" si="170"/>
        <v>6.5383628943606844</v>
      </c>
      <c r="BF249" s="11">
        <f t="shared" si="170"/>
        <v>6.5383628943606844</v>
      </c>
      <c r="BG249" s="11">
        <f t="shared" si="170"/>
        <v>6.5383628943606844</v>
      </c>
    </row>
    <row r="250" spans="2:59" x14ac:dyDescent="0.35">
      <c r="C250" s="9" t="s">
        <v>224</v>
      </c>
      <c r="F250" s="11">
        <f>SUMPRODUCT(J247:BG247/J249:BG249)</f>
        <v>264940.85741844244</v>
      </c>
    </row>
    <row r="251" spans="2:59" x14ac:dyDescent="0.35">
      <c r="C251" s="9" t="s">
        <v>162</v>
      </c>
      <c r="F251" s="11">
        <f>F158</f>
        <v>200000</v>
      </c>
    </row>
    <row r="252" spans="2:59" x14ac:dyDescent="0.35">
      <c r="C252" s="9" t="s">
        <v>17</v>
      </c>
      <c r="F252" s="11">
        <f>F250/F251</f>
        <v>1.3247042870922121</v>
      </c>
    </row>
    <row r="254" spans="2:59" x14ac:dyDescent="0.35">
      <c r="C254" s="9" t="s">
        <v>225</v>
      </c>
      <c r="J254" s="35">
        <f>J243</f>
        <v>0</v>
      </c>
      <c r="K254" s="35">
        <f t="shared" ref="K254:BG254" si="171">K243</f>
        <v>0</v>
      </c>
      <c r="L254" s="35">
        <f t="shared" si="171"/>
        <v>0</v>
      </c>
      <c r="M254" s="35">
        <f t="shared" si="171"/>
        <v>24381.780224625007</v>
      </c>
      <c r="N254" s="35">
        <f t="shared" si="171"/>
        <v>25067.700980240625</v>
      </c>
      <c r="O254" s="35">
        <f t="shared" si="171"/>
        <v>25620.481004746645</v>
      </c>
      <c r="P254" s="35">
        <f t="shared" si="171"/>
        <v>26017.395383724885</v>
      </c>
      <c r="Q254" s="35">
        <f t="shared" si="171"/>
        <v>26784.315209658969</v>
      </c>
      <c r="R254" s="35">
        <f t="shared" si="171"/>
        <v>27040.254204026987</v>
      </c>
      <c r="S254" s="35">
        <f t="shared" si="171"/>
        <v>27292.964953899464</v>
      </c>
      <c r="T254" s="35">
        <f t="shared" si="171"/>
        <v>27541.615869054374</v>
      </c>
      <c r="U254" s="35">
        <f t="shared" si="171"/>
        <v>27785.296000553517</v>
      </c>
      <c r="V254" s="35">
        <f t="shared" si="171"/>
        <v>28226.059453990696</v>
      </c>
      <c r="W254" s="35">
        <f t="shared" si="171"/>
        <v>28462.804972512957</v>
      </c>
      <c r="X254" s="35">
        <f t="shared" si="171"/>
        <v>28691.454806238627</v>
      </c>
      <c r="Y254" s="35">
        <f t="shared" si="171"/>
        <v>28910.713445872538</v>
      </c>
      <c r="Z254" s="35">
        <f t="shared" si="171"/>
        <v>29119.167731247475</v>
      </c>
      <c r="AA254" s="35">
        <f t="shared" si="171"/>
        <v>29315.277259527469</v>
      </c>
      <c r="AB254" s="35">
        <f t="shared" si="171"/>
        <v>29497.364034875274</v>
      </c>
      <c r="AC254" s="35">
        <f t="shared" si="171"/>
        <v>29663.601300158731</v>
      </c>
      <c r="AD254" s="35">
        <f t="shared" si="171"/>
        <v>29812.001486629262</v>
      </c>
      <c r="AE254" s="35">
        <f t="shared" si="171"/>
        <v>29940.403212501857</v>
      </c>
      <c r="AF254" s="35">
        <f t="shared" si="171"/>
        <v>30317.742618650358</v>
      </c>
      <c r="AG254" s="35">
        <f t="shared" si="171"/>
        <v>30967.074746616621</v>
      </c>
      <c r="AH254" s="35">
        <f t="shared" si="171"/>
        <v>31632.640177782036</v>
      </c>
      <c r="AI254" s="35">
        <f t="shared" si="171"/>
        <v>32314.844744726586</v>
      </c>
      <c r="AJ254" s="35">
        <f t="shared" si="171"/>
        <v>33014.104425844751</v>
      </c>
      <c r="AK254" s="35">
        <f t="shared" si="171"/>
        <v>33730.845598990862</v>
      </c>
      <c r="AL254" s="35">
        <f t="shared" si="171"/>
        <v>0</v>
      </c>
      <c r="AM254" s="35">
        <f t="shared" si="171"/>
        <v>0</v>
      </c>
      <c r="AN254" s="35">
        <f t="shared" si="171"/>
        <v>0</v>
      </c>
      <c r="AO254" s="35">
        <f t="shared" si="171"/>
        <v>0</v>
      </c>
      <c r="AP254" s="35">
        <f t="shared" si="171"/>
        <v>0</v>
      </c>
      <c r="AQ254" s="35">
        <f t="shared" si="171"/>
        <v>0</v>
      </c>
      <c r="AR254" s="35">
        <f t="shared" si="171"/>
        <v>0</v>
      </c>
      <c r="AS254" s="35">
        <f t="shared" si="171"/>
        <v>0</v>
      </c>
      <c r="AT254" s="35">
        <f t="shared" si="171"/>
        <v>0</v>
      </c>
      <c r="AU254" s="35">
        <f t="shared" si="171"/>
        <v>0</v>
      </c>
      <c r="AV254" s="35">
        <f t="shared" si="171"/>
        <v>0</v>
      </c>
      <c r="AW254" s="35">
        <f t="shared" si="171"/>
        <v>0</v>
      </c>
      <c r="AX254" s="35">
        <f t="shared" si="171"/>
        <v>0</v>
      </c>
      <c r="AY254" s="35">
        <f t="shared" si="171"/>
        <v>0</v>
      </c>
      <c r="AZ254" s="35">
        <f t="shared" si="171"/>
        <v>0</v>
      </c>
      <c r="BA254" s="35">
        <f t="shared" si="171"/>
        <v>0</v>
      </c>
      <c r="BB254" s="35">
        <f t="shared" si="171"/>
        <v>0</v>
      </c>
      <c r="BC254" s="35">
        <f t="shared" si="171"/>
        <v>0</v>
      </c>
      <c r="BD254" s="35">
        <f t="shared" si="171"/>
        <v>0</v>
      </c>
      <c r="BE254" s="35">
        <f t="shared" si="171"/>
        <v>0</v>
      </c>
      <c r="BF254" s="35">
        <f t="shared" si="171"/>
        <v>0</v>
      </c>
      <c r="BG254" s="35">
        <f t="shared" si="171"/>
        <v>0</v>
      </c>
    </row>
    <row r="255" spans="2:59" x14ac:dyDescent="0.35">
      <c r="C255" s="9" t="s">
        <v>226</v>
      </c>
      <c r="F255" s="11">
        <f>SUMPRODUCT(J254:BG254/J249:BG249)</f>
        <v>300493.27081915614</v>
      </c>
    </row>
    <row r="256" spans="2:59" x14ac:dyDescent="0.35">
      <c r="C256" s="9" t="s">
        <v>162</v>
      </c>
      <c r="F256" s="11">
        <f>F251</f>
        <v>200000</v>
      </c>
    </row>
    <row r="257" spans="1:59" x14ac:dyDescent="0.35">
      <c r="C257" s="9" t="s">
        <v>19</v>
      </c>
      <c r="F257" s="11">
        <f>F255/F256</f>
        <v>1.5024663540957808</v>
      </c>
    </row>
    <row r="259" spans="1:59" x14ac:dyDescent="0.35">
      <c r="C259" s="9" t="s">
        <v>227</v>
      </c>
    </row>
    <row r="260" spans="1:59" x14ac:dyDescent="0.35">
      <c r="C260" s="9" t="s">
        <v>228</v>
      </c>
      <c r="J260" s="35" t="b">
        <f t="shared" ref="J260:AO260" si="172">J179</f>
        <v>0</v>
      </c>
      <c r="K260" s="35" t="b">
        <f t="shared" si="172"/>
        <v>0</v>
      </c>
      <c r="L260" s="35" t="b">
        <f t="shared" si="172"/>
        <v>0</v>
      </c>
      <c r="M260" s="35" t="b">
        <f t="shared" si="172"/>
        <v>1</v>
      </c>
      <c r="N260" s="35" t="b">
        <f t="shared" si="172"/>
        <v>1</v>
      </c>
      <c r="O260" s="35" t="b">
        <f t="shared" si="172"/>
        <v>1</v>
      </c>
      <c r="P260" s="35" t="b">
        <f t="shared" si="172"/>
        <v>1</v>
      </c>
      <c r="Q260" s="35" t="b">
        <f t="shared" si="172"/>
        <v>1</v>
      </c>
      <c r="R260" s="35" t="b">
        <f t="shared" si="172"/>
        <v>1</v>
      </c>
      <c r="S260" s="35" t="b">
        <f t="shared" si="172"/>
        <v>1</v>
      </c>
      <c r="T260" s="35" t="b">
        <f t="shared" si="172"/>
        <v>1</v>
      </c>
      <c r="U260" s="35" t="b">
        <f t="shared" si="172"/>
        <v>1</v>
      </c>
      <c r="V260" s="35" t="b">
        <f t="shared" si="172"/>
        <v>1</v>
      </c>
      <c r="W260" s="35" t="b">
        <f t="shared" si="172"/>
        <v>1</v>
      </c>
      <c r="X260" s="35" t="b">
        <f t="shared" si="172"/>
        <v>1</v>
      </c>
      <c r="Y260" s="35" t="b">
        <f t="shared" si="172"/>
        <v>1</v>
      </c>
      <c r="Z260" s="35" t="b">
        <f t="shared" si="172"/>
        <v>1</v>
      </c>
      <c r="AA260" s="35" t="b">
        <f t="shared" si="172"/>
        <v>1</v>
      </c>
      <c r="AB260" s="35" t="b">
        <f t="shared" si="172"/>
        <v>1</v>
      </c>
      <c r="AC260" s="35" t="b">
        <f t="shared" si="172"/>
        <v>1</v>
      </c>
      <c r="AD260" s="35" t="b">
        <f t="shared" si="172"/>
        <v>1</v>
      </c>
      <c r="AE260" s="35" t="b">
        <f t="shared" si="172"/>
        <v>1</v>
      </c>
      <c r="AF260" s="35" t="b">
        <f t="shared" si="172"/>
        <v>0</v>
      </c>
      <c r="AG260" s="35" t="b">
        <f t="shared" si="172"/>
        <v>0</v>
      </c>
      <c r="AH260" s="35" t="b">
        <f t="shared" si="172"/>
        <v>0</v>
      </c>
      <c r="AI260" s="35" t="b">
        <f t="shared" si="172"/>
        <v>0</v>
      </c>
      <c r="AJ260" s="35" t="b">
        <f t="shared" si="172"/>
        <v>0</v>
      </c>
      <c r="AK260" s="35" t="b">
        <f t="shared" si="172"/>
        <v>0</v>
      </c>
      <c r="AL260" s="35" t="b">
        <f t="shared" si="172"/>
        <v>0</v>
      </c>
      <c r="AM260" s="35" t="b">
        <f t="shared" si="172"/>
        <v>0</v>
      </c>
      <c r="AN260" s="35" t="b">
        <f t="shared" si="172"/>
        <v>0</v>
      </c>
      <c r="AO260" s="35" t="b">
        <f t="shared" si="172"/>
        <v>0</v>
      </c>
      <c r="AP260" s="35" t="b">
        <f t="shared" ref="AP260:BG260" si="173">AP179</f>
        <v>0</v>
      </c>
      <c r="AQ260" s="35" t="b">
        <f t="shared" si="173"/>
        <v>0</v>
      </c>
      <c r="AR260" s="35" t="b">
        <f t="shared" si="173"/>
        <v>0</v>
      </c>
      <c r="AS260" s="35" t="b">
        <f t="shared" si="173"/>
        <v>0</v>
      </c>
      <c r="AT260" s="35" t="b">
        <f t="shared" si="173"/>
        <v>0</v>
      </c>
      <c r="AU260" s="35" t="b">
        <f t="shared" si="173"/>
        <v>0</v>
      </c>
      <c r="AV260" s="35" t="b">
        <f t="shared" si="173"/>
        <v>0</v>
      </c>
      <c r="AW260" s="35" t="b">
        <f t="shared" si="173"/>
        <v>0</v>
      </c>
      <c r="AX260" s="35" t="b">
        <f t="shared" si="173"/>
        <v>0</v>
      </c>
      <c r="AY260" s="35" t="b">
        <f t="shared" si="173"/>
        <v>0</v>
      </c>
      <c r="AZ260" s="35" t="b">
        <f t="shared" si="173"/>
        <v>0</v>
      </c>
      <c r="BA260" s="35" t="b">
        <f t="shared" si="173"/>
        <v>0</v>
      </c>
      <c r="BB260" s="35" t="b">
        <f t="shared" si="173"/>
        <v>0</v>
      </c>
      <c r="BC260" s="35" t="b">
        <f t="shared" si="173"/>
        <v>0</v>
      </c>
      <c r="BD260" s="35" t="b">
        <f t="shared" si="173"/>
        <v>0</v>
      </c>
      <c r="BE260" s="35" t="b">
        <f t="shared" si="173"/>
        <v>0</v>
      </c>
      <c r="BF260" s="35" t="b">
        <f t="shared" si="173"/>
        <v>0</v>
      </c>
      <c r="BG260" s="35" t="b">
        <f t="shared" si="173"/>
        <v>0</v>
      </c>
    </row>
    <row r="261" spans="1:59" x14ac:dyDescent="0.35">
      <c r="C261" s="9" t="s">
        <v>229</v>
      </c>
      <c r="J261" s="14">
        <f t="shared" ref="J261:AO261" si="174">J232/SUM(232:232)</f>
        <v>0</v>
      </c>
      <c r="K261" s="14">
        <f t="shared" si="174"/>
        <v>0</v>
      </c>
      <c r="L261" s="14">
        <f t="shared" si="174"/>
        <v>0</v>
      </c>
      <c r="M261" s="14">
        <f t="shared" si="174"/>
        <v>2.4633989695231399E-2</v>
      </c>
      <c r="N261" s="14">
        <f t="shared" si="174"/>
        <v>2.6555440891459448E-2</v>
      </c>
      <c r="O261" s="14">
        <f t="shared" si="174"/>
        <v>2.8626765280993283E-2</v>
      </c>
      <c r="P261" s="14">
        <f t="shared" si="174"/>
        <v>3.0859652972910764E-2</v>
      </c>
      <c r="Q261" s="14">
        <f t="shared" si="174"/>
        <v>3.32667059047978E-2</v>
      </c>
      <c r="R261" s="14">
        <f t="shared" si="174"/>
        <v>3.5861508965372026E-2</v>
      </c>
      <c r="S261" s="14">
        <f t="shared" si="174"/>
        <v>3.8658706664671048E-2</v>
      </c>
      <c r="T261" s="14">
        <f t="shared" si="174"/>
        <v>4.167408578451539E-2</v>
      </c>
      <c r="U261" s="14">
        <f t="shared" si="174"/>
        <v>4.4924664475707581E-2</v>
      </c>
      <c r="V261" s="14">
        <f t="shared" si="174"/>
        <v>4.842878830481278E-2</v>
      </c>
      <c r="W261" s="14">
        <f t="shared" si="174"/>
        <v>5.2206233792588173E-2</v>
      </c>
      <c r="X261" s="14">
        <f t="shared" si="174"/>
        <v>5.6278320028410052E-2</v>
      </c>
      <c r="Y261" s="14">
        <f t="shared" si="174"/>
        <v>6.0668028990626031E-2</v>
      </c>
      <c r="Z261" s="14">
        <f t="shared" si="174"/>
        <v>6.5400135251894878E-2</v>
      </c>
      <c r="AA261" s="14">
        <f t="shared" si="174"/>
        <v>7.0501345801542672E-2</v>
      </c>
      <c r="AB261" s="14">
        <f t="shared" si="174"/>
        <v>7.6000450774062991E-2</v>
      </c>
      <c r="AC261" s="14">
        <f t="shared" si="174"/>
        <v>8.1928485934439896E-2</v>
      </c>
      <c r="AD261" s="14">
        <f t="shared" si="174"/>
        <v>8.8318907837326238E-2</v>
      </c>
      <c r="AE261" s="14">
        <f t="shared" si="174"/>
        <v>9.5207782648637676E-2</v>
      </c>
      <c r="AF261" s="14">
        <f t="shared" si="174"/>
        <v>0</v>
      </c>
      <c r="AG261" s="14">
        <f t="shared" si="174"/>
        <v>0</v>
      </c>
      <c r="AH261" s="14">
        <f t="shared" si="174"/>
        <v>0</v>
      </c>
      <c r="AI261" s="14">
        <f t="shared" si="174"/>
        <v>0</v>
      </c>
      <c r="AJ261" s="14">
        <f t="shared" si="174"/>
        <v>0</v>
      </c>
      <c r="AK261" s="14">
        <f t="shared" si="174"/>
        <v>0</v>
      </c>
      <c r="AL261" s="14">
        <f t="shared" si="174"/>
        <v>0</v>
      </c>
      <c r="AM261" s="14">
        <f t="shared" si="174"/>
        <v>0</v>
      </c>
      <c r="AN261" s="14">
        <f t="shared" si="174"/>
        <v>0</v>
      </c>
      <c r="AO261" s="14">
        <f t="shared" si="174"/>
        <v>0</v>
      </c>
      <c r="AP261" s="14">
        <f t="shared" ref="AP261:BG261" si="175">AP232/SUM(232:232)</f>
        <v>0</v>
      </c>
      <c r="AQ261" s="14">
        <f t="shared" si="175"/>
        <v>0</v>
      </c>
      <c r="AR261" s="14">
        <f t="shared" si="175"/>
        <v>0</v>
      </c>
      <c r="AS261" s="14">
        <f t="shared" si="175"/>
        <v>0</v>
      </c>
      <c r="AT261" s="14">
        <f t="shared" si="175"/>
        <v>0</v>
      </c>
      <c r="AU261" s="14">
        <f t="shared" si="175"/>
        <v>0</v>
      </c>
      <c r="AV261" s="14">
        <f t="shared" si="175"/>
        <v>0</v>
      </c>
      <c r="AW261" s="14">
        <f t="shared" si="175"/>
        <v>0</v>
      </c>
      <c r="AX261" s="14">
        <f t="shared" si="175"/>
        <v>0</v>
      </c>
      <c r="AY261" s="14">
        <f t="shared" si="175"/>
        <v>0</v>
      </c>
      <c r="AZ261" s="14">
        <f t="shared" si="175"/>
        <v>0</v>
      </c>
      <c r="BA261" s="14">
        <f t="shared" si="175"/>
        <v>0</v>
      </c>
      <c r="BB261" s="14">
        <f t="shared" si="175"/>
        <v>0</v>
      </c>
      <c r="BC261" s="14">
        <f t="shared" si="175"/>
        <v>0</v>
      </c>
      <c r="BD261" s="14">
        <f t="shared" si="175"/>
        <v>0</v>
      </c>
      <c r="BE261" s="14">
        <f t="shared" si="175"/>
        <v>0</v>
      </c>
      <c r="BF261" s="14">
        <f t="shared" si="175"/>
        <v>0</v>
      </c>
      <c r="BG261" s="14">
        <f t="shared" si="175"/>
        <v>0</v>
      </c>
    </row>
    <row r="262" spans="1:59" x14ac:dyDescent="0.35">
      <c r="C262" s="9" t="s">
        <v>230</v>
      </c>
      <c r="F262" s="9">
        <f>SUMPRODUCT(J261:BG261,J260:BG260)/2</f>
        <v>0</v>
      </c>
    </row>
    <row r="264" spans="1:59" s="66" customFormat="1" x14ac:dyDescent="0.35">
      <c r="A264" s="66" t="s">
        <v>231</v>
      </c>
    </row>
    <row r="265" spans="1:59" x14ac:dyDescent="0.35">
      <c r="A265" s="8"/>
      <c r="B265" s="9" t="s">
        <v>232</v>
      </c>
      <c r="E265" s="8"/>
      <c r="F265" s="8"/>
    </row>
    <row r="266" spans="1:59" x14ac:dyDescent="0.35">
      <c r="A266" s="8"/>
      <c r="C266" s="9" t="s">
        <v>146</v>
      </c>
      <c r="E266" s="9" t="s">
        <v>88</v>
      </c>
      <c r="F266" s="8"/>
      <c r="J266" s="13">
        <f>I270</f>
        <v>0</v>
      </c>
      <c r="K266" s="13">
        <f t="shared" ref="K266:BG266" si="176">J270</f>
        <v>32200</v>
      </c>
      <c r="L266" s="13">
        <f t="shared" si="176"/>
        <v>61750</v>
      </c>
      <c r="M266" s="13">
        <f t="shared" si="176"/>
        <v>91603.398969523143</v>
      </c>
      <c r="N266" s="13">
        <f t="shared" si="176"/>
        <v>85276.596908569423</v>
      </c>
      <c r="O266" s="13">
        <f t="shared" si="176"/>
        <v>79334.085086861305</v>
      </c>
      <c r="P266" s="13">
        <f t="shared" si="176"/>
        <v>73805.838143059955</v>
      </c>
      <c r="Q266" s="13">
        <f t="shared" si="176"/>
        <v>68724.168737642118</v>
      </c>
      <c r="R266" s="13">
        <f t="shared" si="176"/>
        <v>64123.909918601683</v>
      </c>
      <c r="S266" s="13">
        <f t="shared" si="176"/>
        <v>60042.611711676087</v>
      </c>
      <c r="T266" s="13">
        <f t="shared" si="176"/>
        <v>56520.753044610297</v>
      </c>
      <c r="U266" s="13">
        <f t="shared" si="176"/>
        <v>53601.970201513373</v>
      </c>
      <c r="V266" s="13">
        <f t="shared" si="176"/>
        <v>51333.30309665489</v>
      </c>
      <c r="W266" s="13">
        <f t="shared" si="176"/>
        <v>49765.460757617446</v>
      </c>
      <c r="X266" s="13">
        <f t="shared" si="176"/>
        <v>48953.107516135082</v>
      </c>
      <c r="Y266" s="13">
        <f t="shared" si="176"/>
        <v>48955.171521817094</v>
      </c>
      <c r="Z266" s="13">
        <f t="shared" si="176"/>
        <v>49835.177319942304</v>
      </c>
      <c r="AA266" s="13">
        <f t="shared" si="176"/>
        <v>51661.604370321278</v>
      </c>
      <c r="AB266" s="13">
        <f t="shared" si="176"/>
        <v>54508.273530629813</v>
      </c>
      <c r="AC266" s="13">
        <f t="shared" si="176"/>
        <v>58454.763685442405</v>
      </c>
      <c r="AD266" s="13">
        <f t="shared" si="176"/>
        <v>63586.860872330377</v>
      </c>
      <c r="AE266" s="13">
        <f t="shared" si="176"/>
        <v>69997.042439795623</v>
      </c>
      <c r="AF266" s="13">
        <f t="shared" si="176"/>
        <v>67521.60000000002</v>
      </c>
      <c r="AG266" s="13">
        <f t="shared" si="176"/>
        <v>56268.000000000015</v>
      </c>
      <c r="AH266" s="13">
        <f t="shared" si="176"/>
        <v>45014.400000000023</v>
      </c>
      <c r="AI266" s="13">
        <f t="shared" si="176"/>
        <v>33760.800000000025</v>
      </c>
      <c r="AJ266" s="13">
        <f t="shared" si="176"/>
        <v>22507.200000000026</v>
      </c>
      <c r="AK266" s="13">
        <f t="shared" si="176"/>
        <v>11253.600000000028</v>
      </c>
      <c r="AL266" s="13">
        <f t="shared" si="176"/>
        <v>0</v>
      </c>
      <c r="AM266" s="13">
        <f t="shared" si="176"/>
        <v>0</v>
      </c>
      <c r="AN266" s="13">
        <f t="shared" si="176"/>
        <v>0</v>
      </c>
      <c r="AO266" s="13">
        <f t="shared" si="176"/>
        <v>0</v>
      </c>
      <c r="AP266" s="13">
        <f t="shared" si="176"/>
        <v>0</v>
      </c>
      <c r="AQ266" s="13">
        <f t="shared" si="176"/>
        <v>0</v>
      </c>
      <c r="AR266" s="13">
        <f t="shared" si="176"/>
        <v>0</v>
      </c>
      <c r="AS266" s="13">
        <f t="shared" si="176"/>
        <v>0</v>
      </c>
      <c r="AT266" s="13">
        <f t="shared" si="176"/>
        <v>0</v>
      </c>
      <c r="AU266" s="13">
        <f t="shared" si="176"/>
        <v>0</v>
      </c>
      <c r="AV266" s="13">
        <f t="shared" si="176"/>
        <v>0</v>
      </c>
      <c r="AW266" s="13">
        <f t="shared" si="176"/>
        <v>0</v>
      </c>
      <c r="AX266" s="13">
        <f t="shared" si="176"/>
        <v>0</v>
      </c>
      <c r="AY266" s="13">
        <f t="shared" si="176"/>
        <v>0</v>
      </c>
      <c r="AZ266" s="13">
        <f t="shared" si="176"/>
        <v>0</v>
      </c>
      <c r="BA266" s="13">
        <f t="shared" si="176"/>
        <v>0</v>
      </c>
      <c r="BB266" s="13">
        <f t="shared" si="176"/>
        <v>0</v>
      </c>
      <c r="BC266" s="13">
        <f t="shared" si="176"/>
        <v>0</v>
      </c>
      <c r="BD266" s="13">
        <f t="shared" si="176"/>
        <v>0</v>
      </c>
      <c r="BE266" s="13">
        <f t="shared" si="176"/>
        <v>0</v>
      </c>
      <c r="BF266" s="13">
        <f t="shared" si="176"/>
        <v>0</v>
      </c>
      <c r="BG266" s="13">
        <f t="shared" si="176"/>
        <v>0</v>
      </c>
    </row>
    <row r="267" spans="1:59" x14ac:dyDescent="0.35">
      <c r="A267" s="8"/>
      <c r="C267" s="9" t="s">
        <v>233</v>
      </c>
      <c r="E267" s="9" t="s">
        <v>88</v>
      </c>
      <c r="F267" s="8"/>
      <c r="J267" s="13">
        <f t="shared" ref="J267:AO267" si="177">J174</f>
        <v>32200</v>
      </c>
      <c r="K267" s="13">
        <f t="shared" si="177"/>
        <v>29550</v>
      </c>
      <c r="L267" s="13">
        <f t="shared" si="177"/>
        <v>29853.398969523143</v>
      </c>
      <c r="M267" s="13">
        <f t="shared" si="177"/>
        <v>0</v>
      </c>
      <c r="N267" s="13">
        <f t="shared" si="177"/>
        <v>0</v>
      </c>
      <c r="O267" s="13">
        <f t="shared" si="177"/>
        <v>0</v>
      </c>
      <c r="P267" s="13">
        <f t="shared" si="177"/>
        <v>0</v>
      </c>
      <c r="Q267" s="13">
        <f t="shared" si="177"/>
        <v>0</v>
      </c>
      <c r="R267" s="13">
        <f t="shared" si="177"/>
        <v>0</v>
      </c>
      <c r="S267" s="13">
        <f t="shared" si="177"/>
        <v>0</v>
      </c>
      <c r="T267" s="13">
        <f t="shared" si="177"/>
        <v>0</v>
      </c>
      <c r="U267" s="13">
        <f t="shared" si="177"/>
        <v>0</v>
      </c>
      <c r="V267" s="13">
        <f t="shared" si="177"/>
        <v>0</v>
      </c>
      <c r="W267" s="13">
        <f t="shared" si="177"/>
        <v>0</v>
      </c>
      <c r="X267" s="13">
        <f t="shared" si="177"/>
        <v>0</v>
      </c>
      <c r="Y267" s="13">
        <f t="shared" si="177"/>
        <v>0</v>
      </c>
      <c r="Z267" s="13">
        <f t="shared" si="177"/>
        <v>0</v>
      </c>
      <c r="AA267" s="13">
        <f t="shared" si="177"/>
        <v>0</v>
      </c>
      <c r="AB267" s="13">
        <f t="shared" si="177"/>
        <v>0</v>
      </c>
      <c r="AC267" s="13">
        <f t="shared" si="177"/>
        <v>0</v>
      </c>
      <c r="AD267" s="13">
        <f t="shared" si="177"/>
        <v>0</v>
      </c>
      <c r="AE267" s="13">
        <f t="shared" si="177"/>
        <v>0</v>
      </c>
      <c r="AF267" s="13">
        <f t="shared" si="177"/>
        <v>0</v>
      </c>
      <c r="AG267" s="13">
        <f t="shared" si="177"/>
        <v>0</v>
      </c>
      <c r="AH267" s="13">
        <f t="shared" si="177"/>
        <v>0</v>
      </c>
      <c r="AI267" s="13">
        <f t="shared" si="177"/>
        <v>0</v>
      </c>
      <c r="AJ267" s="13">
        <f t="shared" si="177"/>
        <v>0</v>
      </c>
      <c r="AK267" s="13">
        <f t="shared" si="177"/>
        <v>0</v>
      </c>
      <c r="AL267" s="13">
        <f t="shared" si="177"/>
        <v>0</v>
      </c>
      <c r="AM267" s="13">
        <f t="shared" si="177"/>
        <v>0</v>
      </c>
      <c r="AN267" s="13">
        <f t="shared" si="177"/>
        <v>0</v>
      </c>
      <c r="AO267" s="13">
        <f t="shared" si="177"/>
        <v>0</v>
      </c>
      <c r="AP267" s="13">
        <f t="shared" ref="AP267:BG267" si="178">AP174</f>
        <v>0</v>
      </c>
      <c r="AQ267" s="13">
        <f t="shared" si="178"/>
        <v>0</v>
      </c>
      <c r="AR267" s="13">
        <f t="shared" si="178"/>
        <v>0</v>
      </c>
      <c r="AS267" s="13">
        <f t="shared" si="178"/>
        <v>0</v>
      </c>
      <c r="AT267" s="13">
        <f t="shared" si="178"/>
        <v>0</v>
      </c>
      <c r="AU267" s="13">
        <f t="shared" si="178"/>
        <v>0</v>
      </c>
      <c r="AV267" s="13">
        <f t="shared" si="178"/>
        <v>0</v>
      </c>
      <c r="AW267" s="13">
        <f t="shared" si="178"/>
        <v>0</v>
      </c>
      <c r="AX267" s="13">
        <f t="shared" si="178"/>
        <v>0</v>
      </c>
      <c r="AY267" s="13">
        <f t="shared" si="178"/>
        <v>0</v>
      </c>
      <c r="AZ267" s="13">
        <f t="shared" si="178"/>
        <v>0</v>
      </c>
      <c r="BA267" s="13">
        <f t="shared" si="178"/>
        <v>0</v>
      </c>
      <c r="BB267" s="13">
        <f t="shared" si="178"/>
        <v>0</v>
      </c>
      <c r="BC267" s="13">
        <f t="shared" si="178"/>
        <v>0</v>
      </c>
      <c r="BD267" s="13">
        <f t="shared" si="178"/>
        <v>0</v>
      </c>
      <c r="BE267" s="13">
        <f t="shared" si="178"/>
        <v>0</v>
      </c>
      <c r="BF267" s="13">
        <f t="shared" si="178"/>
        <v>0</v>
      </c>
      <c r="BG267" s="13">
        <f t="shared" si="178"/>
        <v>0</v>
      </c>
    </row>
    <row r="268" spans="1:59" x14ac:dyDescent="0.35">
      <c r="A268" s="8"/>
      <c r="C268" s="9" t="s">
        <v>234</v>
      </c>
      <c r="E268" s="9" t="s">
        <v>88</v>
      </c>
      <c r="F268" s="8"/>
      <c r="J268" s="13">
        <f t="shared" ref="J268:AO268" si="179">J224</f>
        <v>0</v>
      </c>
      <c r="K268" s="13">
        <f t="shared" si="179"/>
        <v>0</v>
      </c>
      <c r="L268" s="13">
        <f t="shared" si="179"/>
        <v>0</v>
      </c>
      <c r="M268" s="13">
        <f t="shared" si="179"/>
        <v>-2471.8197753749937</v>
      </c>
      <c r="N268" s="13">
        <f t="shared" si="179"/>
        <v>-1401.6087805137649</v>
      </c>
      <c r="O268" s="13">
        <f t="shared" si="179"/>
        <v>-434.56387810097658</v>
      </c>
      <c r="P268" s="13">
        <f t="shared" si="179"/>
        <v>408.9280392607559</v>
      </c>
      <c r="Q268" s="13">
        <f t="shared" si="179"/>
        <v>1657.258451572251</v>
      </c>
      <c r="R268" s="13">
        <f t="shared" si="179"/>
        <v>2432.1580580551149</v>
      </c>
      <c r="S268" s="13">
        <f t="shared" si="179"/>
        <v>3244.3083477873952</v>
      </c>
      <c r="T268" s="13">
        <f t="shared" si="179"/>
        <v>4096.0350869111717</v>
      </c>
      <c r="U268" s="13">
        <f t="shared" si="179"/>
        <v>4989.8309566487569</v>
      </c>
      <c r="V268" s="13">
        <f t="shared" si="179"/>
        <v>6131.4191759069745</v>
      </c>
      <c r="W268" s="13">
        <f t="shared" si="179"/>
        <v>7123.6537919843122</v>
      </c>
      <c r="X268" s="13">
        <f t="shared" si="179"/>
        <v>8166.7208728743581</v>
      </c>
      <c r="Y268" s="13">
        <f t="shared" si="179"/>
        <v>9263.9213049514656</v>
      </c>
      <c r="Z268" s="13">
        <f t="shared" si="179"/>
        <v>10418.79684258017</v>
      </c>
      <c r="AA268" s="13">
        <f t="shared" si="179"/>
        <v>11635.148480789725</v>
      </c>
      <c r="AB268" s="13">
        <f t="shared" si="179"/>
        <v>12917.056250641594</v>
      </c>
      <c r="AC268" s="13">
        <f t="shared" si="179"/>
        <v>14268.900548000431</v>
      </c>
      <c r="AD268" s="13">
        <f t="shared" si="179"/>
        <v>15695.385115048228</v>
      </c>
      <c r="AE268" s="13">
        <f t="shared" si="179"/>
        <v>17201.561803183111</v>
      </c>
      <c r="AF268" s="13">
        <f t="shared" si="179"/>
        <v>19064.14261865036</v>
      </c>
      <c r="AG268" s="13">
        <f t="shared" si="179"/>
        <v>19713.474746616623</v>
      </c>
      <c r="AH268" s="13">
        <f t="shared" si="179"/>
        <v>20379.040177782037</v>
      </c>
      <c r="AI268" s="13">
        <f t="shared" si="179"/>
        <v>21061.244744726588</v>
      </c>
      <c r="AJ268" s="13">
        <f t="shared" si="179"/>
        <v>21760.504425844752</v>
      </c>
      <c r="AK268" s="13">
        <f t="shared" si="179"/>
        <v>22477.245598990863</v>
      </c>
      <c r="AL268" s="13">
        <f t="shared" si="179"/>
        <v>0</v>
      </c>
      <c r="AM268" s="13">
        <f t="shared" si="179"/>
        <v>0</v>
      </c>
      <c r="AN268" s="13">
        <f t="shared" si="179"/>
        <v>0</v>
      </c>
      <c r="AO268" s="13">
        <f t="shared" si="179"/>
        <v>0</v>
      </c>
      <c r="AP268" s="13">
        <f t="shared" ref="AP268:BG268" si="180">AP224</f>
        <v>0</v>
      </c>
      <c r="AQ268" s="13">
        <f t="shared" si="180"/>
        <v>0</v>
      </c>
      <c r="AR268" s="13">
        <f t="shared" si="180"/>
        <v>0</v>
      </c>
      <c r="AS268" s="13">
        <f t="shared" si="180"/>
        <v>0</v>
      </c>
      <c r="AT268" s="13">
        <f t="shared" si="180"/>
        <v>0</v>
      </c>
      <c r="AU268" s="13">
        <f t="shared" si="180"/>
        <v>0</v>
      </c>
      <c r="AV268" s="13">
        <f t="shared" si="180"/>
        <v>0</v>
      </c>
      <c r="AW268" s="13">
        <f t="shared" si="180"/>
        <v>0</v>
      </c>
      <c r="AX268" s="13">
        <f t="shared" si="180"/>
        <v>0</v>
      </c>
      <c r="AY268" s="13">
        <f t="shared" si="180"/>
        <v>0</v>
      </c>
      <c r="AZ268" s="13">
        <f t="shared" si="180"/>
        <v>0</v>
      </c>
      <c r="BA268" s="13">
        <f t="shared" si="180"/>
        <v>0</v>
      </c>
      <c r="BB268" s="13">
        <f t="shared" si="180"/>
        <v>0</v>
      </c>
      <c r="BC268" s="13">
        <f t="shared" si="180"/>
        <v>0</v>
      </c>
      <c r="BD268" s="13">
        <f t="shared" si="180"/>
        <v>0</v>
      </c>
      <c r="BE268" s="13">
        <f t="shared" si="180"/>
        <v>0</v>
      </c>
      <c r="BF268" s="13">
        <f t="shared" si="180"/>
        <v>0</v>
      </c>
      <c r="BG268" s="13">
        <f t="shared" si="180"/>
        <v>0</v>
      </c>
    </row>
    <row r="269" spans="1:59" x14ac:dyDescent="0.35">
      <c r="A269" s="8"/>
      <c r="C269" s="9" t="s">
        <v>235</v>
      </c>
      <c r="E269" s="9" t="s">
        <v>88</v>
      </c>
      <c r="F269" s="8"/>
      <c r="J269" s="13">
        <f t="shared" ref="J269:BG269" si="181">J235</f>
        <v>0</v>
      </c>
      <c r="K269" s="13">
        <f t="shared" si="181"/>
        <v>0</v>
      </c>
      <c r="L269" s="13">
        <f t="shared" si="181"/>
        <v>0</v>
      </c>
      <c r="M269" s="13">
        <f t="shared" si="181"/>
        <v>3854.9822855787279</v>
      </c>
      <c r="N269" s="13">
        <f t="shared" si="181"/>
        <v>4540.9030411943468</v>
      </c>
      <c r="O269" s="13">
        <f t="shared" si="181"/>
        <v>5093.6830657003684</v>
      </c>
      <c r="P269" s="13">
        <f t="shared" si="181"/>
        <v>5490.5974446786049</v>
      </c>
      <c r="Q269" s="13">
        <f t="shared" si="181"/>
        <v>6257.5172706126896</v>
      </c>
      <c r="R269" s="13">
        <f t="shared" si="181"/>
        <v>6513.4562649807085</v>
      </c>
      <c r="S269" s="13">
        <f t="shared" si="181"/>
        <v>6766.1670148531857</v>
      </c>
      <c r="T269" s="13">
        <f t="shared" si="181"/>
        <v>7014.8179300080956</v>
      </c>
      <c r="U269" s="13">
        <f t="shared" si="181"/>
        <v>7258.49806150724</v>
      </c>
      <c r="V269" s="13">
        <f t="shared" si="181"/>
        <v>7699.2615149444173</v>
      </c>
      <c r="W269" s="13">
        <f t="shared" si="181"/>
        <v>7936.0070334666761</v>
      </c>
      <c r="X269" s="13">
        <f t="shared" si="181"/>
        <v>8164.6568671923469</v>
      </c>
      <c r="Y269" s="13">
        <f t="shared" si="181"/>
        <v>8383.9155068262589</v>
      </c>
      <c r="Z269" s="13">
        <f t="shared" si="181"/>
        <v>8592.3697922011961</v>
      </c>
      <c r="AA269" s="13">
        <f t="shared" si="181"/>
        <v>8788.4793204811886</v>
      </c>
      <c r="AB269" s="13">
        <f t="shared" si="181"/>
        <v>8970.5660958289973</v>
      </c>
      <c r="AC269" s="13">
        <f t="shared" si="181"/>
        <v>9136.8033611124556</v>
      </c>
      <c r="AD269" s="13">
        <f t="shared" si="181"/>
        <v>9285.2035475829798</v>
      </c>
      <c r="AE269" s="13">
        <f t="shared" si="181"/>
        <v>19677.004242978717</v>
      </c>
      <c r="AF269" s="13">
        <f t="shared" si="181"/>
        <v>30317.742618650358</v>
      </c>
      <c r="AG269" s="13">
        <f t="shared" si="181"/>
        <v>30967.074746616621</v>
      </c>
      <c r="AH269" s="13">
        <f t="shared" si="181"/>
        <v>31632.640177782036</v>
      </c>
      <c r="AI269" s="13">
        <f t="shared" si="181"/>
        <v>32314.844744726586</v>
      </c>
      <c r="AJ269" s="13">
        <f t="shared" si="181"/>
        <v>33014.104425844751</v>
      </c>
      <c r="AK269" s="13">
        <f t="shared" si="181"/>
        <v>33730.845598990862</v>
      </c>
      <c r="AL269" s="13">
        <f t="shared" si="181"/>
        <v>0</v>
      </c>
      <c r="AM269" s="13">
        <f t="shared" si="181"/>
        <v>0</v>
      </c>
      <c r="AN269" s="13">
        <f t="shared" si="181"/>
        <v>0</v>
      </c>
      <c r="AO269" s="13">
        <f t="shared" si="181"/>
        <v>0</v>
      </c>
      <c r="AP269" s="13">
        <f t="shared" si="181"/>
        <v>0</v>
      </c>
      <c r="AQ269" s="13">
        <f t="shared" si="181"/>
        <v>0</v>
      </c>
      <c r="AR269" s="13">
        <f t="shared" si="181"/>
        <v>0</v>
      </c>
      <c r="AS269" s="13">
        <f t="shared" si="181"/>
        <v>0</v>
      </c>
      <c r="AT269" s="13">
        <f t="shared" si="181"/>
        <v>0</v>
      </c>
      <c r="AU269" s="13">
        <f t="shared" si="181"/>
        <v>0</v>
      </c>
      <c r="AV269" s="13">
        <f t="shared" si="181"/>
        <v>0</v>
      </c>
      <c r="AW269" s="13">
        <f t="shared" si="181"/>
        <v>0</v>
      </c>
      <c r="AX269" s="13">
        <f t="shared" si="181"/>
        <v>0</v>
      </c>
      <c r="AY269" s="13">
        <f t="shared" si="181"/>
        <v>0</v>
      </c>
      <c r="AZ269" s="13">
        <f t="shared" si="181"/>
        <v>0</v>
      </c>
      <c r="BA269" s="13">
        <f t="shared" si="181"/>
        <v>0</v>
      </c>
      <c r="BB269" s="13">
        <f t="shared" si="181"/>
        <v>0</v>
      </c>
      <c r="BC269" s="13">
        <f t="shared" si="181"/>
        <v>0</v>
      </c>
      <c r="BD269" s="13">
        <f t="shared" si="181"/>
        <v>0</v>
      </c>
      <c r="BE269" s="13">
        <f t="shared" si="181"/>
        <v>0</v>
      </c>
      <c r="BF269" s="13">
        <f t="shared" si="181"/>
        <v>0</v>
      </c>
      <c r="BG269" s="13">
        <f t="shared" si="181"/>
        <v>0</v>
      </c>
    </row>
    <row r="270" spans="1:59" ht="15" thickBot="1" x14ac:dyDescent="0.4">
      <c r="A270" s="8"/>
      <c r="C270" s="15" t="s">
        <v>236</v>
      </c>
      <c r="D270" s="15"/>
      <c r="E270" s="32"/>
      <c r="F270" s="32"/>
      <c r="G270" s="15"/>
      <c r="H270" s="15"/>
      <c r="I270" s="15"/>
      <c r="J270" s="16">
        <f>J266+J267+J268-J269</f>
        <v>32200</v>
      </c>
      <c r="K270" s="16">
        <f t="shared" ref="K270:BG270" si="182">K266+K267+K268-K269</f>
        <v>61750</v>
      </c>
      <c r="L270" s="16">
        <f t="shared" si="182"/>
        <v>91603.398969523143</v>
      </c>
      <c r="M270" s="16">
        <f t="shared" si="182"/>
        <v>85276.596908569423</v>
      </c>
      <c r="N270" s="16">
        <f t="shared" si="182"/>
        <v>79334.085086861305</v>
      </c>
      <c r="O270" s="16">
        <f t="shared" si="182"/>
        <v>73805.838143059955</v>
      </c>
      <c r="P270" s="16">
        <f t="shared" si="182"/>
        <v>68724.168737642118</v>
      </c>
      <c r="Q270" s="16">
        <f t="shared" si="182"/>
        <v>64123.909918601683</v>
      </c>
      <c r="R270" s="16">
        <f t="shared" si="182"/>
        <v>60042.611711676087</v>
      </c>
      <c r="S270" s="16">
        <f t="shared" si="182"/>
        <v>56520.753044610297</v>
      </c>
      <c r="T270" s="16">
        <f t="shared" si="182"/>
        <v>53601.970201513373</v>
      </c>
      <c r="U270" s="16">
        <f t="shared" si="182"/>
        <v>51333.30309665489</v>
      </c>
      <c r="V270" s="16">
        <f t="shared" si="182"/>
        <v>49765.460757617446</v>
      </c>
      <c r="W270" s="16">
        <f t="shared" si="182"/>
        <v>48953.107516135082</v>
      </c>
      <c r="X270" s="16">
        <f t="shared" si="182"/>
        <v>48955.171521817094</v>
      </c>
      <c r="Y270" s="16">
        <f t="shared" si="182"/>
        <v>49835.177319942304</v>
      </c>
      <c r="Z270" s="16">
        <f t="shared" si="182"/>
        <v>51661.604370321278</v>
      </c>
      <c r="AA270" s="16">
        <f t="shared" si="182"/>
        <v>54508.273530629813</v>
      </c>
      <c r="AB270" s="16">
        <f t="shared" si="182"/>
        <v>58454.763685442405</v>
      </c>
      <c r="AC270" s="16">
        <f t="shared" si="182"/>
        <v>63586.860872330377</v>
      </c>
      <c r="AD270" s="16">
        <f t="shared" si="182"/>
        <v>69997.042439795623</v>
      </c>
      <c r="AE270" s="16">
        <f t="shared" si="182"/>
        <v>67521.60000000002</v>
      </c>
      <c r="AF270" s="16">
        <f t="shared" si="182"/>
        <v>56268.000000000015</v>
      </c>
      <c r="AG270" s="16">
        <f t="shared" si="182"/>
        <v>45014.400000000023</v>
      </c>
      <c r="AH270" s="16">
        <f t="shared" si="182"/>
        <v>33760.800000000025</v>
      </c>
      <c r="AI270" s="16">
        <f t="shared" si="182"/>
        <v>22507.200000000026</v>
      </c>
      <c r="AJ270" s="16">
        <f t="shared" si="182"/>
        <v>11253.600000000028</v>
      </c>
      <c r="AK270" s="16">
        <f t="shared" si="182"/>
        <v>0</v>
      </c>
      <c r="AL270" s="16">
        <f t="shared" si="182"/>
        <v>0</v>
      </c>
      <c r="AM270" s="16">
        <f t="shared" si="182"/>
        <v>0</v>
      </c>
      <c r="AN270" s="16">
        <f t="shared" si="182"/>
        <v>0</v>
      </c>
      <c r="AO270" s="16">
        <f t="shared" si="182"/>
        <v>0</v>
      </c>
      <c r="AP270" s="16">
        <f t="shared" si="182"/>
        <v>0</v>
      </c>
      <c r="AQ270" s="16">
        <f t="shared" si="182"/>
        <v>0</v>
      </c>
      <c r="AR270" s="16">
        <f t="shared" si="182"/>
        <v>0</v>
      </c>
      <c r="AS270" s="16">
        <f t="shared" si="182"/>
        <v>0</v>
      </c>
      <c r="AT270" s="16">
        <f t="shared" si="182"/>
        <v>0</v>
      </c>
      <c r="AU270" s="16">
        <f t="shared" si="182"/>
        <v>0</v>
      </c>
      <c r="AV270" s="16">
        <f t="shared" si="182"/>
        <v>0</v>
      </c>
      <c r="AW270" s="16">
        <f t="shared" si="182"/>
        <v>0</v>
      </c>
      <c r="AX270" s="16">
        <f t="shared" si="182"/>
        <v>0</v>
      </c>
      <c r="AY270" s="16">
        <f t="shared" si="182"/>
        <v>0</v>
      </c>
      <c r="AZ270" s="16">
        <f t="shared" si="182"/>
        <v>0</v>
      </c>
      <c r="BA270" s="16">
        <f t="shared" si="182"/>
        <v>0</v>
      </c>
      <c r="BB270" s="16">
        <f t="shared" si="182"/>
        <v>0</v>
      </c>
      <c r="BC270" s="16">
        <f t="shared" si="182"/>
        <v>0</v>
      </c>
      <c r="BD270" s="16">
        <f t="shared" si="182"/>
        <v>0</v>
      </c>
      <c r="BE270" s="16">
        <f t="shared" si="182"/>
        <v>0</v>
      </c>
      <c r="BF270" s="16">
        <f t="shared" si="182"/>
        <v>0</v>
      </c>
      <c r="BG270" s="16">
        <f t="shared" si="182"/>
        <v>0</v>
      </c>
    </row>
    <row r="271" spans="1:59" x14ac:dyDescent="0.35">
      <c r="A271" s="8"/>
      <c r="B271" s="8"/>
      <c r="C271" s="8"/>
      <c r="D271" s="8"/>
      <c r="E271" s="8"/>
      <c r="F271" s="8"/>
    </row>
    <row r="272" spans="1:59" x14ac:dyDescent="0.35">
      <c r="B272" s="9" t="s">
        <v>237</v>
      </c>
    </row>
    <row r="273" spans="2:59" x14ac:dyDescent="0.35">
      <c r="C273" s="9" t="s">
        <v>160</v>
      </c>
      <c r="E273" s="9" t="s">
        <v>88</v>
      </c>
      <c r="J273" s="35">
        <f t="shared" ref="J273:AO273" si="183">J203</f>
        <v>0</v>
      </c>
      <c r="K273" s="35">
        <f t="shared" si="183"/>
        <v>0</v>
      </c>
      <c r="L273" s="35">
        <f t="shared" si="183"/>
        <v>10263.398969523139</v>
      </c>
      <c r="M273" s="35">
        <f t="shared" si="183"/>
        <v>10263.398969523139</v>
      </c>
      <c r="N273" s="35">
        <f t="shared" si="183"/>
        <v>10263.398969523139</v>
      </c>
      <c r="O273" s="35">
        <f t="shared" si="183"/>
        <v>10263.398969523139</v>
      </c>
      <c r="P273" s="35">
        <f t="shared" si="183"/>
        <v>10263.398969523139</v>
      </c>
      <c r="Q273" s="35">
        <f t="shared" si="183"/>
        <v>10263.398969523139</v>
      </c>
      <c r="R273" s="35">
        <f t="shared" si="183"/>
        <v>10263.398969523139</v>
      </c>
      <c r="S273" s="35">
        <f t="shared" si="183"/>
        <v>10263.398969523139</v>
      </c>
      <c r="T273" s="35">
        <f t="shared" si="183"/>
        <v>10263.398969523139</v>
      </c>
      <c r="U273" s="35">
        <f t="shared" si="183"/>
        <v>10263.398969523139</v>
      </c>
      <c r="V273" s="35">
        <f t="shared" si="183"/>
        <v>10263.398969523139</v>
      </c>
      <c r="W273" s="35">
        <f t="shared" si="183"/>
        <v>10263.398969523139</v>
      </c>
      <c r="X273" s="35">
        <f t="shared" si="183"/>
        <v>10263.398969523139</v>
      </c>
      <c r="Y273" s="35">
        <f t="shared" si="183"/>
        <v>10263.398969523139</v>
      </c>
      <c r="Z273" s="35">
        <f t="shared" si="183"/>
        <v>10263.398969523139</v>
      </c>
      <c r="AA273" s="35">
        <f t="shared" si="183"/>
        <v>10263.398969523139</v>
      </c>
      <c r="AB273" s="35">
        <f t="shared" si="183"/>
        <v>10263.398969523139</v>
      </c>
      <c r="AC273" s="35">
        <f t="shared" si="183"/>
        <v>10263.398969523139</v>
      </c>
      <c r="AD273" s="35">
        <f t="shared" si="183"/>
        <v>10263.398969523139</v>
      </c>
      <c r="AE273" s="35">
        <f t="shared" si="183"/>
        <v>0</v>
      </c>
      <c r="AF273" s="35">
        <f t="shared" si="183"/>
        <v>0</v>
      </c>
      <c r="AG273" s="35">
        <f t="shared" si="183"/>
        <v>0</v>
      </c>
      <c r="AH273" s="35">
        <f t="shared" si="183"/>
        <v>0</v>
      </c>
      <c r="AI273" s="35">
        <f t="shared" si="183"/>
        <v>0</v>
      </c>
      <c r="AJ273" s="35">
        <f t="shared" si="183"/>
        <v>0</v>
      </c>
      <c r="AK273" s="35">
        <f t="shared" si="183"/>
        <v>0</v>
      </c>
      <c r="AL273" s="35">
        <f t="shared" si="183"/>
        <v>0</v>
      </c>
      <c r="AM273" s="35">
        <f t="shared" si="183"/>
        <v>0</v>
      </c>
      <c r="AN273" s="35">
        <f t="shared" si="183"/>
        <v>0</v>
      </c>
      <c r="AO273" s="35">
        <f t="shared" si="183"/>
        <v>0</v>
      </c>
      <c r="AP273" s="35">
        <f t="shared" ref="AP273:BG273" si="184">AP203</f>
        <v>0</v>
      </c>
      <c r="AQ273" s="35">
        <f t="shared" si="184"/>
        <v>0</v>
      </c>
      <c r="AR273" s="35">
        <f t="shared" si="184"/>
        <v>0</v>
      </c>
      <c r="AS273" s="35">
        <f t="shared" si="184"/>
        <v>0</v>
      </c>
      <c r="AT273" s="35">
        <f t="shared" si="184"/>
        <v>0</v>
      </c>
      <c r="AU273" s="35">
        <f t="shared" si="184"/>
        <v>0</v>
      </c>
      <c r="AV273" s="35">
        <f t="shared" si="184"/>
        <v>0</v>
      </c>
      <c r="AW273" s="35">
        <f t="shared" si="184"/>
        <v>0</v>
      </c>
      <c r="AX273" s="35">
        <f t="shared" si="184"/>
        <v>0</v>
      </c>
      <c r="AY273" s="35">
        <f t="shared" si="184"/>
        <v>0</v>
      </c>
      <c r="AZ273" s="35">
        <f t="shared" si="184"/>
        <v>0</v>
      </c>
      <c r="BA273" s="35">
        <f t="shared" si="184"/>
        <v>0</v>
      </c>
      <c r="BB273" s="35">
        <f t="shared" si="184"/>
        <v>0</v>
      </c>
      <c r="BC273" s="35">
        <f t="shared" si="184"/>
        <v>0</v>
      </c>
      <c r="BD273" s="35">
        <f t="shared" si="184"/>
        <v>0</v>
      </c>
      <c r="BE273" s="35">
        <f t="shared" si="184"/>
        <v>0</v>
      </c>
      <c r="BF273" s="35">
        <f t="shared" si="184"/>
        <v>0</v>
      </c>
      <c r="BG273" s="35">
        <f t="shared" si="184"/>
        <v>0</v>
      </c>
    </row>
    <row r="274" spans="2:59" x14ac:dyDescent="0.35">
      <c r="C274" s="9" t="s">
        <v>238</v>
      </c>
      <c r="E274" s="9" t="s">
        <v>88</v>
      </c>
      <c r="J274" s="13">
        <f t="shared" ref="J274:AO274" si="185">J135</f>
        <v>75000</v>
      </c>
      <c r="K274" s="13">
        <f t="shared" si="185"/>
        <v>219000</v>
      </c>
      <c r="L274" s="13">
        <f t="shared" si="185"/>
        <v>255000</v>
      </c>
      <c r="M274" s="13">
        <f t="shared" si="185"/>
        <v>244800</v>
      </c>
      <c r="N274" s="13">
        <f t="shared" si="185"/>
        <v>234600</v>
      </c>
      <c r="O274" s="13">
        <f t="shared" si="185"/>
        <v>224400</v>
      </c>
      <c r="P274" s="13">
        <f t="shared" si="185"/>
        <v>214200</v>
      </c>
      <c r="Q274" s="13">
        <f t="shared" si="185"/>
        <v>204000</v>
      </c>
      <c r="R274" s="13">
        <f t="shared" si="185"/>
        <v>193800</v>
      </c>
      <c r="S274" s="13">
        <f t="shared" si="185"/>
        <v>183600</v>
      </c>
      <c r="T274" s="13">
        <f t="shared" si="185"/>
        <v>173400</v>
      </c>
      <c r="U274" s="13">
        <f t="shared" si="185"/>
        <v>163200</v>
      </c>
      <c r="V274" s="13">
        <f t="shared" si="185"/>
        <v>153000</v>
      </c>
      <c r="W274" s="13">
        <f t="shared" si="185"/>
        <v>142800</v>
      </c>
      <c r="X274" s="13">
        <f t="shared" si="185"/>
        <v>132600</v>
      </c>
      <c r="Y274" s="13">
        <f t="shared" si="185"/>
        <v>122400</v>
      </c>
      <c r="Z274" s="13">
        <f t="shared" si="185"/>
        <v>112200</v>
      </c>
      <c r="AA274" s="13">
        <f t="shared" si="185"/>
        <v>102000</v>
      </c>
      <c r="AB274" s="13">
        <f t="shared" si="185"/>
        <v>91800</v>
      </c>
      <c r="AC274" s="13">
        <f t="shared" si="185"/>
        <v>81600</v>
      </c>
      <c r="AD274" s="13">
        <f t="shared" si="185"/>
        <v>71400</v>
      </c>
      <c r="AE274" s="13">
        <f t="shared" si="185"/>
        <v>61200</v>
      </c>
      <c r="AF274" s="13">
        <f t="shared" si="185"/>
        <v>51000</v>
      </c>
      <c r="AG274" s="13">
        <f t="shared" si="185"/>
        <v>40800</v>
      </c>
      <c r="AH274" s="13">
        <f t="shared" si="185"/>
        <v>30600</v>
      </c>
      <c r="AI274" s="13">
        <f t="shared" si="185"/>
        <v>20400</v>
      </c>
      <c r="AJ274" s="13">
        <f t="shared" si="185"/>
        <v>10200</v>
      </c>
      <c r="AK274" s="13">
        <f t="shared" si="185"/>
        <v>0</v>
      </c>
      <c r="AL274" s="13">
        <f t="shared" si="185"/>
        <v>0</v>
      </c>
      <c r="AM274" s="13">
        <f t="shared" si="185"/>
        <v>0</v>
      </c>
      <c r="AN274" s="13">
        <f t="shared" si="185"/>
        <v>0</v>
      </c>
      <c r="AO274" s="13">
        <f t="shared" si="185"/>
        <v>0</v>
      </c>
      <c r="AP274" s="13">
        <f t="shared" ref="AP274:BG274" si="186">AP135</f>
        <v>0</v>
      </c>
      <c r="AQ274" s="13">
        <f t="shared" si="186"/>
        <v>0</v>
      </c>
      <c r="AR274" s="13">
        <f t="shared" si="186"/>
        <v>0</v>
      </c>
      <c r="AS274" s="13">
        <f t="shared" si="186"/>
        <v>0</v>
      </c>
      <c r="AT274" s="13">
        <f t="shared" si="186"/>
        <v>0</v>
      </c>
      <c r="AU274" s="13">
        <f t="shared" si="186"/>
        <v>0</v>
      </c>
      <c r="AV274" s="13">
        <f t="shared" si="186"/>
        <v>0</v>
      </c>
      <c r="AW274" s="13">
        <f t="shared" si="186"/>
        <v>0</v>
      </c>
      <c r="AX274" s="13">
        <f t="shared" si="186"/>
        <v>0</v>
      </c>
      <c r="AY274" s="13">
        <f t="shared" si="186"/>
        <v>0</v>
      </c>
      <c r="AZ274" s="13">
        <f t="shared" si="186"/>
        <v>0</v>
      </c>
      <c r="BA274" s="13">
        <f t="shared" si="186"/>
        <v>0</v>
      </c>
      <c r="BB274" s="13">
        <f t="shared" si="186"/>
        <v>0</v>
      </c>
      <c r="BC274" s="13">
        <f t="shared" si="186"/>
        <v>0</v>
      </c>
      <c r="BD274" s="13">
        <f t="shared" si="186"/>
        <v>0</v>
      </c>
      <c r="BE274" s="13">
        <f t="shared" si="186"/>
        <v>0</v>
      </c>
      <c r="BF274" s="13">
        <f t="shared" si="186"/>
        <v>0</v>
      </c>
      <c r="BG274" s="13">
        <f t="shared" si="186"/>
        <v>0</v>
      </c>
    </row>
    <row r="275" spans="2:59" x14ac:dyDescent="0.35">
      <c r="C275" s="9" t="s">
        <v>239</v>
      </c>
      <c r="E275" s="9" t="s">
        <v>88</v>
      </c>
      <c r="J275" s="13">
        <f>J212</f>
        <v>7200</v>
      </c>
      <c r="K275" s="13">
        <f t="shared" ref="K275:BG275" si="187">K212</f>
        <v>12750</v>
      </c>
      <c r="L275" s="13">
        <f t="shared" si="187"/>
        <v>26340</v>
      </c>
      <c r="M275" s="13">
        <f t="shared" si="187"/>
        <v>25286.400000000001</v>
      </c>
      <c r="N275" s="13">
        <f t="shared" si="187"/>
        <v>24232.799999999999</v>
      </c>
      <c r="O275" s="13">
        <f t="shared" si="187"/>
        <v>23179.200000000001</v>
      </c>
      <c r="P275" s="13">
        <f t="shared" si="187"/>
        <v>22125.599999999999</v>
      </c>
      <c r="Q275" s="13">
        <f t="shared" si="187"/>
        <v>21072</v>
      </c>
      <c r="R275" s="13">
        <f t="shared" si="187"/>
        <v>20018.400000000001</v>
      </c>
      <c r="S275" s="13">
        <f t="shared" si="187"/>
        <v>18964.8</v>
      </c>
      <c r="T275" s="13">
        <f t="shared" si="187"/>
        <v>17911.199999999997</v>
      </c>
      <c r="U275" s="13">
        <f t="shared" si="187"/>
        <v>16857.599999999999</v>
      </c>
      <c r="V275" s="13">
        <f t="shared" si="187"/>
        <v>15803.999999999998</v>
      </c>
      <c r="W275" s="13">
        <f t="shared" si="187"/>
        <v>14750.399999999998</v>
      </c>
      <c r="X275" s="13">
        <f t="shared" si="187"/>
        <v>13696.799999999997</v>
      </c>
      <c r="Y275" s="13">
        <f t="shared" si="187"/>
        <v>12643.199999999997</v>
      </c>
      <c r="Z275" s="13">
        <f t="shared" si="187"/>
        <v>11589.599999999997</v>
      </c>
      <c r="AA275" s="13">
        <f t="shared" si="187"/>
        <v>10535.999999999996</v>
      </c>
      <c r="AB275" s="13">
        <f t="shared" si="187"/>
        <v>9482.3999999999978</v>
      </c>
      <c r="AC275" s="13">
        <f t="shared" si="187"/>
        <v>8428.7999999999993</v>
      </c>
      <c r="AD275" s="13">
        <f t="shared" si="187"/>
        <v>7375.2000000000007</v>
      </c>
      <c r="AE275" s="13">
        <f t="shared" si="187"/>
        <v>6321.6000000000022</v>
      </c>
      <c r="AF275" s="13">
        <f t="shared" si="187"/>
        <v>5268.0000000000036</v>
      </c>
      <c r="AG275" s="13">
        <f t="shared" si="187"/>
        <v>4214.4000000000051</v>
      </c>
      <c r="AH275" s="13">
        <f t="shared" si="187"/>
        <v>3160.8000000000065</v>
      </c>
      <c r="AI275" s="13">
        <f t="shared" si="187"/>
        <v>2107.200000000008</v>
      </c>
      <c r="AJ275" s="13">
        <f t="shared" si="187"/>
        <v>1053.6000000000095</v>
      </c>
      <c r="AK275" s="13">
        <f t="shared" si="187"/>
        <v>0</v>
      </c>
      <c r="AL275" s="13">
        <f t="shared" si="187"/>
        <v>0</v>
      </c>
      <c r="AM275" s="13">
        <f t="shared" si="187"/>
        <v>0</v>
      </c>
      <c r="AN275" s="13">
        <f t="shared" si="187"/>
        <v>0</v>
      </c>
      <c r="AO275" s="13">
        <f t="shared" si="187"/>
        <v>0</v>
      </c>
      <c r="AP275" s="13">
        <f t="shared" si="187"/>
        <v>0</v>
      </c>
      <c r="AQ275" s="13">
        <f t="shared" si="187"/>
        <v>0</v>
      </c>
      <c r="AR275" s="13">
        <f t="shared" si="187"/>
        <v>0</v>
      </c>
      <c r="AS275" s="13">
        <f t="shared" si="187"/>
        <v>0</v>
      </c>
      <c r="AT275" s="13">
        <f t="shared" si="187"/>
        <v>0</v>
      </c>
      <c r="AU275" s="13">
        <f t="shared" si="187"/>
        <v>0</v>
      </c>
      <c r="AV275" s="13">
        <f t="shared" si="187"/>
        <v>0</v>
      </c>
      <c r="AW275" s="13">
        <f t="shared" si="187"/>
        <v>0</v>
      </c>
      <c r="AX275" s="13">
        <f t="shared" si="187"/>
        <v>0</v>
      </c>
      <c r="AY275" s="13">
        <f t="shared" si="187"/>
        <v>0</v>
      </c>
      <c r="AZ275" s="13">
        <f t="shared" si="187"/>
        <v>0</v>
      </c>
      <c r="BA275" s="13">
        <f t="shared" si="187"/>
        <v>0</v>
      </c>
      <c r="BB275" s="13">
        <f t="shared" si="187"/>
        <v>0</v>
      </c>
      <c r="BC275" s="13">
        <f t="shared" si="187"/>
        <v>0</v>
      </c>
      <c r="BD275" s="13">
        <f t="shared" si="187"/>
        <v>0</v>
      </c>
      <c r="BE275" s="13">
        <f t="shared" si="187"/>
        <v>0</v>
      </c>
      <c r="BF275" s="13">
        <f t="shared" si="187"/>
        <v>0</v>
      </c>
      <c r="BG275" s="13">
        <f t="shared" si="187"/>
        <v>0</v>
      </c>
    </row>
    <row r="276" spans="2:59" ht="15" thickBot="1" x14ac:dyDescent="0.4">
      <c r="D276" s="15" t="s">
        <v>240</v>
      </c>
      <c r="E276" s="15"/>
      <c r="F276" s="15"/>
      <c r="G276" s="15"/>
      <c r="H276" s="15"/>
      <c r="I276" s="15"/>
      <c r="J276" s="16">
        <f t="shared" ref="J276:AO276" si="188">SUM(J273:J275)</f>
        <v>82200</v>
      </c>
      <c r="K276" s="16">
        <f t="shared" si="188"/>
        <v>231750</v>
      </c>
      <c r="L276" s="16">
        <f t="shared" si="188"/>
        <v>291603.39896952314</v>
      </c>
      <c r="M276" s="16">
        <f t="shared" si="188"/>
        <v>280349.79896952317</v>
      </c>
      <c r="N276" s="16">
        <f t="shared" si="188"/>
        <v>269096.19896952313</v>
      </c>
      <c r="O276" s="16">
        <f t="shared" si="188"/>
        <v>257842.59896952315</v>
      </c>
      <c r="P276" s="16">
        <f t="shared" si="188"/>
        <v>246588.99896952315</v>
      </c>
      <c r="Q276" s="16">
        <f t="shared" si="188"/>
        <v>235335.39896952314</v>
      </c>
      <c r="R276" s="16">
        <f t="shared" si="188"/>
        <v>224081.79896952314</v>
      </c>
      <c r="S276" s="16">
        <f t="shared" si="188"/>
        <v>212828.19896952313</v>
      </c>
      <c r="T276" s="16">
        <f t="shared" si="188"/>
        <v>201574.59896952315</v>
      </c>
      <c r="U276" s="16">
        <f t="shared" si="188"/>
        <v>190320.99896952315</v>
      </c>
      <c r="V276" s="16">
        <f t="shared" si="188"/>
        <v>179067.39896952314</v>
      </c>
      <c r="W276" s="16">
        <f t="shared" si="188"/>
        <v>167813.79896952314</v>
      </c>
      <c r="X276" s="16">
        <f t="shared" si="188"/>
        <v>156560.19896952313</v>
      </c>
      <c r="Y276" s="16">
        <f t="shared" si="188"/>
        <v>145306.59896952315</v>
      </c>
      <c r="Z276" s="16">
        <f t="shared" si="188"/>
        <v>134052.99896952315</v>
      </c>
      <c r="AA276" s="16">
        <f t="shared" si="188"/>
        <v>122799.39896952314</v>
      </c>
      <c r="AB276" s="16">
        <f t="shared" si="188"/>
        <v>111545.79896952314</v>
      </c>
      <c r="AC276" s="16">
        <f t="shared" si="188"/>
        <v>100292.19896952315</v>
      </c>
      <c r="AD276" s="16">
        <f t="shared" si="188"/>
        <v>89038.59896952314</v>
      </c>
      <c r="AE276" s="16">
        <f t="shared" si="188"/>
        <v>67521.600000000006</v>
      </c>
      <c r="AF276" s="16">
        <f t="shared" si="188"/>
        <v>56268</v>
      </c>
      <c r="AG276" s="16">
        <f t="shared" si="188"/>
        <v>45014.400000000009</v>
      </c>
      <c r="AH276" s="16">
        <f t="shared" si="188"/>
        <v>33760.800000000003</v>
      </c>
      <c r="AI276" s="16">
        <f t="shared" si="188"/>
        <v>22507.200000000008</v>
      </c>
      <c r="AJ276" s="16">
        <f t="shared" si="188"/>
        <v>11253.600000000009</v>
      </c>
      <c r="AK276" s="16">
        <f t="shared" si="188"/>
        <v>0</v>
      </c>
      <c r="AL276" s="16">
        <f t="shared" si="188"/>
        <v>0</v>
      </c>
      <c r="AM276" s="16">
        <f t="shared" si="188"/>
        <v>0</v>
      </c>
      <c r="AN276" s="16">
        <f t="shared" si="188"/>
        <v>0</v>
      </c>
      <c r="AO276" s="16">
        <f t="shared" si="188"/>
        <v>0</v>
      </c>
      <c r="AP276" s="16">
        <f t="shared" ref="AP276:BG276" si="189">SUM(AP273:AP275)</f>
        <v>0</v>
      </c>
      <c r="AQ276" s="16">
        <f t="shared" si="189"/>
        <v>0</v>
      </c>
      <c r="AR276" s="16">
        <f t="shared" si="189"/>
        <v>0</v>
      </c>
      <c r="AS276" s="16">
        <f t="shared" si="189"/>
        <v>0</v>
      </c>
      <c r="AT276" s="16">
        <f t="shared" si="189"/>
        <v>0</v>
      </c>
      <c r="AU276" s="16">
        <f t="shared" si="189"/>
        <v>0</v>
      </c>
      <c r="AV276" s="16">
        <f t="shared" si="189"/>
        <v>0</v>
      </c>
      <c r="AW276" s="16">
        <f t="shared" si="189"/>
        <v>0</v>
      </c>
      <c r="AX276" s="16">
        <f t="shared" si="189"/>
        <v>0</v>
      </c>
      <c r="AY276" s="16">
        <f t="shared" si="189"/>
        <v>0</v>
      </c>
      <c r="AZ276" s="16">
        <f t="shared" si="189"/>
        <v>0</v>
      </c>
      <c r="BA276" s="16">
        <f t="shared" si="189"/>
        <v>0</v>
      </c>
      <c r="BB276" s="16">
        <f t="shared" si="189"/>
        <v>0</v>
      </c>
      <c r="BC276" s="16">
        <f t="shared" si="189"/>
        <v>0</v>
      </c>
      <c r="BD276" s="16">
        <f t="shared" si="189"/>
        <v>0</v>
      </c>
      <c r="BE276" s="16">
        <f t="shared" si="189"/>
        <v>0</v>
      </c>
      <c r="BF276" s="16">
        <f t="shared" si="189"/>
        <v>0</v>
      </c>
      <c r="BG276" s="16">
        <f t="shared" si="189"/>
        <v>0</v>
      </c>
    </row>
    <row r="278" spans="2:59" x14ac:dyDescent="0.35">
      <c r="B278" s="9" t="s">
        <v>241</v>
      </c>
    </row>
    <row r="279" spans="2:59" x14ac:dyDescent="0.35">
      <c r="C279" s="9" t="s">
        <v>242</v>
      </c>
      <c r="E279" s="9" t="s">
        <v>88</v>
      </c>
      <c r="J279" s="13">
        <f t="shared" ref="J279:AO279" si="190">J185</f>
        <v>50000</v>
      </c>
      <c r="K279" s="13">
        <f t="shared" si="190"/>
        <v>170000</v>
      </c>
      <c r="L279" s="13">
        <f t="shared" si="190"/>
        <v>200000</v>
      </c>
      <c r="M279" s="13">
        <f t="shared" si="190"/>
        <v>195073.20206095371</v>
      </c>
      <c r="N279" s="13">
        <f t="shared" si="190"/>
        <v>189762.11388266183</v>
      </c>
      <c r="O279" s="13">
        <f t="shared" si="190"/>
        <v>184036.76082646317</v>
      </c>
      <c r="P279" s="13">
        <f t="shared" si="190"/>
        <v>177864.83023188103</v>
      </c>
      <c r="Q279" s="13">
        <f t="shared" si="190"/>
        <v>171211.48905092146</v>
      </c>
      <c r="R279" s="13">
        <f t="shared" si="190"/>
        <v>164039.18725784705</v>
      </c>
      <c r="S279" s="13">
        <f t="shared" si="190"/>
        <v>156307.44592491284</v>
      </c>
      <c r="T279" s="13">
        <f t="shared" si="190"/>
        <v>147972.62876800977</v>
      </c>
      <c r="U279" s="13">
        <f t="shared" si="190"/>
        <v>138987.69587286827</v>
      </c>
      <c r="V279" s="13">
        <f t="shared" si="190"/>
        <v>129301.93821190571</v>
      </c>
      <c r="W279" s="13">
        <f t="shared" si="190"/>
        <v>118860.69145338808</v>
      </c>
      <c r="X279" s="13">
        <f t="shared" si="190"/>
        <v>107605.02744770607</v>
      </c>
      <c r="Y279" s="13">
        <f t="shared" si="190"/>
        <v>95471.421649580865</v>
      </c>
      <c r="Z279" s="13">
        <f t="shared" si="190"/>
        <v>82391.394599201885</v>
      </c>
      <c r="AA279" s="13">
        <f t="shared" si="190"/>
        <v>68291.125438893359</v>
      </c>
      <c r="AB279" s="13">
        <f t="shared" si="190"/>
        <v>53091.035284080761</v>
      </c>
      <c r="AC279" s="13">
        <f t="shared" si="190"/>
        <v>36705.338097192784</v>
      </c>
      <c r="AD279" s="13">
        <f t="shared" si="190"/>
        <v>19041.556529727539</v>
      </c>
      <c r="AE279" s="13">
        <f t="shared" si="190"/>
        <v>0</v>
      </c>
      <c r="AF279" s="13">
        <f t="shared" si="190"/>
        <v>0</v>
      </c>
      <c r="AG279" s="13">
        <f t="shared" si="190"/>
        <v>0</v>
      </c>
      <c r="AH279" s="13">
        <f t="shared" si="190"/>
        <v>0</v>
      </c>
      <c r="AI279" s="13">
        <f t="shared" si="190"/>
        <v>0</v>
      </c>
      <c r="AJ279" s="13">
        <f t="shared" si="190"/>
        <v>0</v>
      </c>
      <c r="AK279" s="13">
        <f t="shared" si="190"/>
        <v>0</v>
      </c>
      <c r="AL279" s="13">
        <f t="shared" si="190"/>
        <v>0</v>
      </c>
      <c r="AM279" s="13">
        <f t="shared" si="190"/>
        <v>0</v>
      </c>
      <c r="AN279" s="13">
        <f t="shared" si="190"/>
        <v>0</v>
      </c>
      <c r="AO279" s="13">
        <f t="shared" si="190"/>
        <v>0</v>
      </c>
      <c r="AP279" s="13">
        <f t="shared" ref="AP279:BG279" si="191">AP185</f>
        <v>0</v>
      </c>
      <c r="AQ279" s="13">
        <f t="shared" si="191"/>
        <v>0</v>
      </c>
      <c r="AR279" s="13">
        <f t="shared" si="191"/>
        <v>0</v>
      </c>
      <c r="AS279" s="13">
        <f t="shared" si="191"/>
        <v>0</v>
      </c>
      <c r="AT279" s="13">
        <f t="shared" si="191"/>
        <v>0</v>
      </c>
      <c r="AU279" s="13">
        <f t="shared" si="191"/>
        <v>0</v>
      </c>
      <c r="AV279" s="13">
        <f t="shared" si="191"/>
        <v>0</v>
      </c>
      <c r="AW279" s="13">
        <f t="shared" si="191"/>
        <v>0</v>
      </c>
      <c r="AX279" s="13">
        <f t="shared" si="191"/>
        <v>0</v>
      </c>
      <c r="AY279" s="13">
        <f t="shared" si="191"/>
        <v>0</v>
      </c>
      <c r="AZ279" s="13">
        <f t="shared" si="191"/>
        <v>0</v>
      </c>
      <c r="BA279" s="13">
        <f t="shared" si="191"/>
        <v>0</v>
      </c>
      <c r="BB279" s="13">
        <f t="shared" si="191"/>
        <v>0</v>
      </c>
      <c r="BC279" s="13">
        <f t="shared" si="191"/>
        <v>0</v>
      </c>
      <c r="BD279" s="13">
        <f t="shared" si="191"/>
        <v>0</v>
      </c>
      <c r="BE279" s="13">
        <f t="shared" si="191"/>
        <v>0</v>
      </c>
      <c r="BF279" s="13">
        <f t="shared" si="191"/>
        <v>0</v>
      </c>
      <c r="BG279" s="13">
        <f t="shared" si="191"/>
        <v>0</v>
      </c>
    </row>
    <row r="280" spans="2:59" x14ac:dyDescent="0.35">
      <c r="C280" s="9" t="s">
        <v>163</v>
      </c>
      <c r="E280" s="9" t="s">
        <v>88</v>
      </c>
      <c r="J280" s="13">
        <f t="shared" ref="J280:AO280" si="192">J270</f>
        <v>32200</v>
      </c>
      <c r="K280" s="13">
        <f t="shared" si="192"/>
        <v>61750</v>
      </c>
      <c r="L280" s="13">
        <f t="shared" si="192"/>
        <v>91603.398969523143</v>
      </c>
      <c r="M280" s="13">
        <f t="shared" si="192"/>
        <v>85276.596908569423</v>
      </c>
      <c r="N280" s="13">
        <f t="shared" si="192"/>
        <v>79334.085086861305</v>
      </c>
      <c r="O280" s="13">
        <f t="shared" si="192"/>
        <v>73805.838143059955</v>
      </c>
      <c r="P280" s="13">
        <f t="shared" si="192"/>
        <v>68724.168737642118</v>
      </c>
      <c r="Q280" s="13">
        <f t="shared" si="192"/>
        <v>64123.909918601683</v>
      </c>
      <c r="R280" s="13">
        <f t="shared" si="192"/>
        <v>60042.611711676087</v>
      </c>
      <c r="S280" s="13">
        <f t="shared" si="192"/>
        <v>56520.753044610297</v>
      </c>
      <c r="T280" s="13">
        <f t="shared" si="192"/>
        <v>53601.970201513373</v>
      </c>
      <c r="U280" s="13">
        <f t="shared" si="192"/>
        <v>51333.30309665489</v>
      </c>
      <c r="V280" s="13">
        <f t="shared" si="192"/>
        <v>49765.460757617446</v>
      </c>
      <c r="W280" s="13">
        <f t="shared" si="192"/>
        <v>48953.107516135082</v>
      </c>
      <c r="X280" s="13">
        <f t="shared" si="192"/>
        <v>48955.171521817094</v>
      </c>
      <c r="Y280" s="13">
        <f t="shared" si="192"/>
        <v>49835.177319942304</v>
      </c>
      <c r="Z280" s="13">
        <f t="shared" si="192"/>
        <v>51661.604370321278</v>
      </c>
      <c r="AA280" s="13">
        <f t="shared" si="192"/>
        <v>54508.273530629813</v>
      </c>
      <c r="AB280" s="13">
        <f t="shared" si="192"/>
        <v>58454.763685442405</v>
      </c>
      <c r="AC280" s="13">
        <f t="shared" si="192"/>
        <v>63586.860872330377</v>
      </c>
      <c r="AD280" s="13">
        <f t="shared" si="192"/>
        <v>69997.042439795623</v>
      </c>
      <c r="AE280" s="13">
        <f t="shared" si="192"/>
        <v>67521.60000000002</v>
      </c>
      <c r="AF280" s="13">
        <f t="shared" si="192"/>
        <v>56268.000000000015</v>
      </c>
      <c r="AG280" s="13">
        <f t="shared" si="192"/>
        <v>45014.400000000023</v>
      </c>
      <c r="AH280" s="13">
        <f t="shared" si="192"/>
        <v>33760.800000000025</v>
      </c>
      <c r="AI280" s="13">
        <f t="shared" si="192"/>
        <v>22507.200000000026</v>
      </c>
      <c r="AJ280" s="13">
        <f t="shared" si="192"/>
        <v>11253.600000000028</v>
      </c>
      <c r="AK280" s="13">
        <f t="shared" si="192"/>
        <v>0</v>
      </c>
      <c r="AL280" s="13">
        <f t="shared" si="192"/>
        <v>0</v>
      </c>
      <c r="AM280" s="13">
        <f t="shared" si="192"/>
        <v>0</v>
      </c>
      <c r="AN280" s="13">
        <f t="shared" si="192"/>
        <v>0</v>
      </c>
      <c r="AO280" s="13">
        <f t="shared" si="192"/>
        <v>0</v>
      </c>
      <c r="AP280" s="13">
        <f t="shared" ref="AP280:BG280" si="193">AP270</f>
        <v>0</v>
      </c>
      <c r="AQ280" s="13">
        <f t="shared" si="193"/>
        <v>0</v>
      </c>
      <c r="AR280" s="13">
        <f t="shared" si="193"/>
        <v>0</v>
      </c>
      <c r="AS280" s="13">
        <f t="shared" si="193"/>
        <v>0</v>
      </c>
      <c r="AT280" s="13">
        <f t="shared" si="193"/>
        <v>0</v>
      </c>
      <c r="AU280" s="13">
        <f t="shared" si="193"/>
        <v>0</v>
      </c>
      <c r="AV280" s="13">
        <f t="shared" si="193"/>
        <v>0</v>
      </c>
      <c r="AW280" s="13">
        <f t="shared" si="193"/>
        <v>0</v>
      </c>
      <c r="AX280" s="13">
        <f t="shared" si="193"/>
        <v>0</v>
      </c>
      <c r="AY280" s="13">
        <f t="shared" si="193"/>
        <v>0</v>
      </c>
      <c r="AZ280" s="13">
        <f t="shared" si="193"/>
        <v>0</v>
      </c>
      <c r="BA280" s="13">
        <f t="shared" si="193"/>
        <v>0</v>
      </c>
      <c r="BB280" s="13">
        <f t="shared" si="193"/>
        <v>0</v>
      </c>
      <c r="BC280" s="13">
        <f t="shared" si="193"/>
        <v>0</v>
      </c>
      <c r="BD280" s="13">
        <f t="shared" si="193"/>
        <v>0</v>
      </c>
      <c r="BE280" s="13">
        <f t="shared" si="193"/>
        <v>0</v>
      </c>
      <c r="BF280" s="13">
        <f t="shared" si="193"/>
        <v>0</v>
      </c>
      <c r="BG280" s="13">
        <f t="shared" si="193"/>
        <v>0</v>
      </c>
    </row>
    <row r="281" spans="2:59" ht="15" thickBot="1" x14ac:dyDescent="0.4">
      <c r="D281" s="15" t="s">
        <v>243</v>
      </c>
      <c r="E281" s="15"/>
      <c r="F281" s="15"/>
      <c r="G281" s="15"/>
      <c r="H281" s="15"/>
      <c r="I281" s="15"/>
      <c r="J281" s="16">
        <f t="shared" ref="J281:AO281" si="194">SUM(J279:J280)</f>
        <v>82200</v>
      </c>
      <c r="K281" s="16">
        <f t="shared" si="194"/>
        <v>231750</v>
      </c>
      <c r="L281" s="16">
        <f t="shared" si="194"/>
        <v>291603.39896952314</v>
      </c>
      <c r="M281" s="16">
        <f t="shared" si="194"/>
        <v>280349.79896952317</v>
      </c>
      <c r="N281" s="16">
        <f t="shared" si="194"/>
        <v>269096.19896952313</v>
      </c>
      <c r="O281" s="16">
        <f t="shared" si="194"/>
        <v>257842.59896952313</v>
      </c>
      <c r="P281" s="16">
        <f t="shared" si="194"/>
        <v>246588.99896952315</v>
      </c>
      <c r="Q281" s="16">
        <f t="shared" si="194"/>
        <v>235335.39896952314</v>
      </c>
      <c r="R281" s="16">
        <f t="shared" si="194"/>
        <v>224081.79896952314</v>
      </c>
      <c r="S281" s="16">
        <f t="shared" si="194"/>
        <v>212828.19896952313</v>
      </c>
      <c r="T281" s="16">
        <f t="shared" si="194"/>
        <v>201574.59896952315</v>
      </c>
      <c r="U281" s="16">
        <f t="shared" si="194"/>
        <v>190320.99896952315</v>
      </c>
      <c r="V281" s="16">
        <f t="shared" si="194"/>
        <v>179067.39896952314</v>
      </c>
      <c r="W281" s="16">
        <f t="shared" si="194"/>
        <v>167813.79896952317</v>
      </c>
      <c r="X281" s="16">
        <f t="shared" si="194"/>
        <v>156560.19896952316</v>
      </c>
      <c r="Y281" s="16">
        <f t="shared" si="194"/>
        <v>145306.59896952315</v>
      </c>
      <c r="Z281" s="16">
        <f t="shared" si="194"/>
        <v>134052.99896952318</v>
      </c>
      <c r="AA281" s="16">
        <f t="shared" si="194"/>
        <v>122799.39896952317</v>
      </c>
      <c r="AB281" s="16">
        <f t="shared" si="194"/>
        <v>111545.79896952317</v>
      </c>
      <c r="AC281" s="16">
        <f t="shared" si="194"/>
        <v>100292.19896952316</v>
      </c>
      <c r="AD281" s="16">
        <f t="shared" si="194"/>
        <v>89038.598969523155</v>
      </c>
      <c r="AE281" s="16">
        <f t="shared" si="194"/>
        <v>67521.60000000002</v>
      </c>
      <c r="AF281" s="16">
        <f t="shared" si="194"/>
        <v>56268.000000000015</v>
      </c>
      <c r="AG281" s="16">
        <f t="shared" si="194"/>
        <v>45014.400000000023</v>
      </c>
      <c r="AH281" s="16">
        <f t="shared" si="194"/>
        <v>33760.800000000025</v>
      </c>
      <c r="AI281" s="16">
        <f t="shared" si="194"/>
        <v>22507.200000000026</v>
      </c>
      <c r="AJ281" s="16">
        <f t="shared" si="194"/>
        <v>11253.600000000028</v>
      </c>
      <c r="AK281" s="16">
        <f t="shared" si="194"/>
        <v>0</v>
      </c>
      <c r="AL281" s="16">
        <f t="shared" si="194"/>
        <v>0</v>
      </c>
      <c r="AM281" s="16">
        <f t="shared" si="194"/>
        <v>0</v>
      </c>
      <c r="AN281" s="16">
        <f t="shared" si="194"/>
        <v>0</v>
      </c>
      <c r="AO281" s="16">
        <f t="shared" si="194"/>
        <v>0</v>
      </c>
      <c r="AP281" s="16">
        <f t="shared" ref="AP281:BG281" si="195">SUM(AP279:AP280)</f>
        <v>0</v>
      </c>
      <c r="AQ281" s="16">
        <f t="shared" si="195"/>
        <v>0</v>
      </c>
      <c r="AR281" s="16">
        <f t="shared" si="195"/>
        <v>0</v>
      </c>
      <c r="AS281" s="16">
        <f t="shared" si="195"/>
        <v>0</v>
      </c>
      <c r="AT281" s="16">
        <f t="shared" si="195"/>
        <v>0</v>
      </c>
      <c r="AU281" s="16">
        <f t="shared" si="195"/>
        <v>0</v>
      </c>
      <c r="AV281" s="16">
        <f t="shared" si="195"/>
        <v>0</v>
      </c>
      <c r="AW281" s="16">
        <f t="shared" si="195"/>
        <v>0</v>
      </c>
      <c r="AX281" s="16">
        <f t="shared" si="195"/>
        <v>0</v>
      </c>
      <c r="AY281" s="16">
        <f t="shared" si="195"/>
        <v>0</v>
      </c>
      <c r="AZ281" s="16">
        <f t="shared" si="195"/>
        <v>0</v>
      </c>
      <c r="BA281" s="16">
        <f t="shared" si="195"/>
        <v>0</v>
      </c>
      <c r="BB281" s="16">
        <f t="shared" si="195"/>
        <v>0</v>
      </c>
      <c r="BC281" s="16">
        <f t="shared" si="195"/>
        <v>0</v>
      </c>
      <c r="BD281" s="16">
        <f t="shared" si="195"/>
        <v>0</v>
      </c>
      <c r="BE281" s="16">
        <f t="shared" si="195"/>
        <v>0</v>
      </c>
      <c r="BF281" s="16">
        <f t="shared" si="195"/>
        <v>0</v>
      </c>
      <c r="BG281" s="16">
        <f t="shared" si="195"/>
        <v>0</v>
      </c>
    </row>
    <row r="283" spans="2:59" x14ac:dyDescent="0.35">
      <c r="B283" s="9" t="s">
        <v>157</v>
      </c>
      <c r="J283" s="13">
        <f t="shared" ref="J283:AO283" si="196">J276-J281</f>
        <v>0</v>
      </c>
      <c r="K283" s="13">
        <f t="shared" si="196"/>
        <v>0</v>
      </c>
      <c r="L283" s="13">
        <f t="shared" si="196"/>
        <v>0</v>
      </c>
      <c r="M283" s="13">
        <f t="shared" si="196"/>
        <v>0</v>
      </c>
      <c r="N283" s="13">
        <f t="shared" si="196"/>
        <v>0</v>
      </c>
      <c r="O283" s="13">
        <f t="shared" si="196"/>
        <v>0</v>
      </c>
      <c r="P283" s="13">
        <f t="shared" si="196"/>
        <v>0</v>
      </c>
      <c r="Q283" s="13">
        <f t="shared" si="196"/>
        <v>0</v>
      </c>
      <c r="R283" s="13">
        <f t="shared" si="196"/>
        <v>0</v>
      </c>
      <c r="S283" s="13">
        <f t="shared" si="196"/>
        <v>0</v>
      </c>
      <c r="T283" s="13">
        <f t="shared" si="196"/>
        <v>0</v>
      </c>
      <c r="U283" s="13">
        <f t="shared" si="196"/>
        <v>0</v>
      </c>
      <c r="V283" s="13">
        <f t="shared" si="196"/>
        <v>0</v>
      </c>
      <c r="W283" s="13">
        <f t="shared" si="196"/>
        <v>0</v>
      </c>
      <c r="X283" s="13">
        <f t="shared" si="196"/>
        <v>0</v>
      </c>
      <c r="Y283" s="13">
        <f t="shared" si="196"/>
        <v>0</v>
      </c>
      <c r="Z283" s="13">
        <f t="shared" si="196"/>
        <v>0</v>
      </c>
      <c r="AA283" s="13">
        <f t="shared" si="196"/>
        <v>0</v>
      </c>
      <c r="AB283" s="13">
        <f t="shared" si="196"/>
        <v>0</v>
      </c>
      <c r="AC283" s="13">
        <f t="shared" si="196"/>
        <v>0</v>
      </c>
      <c r="AD283" s="13">
        <f t="shared" si="196"/>
        <v>0</v>
      </c>
      <c r="AE283" s="13">
        <f t="shared" si="196"/>
        <v>0</v>
      </c>
      <c r="AF283" s="13">
        <f t="shared" si="196"/>
        <v>0</v>
      </c>
      <c r="AG283" s="13">
        <f t="shared" si="196"/>
        <v>0</v>
      </c>
      <c r="AH283" s="13">
        <f t="shared" si="196"/>
        <v>0</v>
      </c>
      <c r="AI283" s="13">
        <f t="shared" si="196"/>
        <v>0</v>
      </c>
      <c r="AJ283" s="13">
        <f t="shared" si="196"/>
        <v>-1.8189894035458565E-11</v>
      </c>
      <c r="AK283" s="13">
        <f t="shared" si="196"/>
        <v>0</v>
      </c>
      <c r="AL283" s="13">
        <f t="shared" si="196"/>
        <v>0</v>
      </c>
      <c r="AM283" s="13">
        <f t="shared" si="196"/>
        <v>0</v>
      </c>
      <c r="AN283" s="13">
        <f t="shared" si="196"/>
        <v>0</v>
      </c>
      <c r="AO283" s="13">
        <f t="shared" si="196"/>
        <v>0</v>
      </c>
      <c r="AP283" s="13">
        <f t="shared" ref="AP283:BG283" si="197">AP276-AP281</f>
        <v>0</v>
      </c>
      <c r="AQ283" s="13">
        <f t="shared" si="197"/>
        <v>0</v>
      </c>
      <c r="AR283" s="13">
        <f t="shared" si="197"/>
        <v>0</v>
      </c>
      <c r="AS283" s="13">
        <f t="shared" si="197"/>
        <v>0</v>
      </c>
      <c r="AT283" s="13">
        <f t="shared" si="197"/>
        <v>0</v>
      </c>
      <c r="AU283" s="13">
        <f t="shared" si="197"/>
        <v>0</v>
      </c>
      <c r="AV283" s="13">
        <f t="shared" si="197"/>
        <v>0</v>
      </c>
      <c r="AW283" s="13">
        <f t="shared" si="197"/>
        <v>0</v>
      </c>
      <c r="AX283" s="13">
        <f t="shared" si="197"/>
        <v>0</v>
      </c>
      <c r="AY283" s="13">
        <f t="shared" si="197"/>
        <v>0</v>
      </c>
      <c r="AZ283" s="13">
        <f t="shared" si="197"/>
        <v>0</v>
      </c>
      <c r="BA283" s="13">
        <f t="shared" si="197"/>
        <v>0</v>
      </c>
      <c r="BB283" s="13">
        <f t="shared" si="197"/>
        <v>0</v>
      </c>
      <c r="BC283" s="13">
        <f t="shared" si="197"/>
        <v>0</v>
      </c>
      <c r="BD283" s="13">
        <f t="shared" si="197"/>
        <v>0</v>
      </c>
      <c r="BE283" s="13">
        <f t="shared" si="197"/>
        <v>0</v>
      </c>
      <c r="BF283" s="13">
        <f t="shared" si="197"/>
        <v>0</v>
      </c>
      <c r="BG283" s="13">
        <f t="shared" si="197"/>
        <v>0</v>
      </c>
    </row>
    <row r="284" spans="2:59" x14ac:dyDescent="0.35">
      <c r="B284" s="9" t="s">
        <v>244</v>
      </c>
      <c r="H284" s="9" t="b">
        <f>AND(J284:BG284)</f>
        <v>1</v>
      </c>
      <c r="J284" s="9" t="b">
        <f>ROUND(J283,0)=0</f>
        <v>1</v>
      </c>
      <c r="K284" s="9" t="b">
        <f t="shared" ref="K284:BG284" si="198">ROUND(K283,0)=0</f>
        <v>1</v>
      </c>
      <c r="L284" s="9" t="b">
        <f t="shared" si="198"/>
        <v>1</v>
      </c>
      <c r="M284" s="9" t="b">
        <f t="shared" si="198"/>
        <v>1</v>
      </c>
      <c r="N284" s="9" t="b">
        <f t="shared" si="198"/>
        <v>1</v>
      </c>
      <c r="O284" s="9" t="b">
        <f t="shared" si="198"/>
        <v>1</v>
      </c>
      <c r="P284" s="9" t="b">
        <f t="shared" si="198"/>
        <v>1</v>
      </c>
      <c r="Q284" s="9" t="b">
        <f t="shared" si="198"/>
        <v>1</v>
      </c>
      <c r="R284" s="9" t="b">
        <f t="shared" si="198"/>
        <v>1</v>
      </c>
      <c r="S284" s="9" t="b">
        <f t="shared" si="198"/>
        <v>1</v>
      </c>
      <c r="T284" s="9" t="b">
        <f t="shared" si="198"/>
        <v>1</v>
      </c>
      <c r="U284" s="9" t="b">
        <f t="shared" si="198"/>
        <v>1</v>
      </c>
      <c r="V284" s="9" t="b">
        <f t="shared" si="198"/>
        <v>1</v>
      </c>
      <c r="W284" s="9" t="b">
        <f t="shared" si="198"/>
        <v>1</v>
      </c>
      <c r="X284" s="9" t="b">
        <f t="shared" si="198"/>
        <v>1</v>
      </c>
      <c r="Y284" s="9" t="b">
        <f t="shared" si="198"/>
        <v>1</v>
      </c>
      <c r="Z284" s="9" t="b">
        <f t="shared" si="198"/>
        <v>1</v>
      </c>
      <c r="AA284" s="9" t="b">
        <f t="shared" si="198"/>
        <v>1</v>
      </c>
      <c r="AB284" s="9" t="b">
        <f t="shared" si="198"/>
        <v>1</v>
      </c>
      <c r="AC284" s="9" t="b">
        <f t="shared" si="198"/>
        <v>1</v>
      </c>
      <c r="AD284" s="9" t="b">
        <f t="shared" si="198"/>
        <v>1</v>
      </c>
      <c r="AE284" s="9" t="b">
        <f t="shared" si="198"/>
        <v>1</v>
      </c>
      <c r="AF284" s="9" t="b">
        <f t="shared" si="198"/>
        <v>1</v>
      </c>
      <c r="AG284" s="9" t="b">
        <f t="shared" si="198"/>
        <v>1</v>
      </c>
      <c r="AH284" s="9" t="b">
        <f t="shared" si="198"/>
        <v>1</v>
      </c>
      <c r="AI284" s="9" t="b">
        <f t="shared" si="198"/>
        <v>1</v>
      </c>
      <c r="AJ284" s="9" t="b">
        <f t="shared" si="198"/>
        <v>1</v>
      </c>
      <c r="AK284" s="9" t="b">
        <f t="shared" si="198"/>
        <v>1</v>
      </c>
      <c r="AL284" s="9" t="b">
        <f t="shared" si="198"/>
        <v>1</v>
      </c>
      <c r="AM284" s="9" t="b">
        <f t="shared" si="198"/>
        <v>1</v>
      </c>
      <c r="AN284" s="9" t="b">
        <f t="shared" si="198"/>
        <v>1</v>
      </c>
      <c r="AO284" s="9" t="b">
        <f t="shared" si="198"/>
        <v>1</v>
      </c>
      <c r="AP284" s="9" t="b">
        <f t="shared" si="198"/>
        <v>1</v>
      </c>
      <c r="AQ284" s="9" t="b">
        <f t="shared" si="198"/>
        <v>1</v>
      </c>
      <c r="AR284" s="9" t="b">
        <f t="shared" si="198"/>
        <v>1</v>
      </c>
      <c r="AS284" s="9" t="b">
        <f t="shared" si="198"/>
        <v>1</v>
      </c>
      <c r="AT284" s="9" t="b">
        <f t="shared" si="198"/>
        <v>1</v>
      </c>
      <c r="AU284" s="9" t="b">
        <f t="shared" si="198"/>
        <v>1</v>
      </c>
      <c r="AV284" s="9" t="b">
        <f t="shared" si="198"/>
        <v>1</v>
      </c>
      <c r="AW284" s="9" t="b">
        <f t="shared" si="198"/>
        <v>1</v>
      </c>
      <c r="AX284" s="9" t="b">
        <f t="shared" si="198"/>
        <v>1</v>
      </c>
      <c r="AY284" s="9" t="b">
        <f t="shared" si="198"/>
        <v>1</v>
      </c>
      <c r="AZ284" s="9" t="b">
        <f t="shared" si="198"/>
        <v>1</v>
      </c>
      <c r="BA284" s="9" t="b">
        <f t="shared" si="198"/>
        <v>1</v>
      </c>
      <c r="BB284" s="9" t="b">
        <f t="shared" si="198"/>
        <v>1</v>
      </c>
      <c r="BC284" s="9" t="b">
        <f t="shared" si="198"/>
        <v>1</v>
      </c>
      <c r="BD284" s="9" t="b">
        <f t="shared" si="198"/>
        <v>1</v>
      </c>
      <c r="BE284" s="9" t="b">
        <f t="shared" si="198"/>
        <v>1</v>
      </c>
      <c r="BF284" s="9" t="b">
        <f t="shared" si="198"/>
        <v>1</v>
      </c>
      <c r="BG284" s="9" t="b">
        <f t="shared" si="198"/>
        <v>1</v>
      </c>
    </row>
    <row r="286" spans="2:59" x14ac:dyDescent="0.35">
      <c r="B286" s="9" t="s">
        <v>245</v>
      </c>
    </row>
    <row r="287" spans="2:59" x14ac:dyDescent="0.35">
      <c r="C287" s="9" t="s">
        <v>246</v>
      </c>
      <c r="J287" s="35">
        <f t="shared" ref="J287:AO287" si="199">J231+J232+J165</f>
        <v>0</v>
      </c>
      <c r="K287" s="35">
        <f t="shared" si="199"/>
        <v>3900</v>
      </c>
      <c r="L287" s="35">
        <f t="shared" si="199"/>
        <v>13260</v>
      </c>
      <c r="M287" s="35">
        <f t="shared" si="199"/>
        <v>20526.797939046279</v>
      </c>
      <c r="N287" s="35">
        <f t="shared" si="199"/>
        <v>20526.797939046279</v>
      </c>
      <c r="O287" s="35">
        <f t="shared" si="199"/>
        <v>20526.797939046279</v>
      </c>
      <c r="P287" s="35">
        <f t="shared" si="199"/>
        <v>20526.797939046279</v>
      </c>
      <c r="Q287" s="35">
        <f t="shared" si="199"/>
        <v>20526.797939046279</v>
      </c>
      <c r="R287" s="35">
        <f t="shared" si="199"/>
        <v>20526.797939046279</v>
      </c>
      <c r="S287" s="35">
        <f t="shared" si="199"/>
        <v>20526.797939046279</v>
      </c>
      <c r="T287" s="35">
        <f t="shared" si="199"/>
        <v>20526.797939046279</v>
      </c>
      <c r="U287" s="35">
        <f t="shared" si="199"/>
        <v>20526.797939046279</v>
      </c>
      <c r="V287" s="35">
        <f t="shared" si="199"/>
        <v>20526.797939046279</v>
      </c>
      <c r="W287" s="35">
        <f t="shared" si="199"/>
        <v>20526.797939046279</v>
      </c>
      <c r="X287" s="35">
        <f t="shared" si="199"/>
        <v>20526.797939046279</v>
      </c>
      <c r="Y287" s="35">
        <f t="shared" si="199"/>
        <v>20526.797939046279</v>
      </c>
      <c r="Z287" s="35">
        <f t="shared" si="199"/>
        <v>20526.797939046279</v>
      </c>
      <c r="AA287" s="35">
        <f t="shared" si="199"/>
        <v>20526.797939046279</v>
      </c>
      <c r="AB287" s="35">
        <f t="shared" si="199"/>
        <v>20526.797939046279</v>
      </c>
      <c r="AC287" s="35">
        <f t="shared" si="199"/>
        <v>20526.797939046279</v>
      </c>
      <c r="AD287" s="35">
        <f t="shared" si="199"/>
        <v>20526.797939046282</v>
      </c>
      <c r="AE287" s="35">
        <f t="shared" si="199"/>
        <v>20526.797939046279</v>
      </c>
      <c r="AF287" s="35">
        <f t="shared" si="199"/>
        <v>0</v>
      </c>
      <c r="AG287" s="35">
        <f t="shared" si="199"/>
        <v>0</v>
      </c>
      <c r="AH287" s="35">
        <f t="shared" si="199"/>
        <v>0</v>
      </c>
      <c r="AI287" s="35">
        <f t="shared" si="199"/>
        <v>0</v>
      </c>
      <c r="AJ287" s="35">
        <f t="shared" si="199"/>
        <v>0</v>
      </c>
      <c r="AK287" s="35">
        <f t="shared" si="199"/>
        <v>0</v>
      </c>
      <c r="AL287" s="35">
        <f t="shared" si="199"/>
        <v>0</v>
      </c>
      <c r="AM287" s="35">
        <f t="shared" si="199"/>
        <v>0</v>
      </c>
      <c r="AN287" s="35">
        <f t="shared" si="199"/>
        <v>0</v>
      </c>
      <c r="AO287" s="35">
        <f t="shared" si="199"/>
        <v>0</v>
      </c>
      <c r="AP287" s="35">
        <f t="shared" ref="AP287:BG287" si="200">AP231+AP232+AP165</f>
        <v>0</v>
      </c>
      <c r="AQ287" s="35">
        <f t="shared" si="200"/>
        <v>0</v>
      </c>
      <c r="AR287" s="35">
        <f t="shared" si="200"/>
        <v>0</v>
      </c>
      <c r="AS287" s="35">
        <f t="shared" si="200"/>
        <v>0</v>
      </c>
      <c r="AT287" s="35">
        <f t="shared" si="200"/>
        <v>0</v>
      </c>
      <c r="AU287" s="35">
        <f t="shared" si="200"/>
        <v>0</v>
      </c>
      <c r="AV287" s="35">
        <f t="shared" si="200"/>
        <v>0</v>
      </c>
      <c r="AW287" s="35">
        <f t="shared" si="200"/>
        <v>0</v>
      </c>
      <c r="AX287" s="35">
        <f t="shared" si="200"/>
        <v>0</v>
      </c>
      <c r="AY287" s="35">
        <f t="shared" si="200"/>
        <v>0</v>
      </c>
      <c r="AZ287" s="35">
        <f t="shared" si="200"/>
        <v>0</v>
      </c>
      <c r="BA287" s="35">
        <f t="shared" si="200"/>
        <v>0</v>
      </c>
      <c r="BB287" s="35">
        <f t="shared" si="200"/>
        <v>0</v>
      </c>
      <c r="BC287" s="35">
        <f t="shared" si="200"/>
        <v>0</v>
      </c>
      <c r="BD287" s="35">
        <f t="shared" si="200"/>
        <v>0</v>
      </c>
      <c r="BE287" s="35">
        <f t="shared" si="200"/>
        <v>0</v>
      </c>
      <c r="BF287" s="35">
        <f t="shared" si="200"/>
        <v>0</v>
      </c>
      <c r="BG287" s="35">
        <f t="shared" si="200"/>
        <v>0</v>
      </c>
    </row>
    <row r="288" spans="2:59" x14ac:dyDescent="0.35">
      <c r="C288" s="9" t="s">
        <v>247</v>
      </c>
      <c r="J288" s="29">
        <f t="shared" ref="J288:AO288" si="201">J191+J193</f>
        <v>7200</v>
      </c>
      <c r="K288" s="29">
        <f t="shared" si="201"/>
        <v>1650</v>
      </c>
      <c r="L288" s="29">
        <f t="shared" si="201"/>
        <v>330</v>
      </c>
      <c r="M288" s="29">
        <f t="shared" si="201"/>
        <v>0</v>
      </c>
      <c r="N288" s="29">
        <f t="shared" si="201"/>
        <v>0</v>
      </c>
      <c r="O288" s="29">
        <f t="shared" si="201"/>
        <v>0</v>
      </c>
      <c r="P288" s="29">
        <f t="shared" si="201"/>
        <v>0</v>
      </c>
      <c r="Q288" s="29">
        <f t="shared" si="201"/>
        <v>0</v>
      </c>
      <c r="R288" s="29">
        <f t="shared" si="201"/>
        <v>0</v>
      </c>
      <c r="S288" s="29">
        <f t="shared" si="201"/>
        <v>0</v>
      </c>
      <c r="T288" s="29">
        <f t="shared" si="201"/>
        <v>0</v>
      </c>
      <c r="U288" s="29">
        <f t="shared" si="201"/>
        <v>0</v>
      </c>
      <c r="V288" s="29">
        <f t="shared" si="201"/>
        <v>0</v>
      </c>
      <c r="W288" s="29">
        <f t="shared" si="201"/>
        <v>0</v>
      </c>
      <c r="X288" s="29">
        <f t="shared" si="201"/>
        <v>0</v>
      </c>
      <c r="Y288" s="29">
        <f t="shared" si="201"/>
        <v>0</v>
      </c>
      <c r="Z288" s="29">
        <f t="shared" si="201"/>
        <v>0</v>
      </c>
      <c r="AA288" s="29">
        <f t="shared" si="201"/>
        <v>0</v>
      </c>
      <c r="AB288" s="29">
        <f t="shared" si="201"/>
        <v>0</v>
      </c>
      <c r="AC288" s="29">
        <f t="shared" si="201"/>
        <v>0</v>
      </c>
      <c r="AD288" s="29">
        <f t="shared" si="201"/>
        <v>0</v>
      </c>
      <c r="AE288" s="29">
        <f t="shared" si="201"/>
        <v>0</v>
      </c>
      <c r="AF288" s="29">
        <f t="shared" si="201"/>
        <v>0</v>
      </c>
      <c r="AG288" s="29">
        <f t="shared" si="201"/>
        <v>0</v>
      </c>
      <c r="AH288" s="29">
        <f t="shared" si="201"/>
        <v>0</v>
      </c>
      <c r="AI288" s="29">
        <f t="shared" si="201"/>
        <v>0</v>
      </c>
      <c r="AJ288" s="29">
        <f t="shared" si="201"/>
        <v>0</v>
      </c>
      <c r="AK288" s="29">
        <f t="shared" si="201"/>
        <v>0</v>
      </c>
      <c r="AL288" s="29">
        <f t="shared" si="201"/>
        <v>0</v>
      </c>
      <c r="AM288" s="29">
        <f t="shared" si="201"/>
        <v>0</v>
      </c>
      <c r="AN288" s="29">
        <f t="shared" si="201"/>
        <v>0</v>
      </c>
      <c r="AO288" s="29">
        <f t="shared" si="201"/>
        <v>0</v>
      </c>
      <c r="AP288" s="29">
        <f t="shared" ref="AP288:BG288" si="202">AP191+AP193</f>
        <v>0</v>
      </c>
      <c r="AQ288" s="29">
        <f t="shared" si="202"/>
        <v>0</v>
      </c>
      <c r="AR288" s="29">
        <f t="shared" si="202"/>
        <v>0</v>
      </c>
      <c r="AS288" s="29">
        <f t="shared" si="202"/>
        <v>0</v>
      </c>
      <c r="AT288" s="29">
        <f t="shared" si="202"/>
        <v>0</v>
      </c>
      <c r="AU288" s="29">
        <f t="shared" si="202"/>
        <v>0</v>
      </c>
      <c r="AV288" s="29">
        <f t="shared" si="202"/>
        <v>0</v>
      </c>
      <c r="AW288" s="29">
        <f t="shared" si="202"/>
        <v>0</v>
      </c>
      <c r="AX288" s="29">
        <f t="shared" si="202"/>
        <v>0</v>
      </c>
      <c r="AY288" s="29">
        <f t="shared" si="202"/>
        <v>0</v>
      </c>
      <c r="AZ288" s="29">
        <f t="shared" si="202"/>
        <v>0</v>
      </c>
      <c r="BA288" s="29">
        <f t="shared" si="202"/>
        <v>0</v>
      </c>
      <c r="BB288" s="29">
        <f t="shared" si="202"/>
        <v>0</v>
      </c>
      <c r="BC288" s="29">
        <f t="shared" si="202"/>
        <v>0</v>
      </c>
      <c r="BD288" s="29">
        <f t="shared" si="202"/>
        <v>0</v>
      </c>
      <c r="BE288" s="29">
        <f t="shared" si="202"/>
        <v>0</v>
      </c>
      <c r="BF288" s="29">
        <f t="shared" si="202"/>
        <v>0</v>
      </c>
      <c r="BG288" s="29">
        <f t="shared" si="202"/>
        <v>0</v>
      </c>
    </row>
    <row r="289" spans="3:59" x14ac:dyDescent="0.35">
      <c r="C289" s="9" t="s">
        <v>248</v>
      </c>
      <c r="J289" s="35">
        <f>J183</f>
        <v>50000</v>
      </c>
      <c r="K289" s="35">
        <f t="shared" ref="K289:BG289" si="203">K183</f>
        <v>120000</v>
      </c>
      <c r="L289" s="35">
        <f t="shared" si="203"/>
        <v>30000</v>
      </c>
      <c r="M289" s="35">
        <f t="shared" si="203"/>
        <v>0</v>
      </c>
      <c r="N289" s="35">
        <f t="shared" si="203"/>
        <v>0</v>
      </c>
      <c r="O289" s="35">
        <f t="shared" si="203"/>
        <v>0</v>
      </c>
      <c r="P289" s="35">
        <f t="shared" si="203"/>
        <v>0</v>
      </c>
      <c r="Q289" s="35">
        <f t="shared" si="203"/>
        <v>0</v>
      </c>
      <c r="R289" s="35">
        <f t="shared" si="203"/>
        <v>0</v>
      </c>
      <c r="S289" s="35">
        <f t="shared" si="203"/>
        <v>0</v>
      </c>
      <c r="T289" s="35">
        <f t="shared" si="203"/>
        <v>0</v>
      </c>
      <c r="U289" s="35">
        <f t="shared" si="203"/>
        <v>0</v>
      </c>
      <c r="V289" s="35">
        <f t="shared" si="203"/>
        <v>0</v>
      </c>
      <c r="W289" s="35">
        <f t="shared" si="203"/>
        <v>0</v>
      </c>
      <c r="X289" s="35">
        <f t="shared" si="203"/>
        <v>0</v>
      </c>
      <c r="Y289" s="35">
        <f t="shared" si="203"/>
        <v>0</v>
      </c>
      <c r="Z289" s="35">
        <f t="shared" si="203"/>
        <v>0</v>
      </c>
      <c r="AA289" s="35">
        <f t="shared" si="203"/>
        <v>0</v>
      </c>
      <c r="AB289" s="35">
        <f t="shared" si="203"/>
        <v>0</v>
      </c>
      <c r="AC289" s="35">
        <f t="shared" si="203"/>
        <v>0</v>
      </c>
      <c r="AD289" s="35">
        <f t="shared" si="203"/>
        <v>0</v>
      </c>
      <c r="AE289" s="35">
        <f t="shared" si="203"/>
        <v>0</v>
      </c>
      <c r="AF289" s="35">
        <f t="shared" si="203"/>
        <v>0</v>
      </c>
      <c r="AG289" s="35">
        <f t="shared" si="203"/>
        <v>0</v>
      </c>
      <c r="AH289" s="35">
        <f t="shared" si="203"/>
        <v>0</v>
      </c>
      <c r="AI289" s="35">
        <f t="shared" si="203"/>
        <v>0</v>
      </c>
      <c r="AJ289" s="35">
        <f t="shared" si="203"/>
        <v>0</v>
      </c>
      <c r="AK289" s="35">
        <f t="shared" si="203"/>
        <v>0</v>
      </c>
      <c r="AL289" s="35">
        <f t="shared" si="203"/>
        <v>0</v>
      </c>
      <c r="AM289" s="35">
        <f t="shared" si="203"/>
        <v>0</v>
      </c>
      <c r="AN289" s="35">
        <f t="shared" si="203"/>
        <v>0</v>
      </c>
      <c r="AO289" s="35">
        <f t="shared" si="203"/>
        <v>0</v>
      </c>
      <c r="AP289" s="35">
        <f t="shared" si="203"/>
        <v>0</v>
      </c>
      <c r="AQ289" s="35">
        <f t="shared" si="203"/>
        <v>0</v>
      </c>
      <c r="AR289" s="35">
        <f t="shared" si="203"/>
        <v>0</v>
      </c>
      <c r="AS289" s="35">
        <f t="shared" si="203"/>
        <v>0</v>
      </c>
      <c r="AT289" s="35">
        <f t="shared" si="203"/>
        <v>0</v>
      </c>
      <c r="AU289" s="35">
        <f t="shared" si="203"/>
        <v>0</v>
      </c>
      <c r="AV289" s="35">
        <f t="shared" si="203"/>
        <v>0</v>
      </c>
      <c r="AW289" s="35">
        <f t="shared" si="203"/>
        <v>0</v>
      </c>
      <c r="AX289" s="35">
        <f t="shared" si="203"/>
        <v>0</v>
      </c>
      <c r="AY289" s="35">
        <f t="shared" si="203"/>
        <v>0</v>
      </c>
      <c r="AZ289" s="35">
        <f t="shared" si="203"/>
        <v>0</v>
      </c>
      <c r="BA289" s="35">
        <f t="shared" si="203"/>
        <v>0</v>
      </c>
      <c r="BB289" s="35">
        <f t="shared" si="203"/>
        <v>0</v>
      </c>
      <c r="BC289" s="35">
        <f t="shared" si="203"/>
        <v>0</v>
      </c>
      <c r="BD289" s="35">
        <f t="shared" si="203"/>
        <v>0</v>
      </c>
      <c r="BE289" s="35">
        <f t="shared" si="203"/>
        <v>0</v>
      </c>
      <c r="BF289" s="35">
        <f t="shared" si="203"/>
        <v>0</v>
      </c>
      <c r="BG289" s="35">
        <f t="shared" si="203"/>
        <v>0</v>
      </c>
    </row>
    <row r="290" spans="3:59" ht="15" thickBot="1" x14ac:dyDescent="0.4">
      <c r="D290" s="15" t="s">
        <v>249</v>
      </c>
      <c r="E290" s="15"/>
      <c r="F290" s="15"/>
      <c r="G290" s="15"/>
      <c r="H290" s="15"/>
      <c r="I290" s="15"/>
      <c r="J290" s="33">
        <f>J287+J288-J289</f>
        <v>-42800</v>
      </c>
      <c r="K290" s="33">
        <f t="shared" ref="K290:BG290" si="204">K287+K288-K289</f>
        <v>-114450</v>
      </c>
      <c r="L290" s="33">
        <f t="shared" si="204"/>
        <v>-16410</v>
      </c>
      <c r="M290" s="33">
        <f t="shared" si="204"/>
        <v>20526.797939046279</v>
      </c>
      <c r="N290" s="33">
        <f t="shared" si="204"/>
        <v>20526.797939046279</v>
      </c>
      <c r="O290" s="33">
        <f t="shared" si="204"/>
        <v>20526.797939046279</v>
      </c>
      <c r="P290" s="33">
        <f t="shared" si="204"/>
        <v>20526.797939046279</v>
      </c>
      <c r="Q290" s="33">
        <f t="shared" si="204"/>
        <v>20526.797939046279</v>
      </c>
      <c r="R290" s="33">
        <f t="shared" si="204"/>
        <v>20526.797939046279</v>
      </c>
      <c r="S290" s="33">
        <f t="shared" si="204"/>
        <v>20526.797939046279</v>
      </c>
      <c r="T290" s="33">
        <f t="shared" si="204"/>
        <v>20526.797939046279</v>
      </c>
      <c r="U290" s="33">
        <f t="shared" si="204"/>
        <v>20526.797939046279</v>
      </c>
      <c r="V290" s="33">
        <f t="shared" si="204"/>
        <v>20526.797939046279</v>
      </c>
      <c r="W290" s="33">
        <f t="shared" si="204"/>
        <v>20526.797939046279</v>
      </c>
      <c r="X290" s="33">
        <f t="shared" si="204"/>
        <v>20526.797939046279</v>
      </c>
      <c r="Y290" s="33">
        <f t="shared" si="204"/>
        <v>20526.797939046279</v>
      </c>
      <c r="Z290" s="33">
        <f t="shared" si="204"/>
        <v>20526.797939046279</v>
      </c>
      <c r="AA290" s="33">
        <f t="shared" si="204"/>
        <v>20526.797939046279</v>
      </c>
      <c r="AB290" s="33">
        <f t="shared" si="204"/>
        <v>20526.797939046279</v>
      </c>
      <c r="AC290" s="33">
        <f t="shared" si="204"/>
        <v>20526.797939046279</v>
      </c>
      <c r="AD290" s="33">
        <f t="shared" si="204"/>
        <v>20526.797939046282</v>
      </c>
      <c r="AE290" s="33">
        <f t="shared" si="204"/>
        <v>20526.797939046279</v>
      </c>
      <c r="AF290" s="33">
        <f t="shared" si="204"/>
        <v>0</v>
      </c>
      <c r="AG290" s="33">
        <f t="shared" si="204"/>
        <v>0</v>
      </c>
      <c r="AH290" s="33">
        <f t="shared" si="204"/>
        <v>0</v>
      </c>
      <c r="AI290" s="33">
        <f t="shared" si="204"/>
        <v>0</v>
      </c>
      <c r="AJ290" s="33">
        <f t="shared" si="204"/>
        <v>0</v>
      </c>
      <c r="AK290" s="33">
        <f t="shared" si="204"/>
        <v>0</v>
      </c>
      <c r="AL290" s="33">
        <f t="shared" si="204"/>
        <v>0</v>
      </c>
      <c r="AM290" s="33">
        <f t="shared" si="204"/>
        <v>0</v>
      </c>
      <c r="AN290" s="33">
        <f t="shared" si="204"/>
        <v>0</v>
      </c>
      <c r="AO290" s="33">
        <f t="shared" si="204"/>
        <v>0</v>
      </c>
      <c r="AP290" s="33">
        <f t="shared" si="204"/>
        <v>0</v>
      </c>
      <c r="AQ290" s="33">
        <f t="shared" si="204"/>
        <v>0</v>
      </c>
      <c r="AR290" s="33">
        <f t="shared" si="204"/>
        <v>0</v>
      </c>
      <c r="AS290" s="33">
        <f t="shared" si="204"/>
        <v>0</v>
      </c>
      <c r="AT290" s="33">
        <f t="shared" si="204"/>
        <v>0</v>
      </c>
      <c r="AU290" s="33">
        <f t="shared" si="204"/>
        <v>0</v>
      </c>
      <c r="AV290" s="33">
        <f t="shared" si="204"/>
        <v>0</v>
      </c>
      <c r="AW290" s="33">
        <f t="shared" si="204"/>
        <v>0</v>
      </c>
      <c r="AX290" s="33">
        <f t="shared" si="204"/>
        <v>0</v>
      </c>
      <c r="AY290" s="33">
        <f t="shared" si="204"/>
        <v>0</v>
      </c>
      <c r="AZ290" s="33">
        <f t="shared" si="204"/>
        <v>0</v>
      </c>
      <c r="BA290" s="33">
        <f t="shared" si="204"/>
        <v>0</v>
      </c>
      <c r="BB290" s="33">
        <f t="shared" si="204"/>
        <v>0</v>
      </c>
      <c r="BC290" s="33">
        <f t="shared" si="204"/>
        <v>0</v>
      </c>
      <c r="BD290" s="33">
        <f t="shared" si="204"/>
        <v>0</v>
      </c>
      <c r="BE290" s="33">
        <f t="shared" si="204"/>
        <v>0</v>
      </c>
      <c r="BF290" s="33">
        <f t="shared" si="204"/>
        <v>0</v>
      </c>
      <c r="BG290" s="33">
        <f t="shared" si="204"/>
        <v>0</v>
      </c>
    </row>
    <row r="292" spans="3:59" x14ac:dyDescent="0.35">
      <c r="C292" s="9" t="s">
        <v>250</v>
      </c>
      <c r="F292" s="14">
        <f>IRR(J290:BG290)</f>
        <v>8.4525034981224989E-2</v>
      </c>
    </row>
    <row r="294" spans="3:59" x14ac:dyDescent="0.35">
      <c r="C294" s="9" t="s">
        <v>251</v>
      </c>
      <c r="F294" s="12">
        <f>F223</f>
        <v>0.35</v>
      </c>
      <c r="J294" s="35">
        <f t="shared" ref="J294:AO294" si="205">J231*$F$294+J165*$F$294+J288*$F$294</f>
        <v>2520</v>
      </c>
      <c r="K294" s="35">
        <f t="shared" si="205"/>
        <v>1942.5</v>
      </c>
      <c r="L294" s="35">
        <f t="shared" si="205"/>
        <v>4756.5</v>
      </c>
      <c r="M294" s="35">
        <f t="shared" si="205"/>
        <v>5460</v>
      </c>
      <c r="N294" s="35">
        <f t="shared" si="205"/>
        <v>5325.4984162640358</v>
      </c>
      <c r="O294" s="35">
        <f t="shared" si="205"/>
        <v>5180.5057089966676</v>
      </c>
      <c r="P294" s="35">
        <f t="shared" si="205"/>
        <v>5024.2035705624448</v>
      </c>
      <c r="Q294" s="35">
        <f t="shared" si="205"/>
        <v>4855.7098653303519</v>
      </c>
      <c r="R294" s="35">
        <f t="shared" si="205"/>
        <v>4674.0736510901561</v>
      </c>
      <c r="S294" s="35">
        <f t="shared" si="205"/>
        <v>4478.2698121392241</v>
      </c>
      <c r="T294" s="35">
        <f t="shared" si="205"/>
        <v>4267.1932737501202</v>
      </c>
      <c r="U294" s="35">
        <f t="shared" si="205"/>
        <v>4039.6527653666662</v>
      </c>
      <c r="V294" s="35">
        <f t="shared" si="205"/>
        <v>3794.3640973293036</v>
      </c>
      <c r="W294" s="35">
        <f t="shared" si="205"/>
        <v>3529.9429131850261</v>
      </c>
      <c r="X294" s="35">
        <f t="shared" si="205"/>
        <v>3244.8968766774942</v>
      </c>
      <c r="Y294" s="35">
        <f t="shared" si="205"/>
        <v>2937.6172493223758</v>
      </c>
      <c r="Z294" s="35">
        <f t="shared" si="205"/>
        <v>2606.3698110335572</v>
      </c>
      <c r="AA294" s="35">
        <f t="shared" si="205"/>
        <v>2249.2850725582116</v>
      </c>
      <c r="AB294" s="35">
        <f t="shared" si="205"/>
        <v>1864.3477244817886</v>
      </c>
      <c r="AC294" s="35">
        <f t="shared" si="205"/>
        <v>1449.3852632554049</v>
      </c>
      <c r="AD294" s="35">
        <f t="shared" si="205"/>
        <v>1002.0557300533629</v>
      </c>
      <c r="AE294" s="35">
        <f t="shared" si="205"/>
        <v>519.83449326156176</v>
      </c>
      <c r="AF294" s="35">
        <f t="shared" si="205"/>
        <v>0</v>
      </c>
      <c r="AG294" s="35">
        <f t="shared" si="205"/>
        <v>0</v>
      </c>
      <c r="AH294" s="35">
        <f t="shared" si="205"/>
        <v>0</v>
      </c>
      <c r="AI294" s="35">
        <f t="shared" si="205"/>
        <v>0</v>
      </c>
      <c r="AJ294" s="35">
        <f t="shared" si="205"/>
        <v>0</v>
      </c>
      <c r="AK294" s="35">
        <f t="shared" si="205"/>
        <v>0</v>
      </c>
      <c r="AL294" s="35">
        <f t="shared" si="205"/>
        <v>0</v>
      </c>
      <c r="AM294" s="35">
        <f t="shared" si="205"/>
        <v>0</v>
      </c>
      <c r="AN294" s="35">
        <f t="shared" si="205"/>
        <v>0</v>
      </c>
      <c r="AO294" s="35">
        <f t="shared" si="205"/>
        <v>0</v>
      </c>
      <c r="AP294" s="35">
        <f t="shared" ref="AP294:BG294" si="206">AP231*$F$294+AP165*$F$294+AP288*$F$294</f>
        <v>0</v>
      </c>
      <c r="AQ294" s="35">
        <f t="shared" si="206"/>
        <v>0</v>
      </c>
      <c r="AR294" s="35">
        <f t="shared" si="206"/>
        <v>0</v>
      </c>
      <c r="AS294" s="35">
        <f t="shared" si="206"/>
        <v>0</v>
      </c>
      <c r="AT294" s="35">
        <f t="shared" si="206"/>
        <v>0</v>
      </c>
      <c r="AU294" s="35">
        <f t="shared" si="206"/>
        <v>0</v>
      </c>
      <c r="AV294" s="35">
        <f t="shared" si="206"/>
        <v>0</v>
      </c>
      <c r="AW294" s="35">
        <f t="shared" si="206"/>
        <v>0</v>
      </c>
      <c r="AX294" s="35">
        <f t="shared" si="206"/>
        <v>0</v>
      </c>
      <c r="AY294" s="35">
        <f t="shared" si="206"/>
        <v>0</v>
      </c>
      <c r="AZ294" s="35">
        <f t="shared" si="206"/>
        <v>0</v>
      </c>
      <c r="BA294" s="35">
        <f t="shared" si="206"/>
        <v>0</v>
      </c>
      <c r="BB294" s="35">
        <f t="shared" si="206"/>
        <v>0</v>
      </c>
      <c r="BC294" s="35">
        <f t="shared" si="206"/>
        <v>0</v>
      </c>
      <c r="BD294" s="35">
        <f t="shared" si="206"/>
        <v>0</v>
      </c>
      <c r="BE294" s="35">
        <f t="shared" si="206"/>
        <v>0</v>
      </c>
      <c r="BF294" s="35">
        <f t="shared" si="206"/>
        <v>0</v>
      </c>
      <c r="BG294" s="35">
        <f t="shared" si="206"/>
        <v>0</v>
      </c>
    </row>
    <row r="295" spans="3:59" x14ac:dyDescent="0.35">
      <c r="C295" s="9" t="s">
        <v>252</v>
      </c>
      <c r="J295" s="35">
        <f>J290-J294</f>
        <v>-45320</v>
      </c>
      <c r="K295" s="35">
        <f t="shared" ref="K295:BG295" si="207">K290-K294</f>
        <v>-116392.5</v>
      </c>
      <c r="L295" s="35">
        <f t="shared" si="207"/>
        <v>-21166.5</v>
      </c>
      <c r="M295" s="35">
        <f t="shared" si="207"/>
        <v>15066.797939046279</v>
      </c>
      <c r="N295" s="35">
        <f t="shared" si="207"/>
        <v>15201.299522782243</v>
      </c>
      <c r="O295" s="35">
        <f t="shared" si="207"/>
        <v>15346.29223004961</v>
      </c>
      <c r="P295" s="35">
        <f t="shared" si="207"/>
        <v>15502.594368483835</v>
      </c>
      <c r="Q295" s="35">
        <f t="shared" si="207"/>
        <v>15671.088073715928</v>
      </c>
      <c r="R295" s="35">
        <f t="shared" si="207"/>
        <v>15852.724287956124</v>
      </c>
      <c r="S295" s="35">
        <f t="shared" si="207"/>
        <v>16048.528126907055</v>
      </c>
      <c r="T295" s="35">
        <f t="shared" si="207"/>
        <v>16259.60466529616</v>
      </c>
      <c r="U295" s="35">
        <f t="shared" si="207"/>
        <v>16487.145173679612</v>
      </c>
      <c r="V295" s="35">
        <f t="shared" si="207"/>
        <v>16732.433841716975</v>
      </c>
      <c r="W295" s="35">
        <f t="shared" si="207"/>
        <v>16996.855025861252</v>
      </c>
      <c r="X295" s="35">
        <f t="shared" si="207"/>
        <v>17281.901062368786</v>
      </c>
      <c r="Y295" s="35">
        <f t="shared" si="207"/>
        <v>17589.180689723904</v>
      </c>
      <c r="Z295" s="35">
        <f t="shared" si="207"/>
        <v>17920.428128012722</v>
      </c>
      <c r="AA295" s="35">
        <f t="shared" si="207"/>
        <v>18277.512866488069</v>
      </c>
      <c r="AB295" s="35">
        <f t="shared" si="207"/>
        <v>18662.450214564491</v>
      </c>
      <c r="AC295" s="35">
        <f t="shared" si="207"/>
        <v>19077.412675790874</v>
      </c>
      <c r="AD295" s="35">
        <f t="shared" si="207"/>
        <v>19524.74220899292</v>
      </c>
      <c r="AE295" s="35">
        <f t="shared" si="207"/>
        <v>20006.963445784717</v>
      </c>
      <c r="AF295" s="35">
        <f t="shared" si="207"/>
        <v>0</v>
      </c>
      <c r="AG295" s="35">
        <f t="shared" si="207"/>
        <v>0</v>
      </c>
      <c r="AH295" s="35">
        <f t="shared" si="207"/>
        <v>0</v>
      </c>
      <c r="AI295" s="35">
        <f t="shared" si="207"/>
        <v>0</v>
      </c>
      <c r="AJ295" s="35">
        <f t="shared" si="207"/>
        <v>0</v>
      </c>
      <c r="AK295" s="35">
        <f t="shared" si="207"/>
        <v>0</v>
      </c>
      <c r="AL295" s="35">
        <f t="shared" si="207"/>
        <v>0</v>
      </c>
      <c r="AM295" s="35">
        <f t="shared" si="207"/>
        <v>0</v>
      </c>
      <c r="AN295" s="35">
        <f t="shared" si="207"/>
        <v>0</v>
      </c>
      <c r="AO295" s="35">
        <f t="shared" si="207"/>
        <v>0</v>
      </c>
      <c r="AP295" s="35">
        <f t="shared" si="207"/>
        <v>0</v>
      </c>
      <c r="AQ295" s="35">
        <f t="shared" si="207"/>
        <v>0</v>
      </c>
      <c r="AR295" s="35">
        <f t="shared" si="207"/>
        <v>0</v>
      </c>
      <c r="AS295" s="35">
        <f t="shared" si="207"/>
        <v>0</v>
      </c>
      <c r="AT295" s="35">
        <f t="shared" si="207"/>
        <v>0</v>
      </c>
      <c r="AU295" s="35">
        <f t="shared" si="207"/>
        <v>0</v>
      </c>
      <c r="AV295" s="35">
        <f t="shared" si="207"/>
        <v>0</v>
      </c>
      <c r="AW295" s="35">
        <f t="shared" si="207"/>
        <v>0</v>
      </c>
      <c r="AX295" s="35">
        <f t="shared" si="207"/>
        <v>0</v>
      </c>
      <c r="AY295" s="35">
        <f t="shared" si="207"/>
        <v>0</v>
      </c>
      <c r="AZ295" s="35">
        <f t="shared" si="207"/>
        <v>0</v>
      </c>
      <c r="BA295" s="35">
        <f t="shared" si="207"/>
        <v>0</v>
      </c>
      <c r="BB295" s="35">
        <f t="shared" si="207"/>
        <v>0</v>
      </c>
      <c r="BC295" s="35">
        <f t="shared" si="207"/>
        <v>0</v>
      </c>
      <c r="BD295" s="35">
        <f t="shared" si="207"/>
        <v>0</v>
      </c>
      <c r="BE295" s="35">
        <f t="shared" si="207"/>
        <v>0</v>
      </c>
      <c r="BF295" s="35">
        <f t="shared" si="207"/>
        <v>0</v>
      </c>
      <c r="BG295" s="35">
        <f t="shared" si="207"/>
        <v>0</v>
      </c>
    </row>
    <row r="297" spans="3:59" x14ac:dyDescent="0.35">
      <c r="C297" s="9" t="s">
        <v>253</v>
      </c>
      <c r="F297" s="14">
        <f>IRR(J295:BG295)</f>
        <v>5.4153588035950717E-2</v>
      </c>
    </row>
  </sheetData>
  <conditionalFormatting sqref="A1:XFD1048576">
    <cfRule type="cellIs" priority="3" stopIfTrue="1" operator="equal">
      <formula>TRUE</formula>
    </cfRule>
    <cfRule type="cellIs" dxfId="3" priority="2" operator="equal">
      <formula>TRUE</formula>
    </cfRule>
    <cfRule type="containsText" dxfId="2" priority="1" operator="containsText" text="FALSE">
      <formula>NOT(ISERROR(SEARCH("FALSE",A1)))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Spinner 1">
              <controlPr defaultSize="0" autoPict="0">
                <anchor moveWithCells="1" sizeWithCells="1">
                  <from>
                    <xdr:col>6</xdr:col>
                    <xdr:colOff>88900</xdr:colOff>
                    <xdr:row>61</xdr:row>
                    <xdr:rowOff>31750</xdr:rowOff>
                  </from>
                  <to>
                    <xdr:col>6</xdr:col>
                    <xdr:colOff>311150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Spinner 2">
              <controlPr defaultSize="0" autoPict="0">
                <anchor moveWithCells="1" sizeWithCells="1">
                  <from>
                    <xdr:col>6</xdr:col>
                    <xdr:colOff>88900</xdr:colOff>
                    <xdr:row>62</xdr:row>
                    <xdr:rowOff>31750</xdr:rowOff>
                  </from>
                  <to>
                    <xdr:col>6</xdr:col>
                    <xdr:colOff>311150</xdr:colOff>
                    <xdr:row>63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8066A-23C0-4C96-ACED-77687D12E131}">
  <sheetPr codeName="Sheet2">
    <tabColor rgb="FF7030A0"/>
  </sheetPr>
  <dimension ref="A1:BG297"/>
  <sheetViews>
    <sheetView tabSelected="1" zoomScale="80" zoomScaleNormal="80" workbookViewId="0">
      <pane xSplit="8" ySplit="6" topLeftCell="I13" activePane="bottomRight" state="frozen"/>
      <selection activeCell="I5" sqref="I5"/>
      <selection pane="topRight" activeCell="I5" sqref="I5"/>
      <selection pane="bottomLeft" activeCell="I5" sqref="I5"/>
      <selection pane="bottomRight" activeCell="F27" sqref="F27"/>
    </sheetView>
  </sheetViews>
  <sheetFormatPr defaultColWidth="11.26953125" defaultRowHeight="14.5" x14ac:dyDescent="0.35"/>
  <cols>
    <col min="1" max="3" width="1.1796875" style="9" customWidth="1"/>
    <col min="4" max="4" width="42.08984375" style="9" customWidth="1"/>
    <col min="5" max="5" width="15.36328125" style="9" customWidth="1"/>
    <col min="6" max="6" width="14" style="9" customWidth="1"/>
    <col min="7" max="7" width="11.81640625" style="9" customWidth="1"/>
    <col min="8" max="8" width="11.453125" style="9" customWidth="1"/>
    <col min="9" max="9" width="10.90625" style="9" customWidth="1"/>
    <col min="10" max="16384" width="11.26953125" style="9"/>
  </cols>
  <sheetData>
    <row r="1" spans="1:59" s="70" customFormat="1" x14ac:dyDescent="0.35">
      <c r="A1" s="70" t="s">
        <v>28</v>
      </c>
    </row>
    <row r="2" spans="1:59" s="70" customFormat="1" x14ac:dyDescent="0.35">
      <c r="B2" s="70" t="s">
        <v>29</v>
      </c>
      <c r="J2" s="71">
        <v>1</v>
      </c>
      <c r="K2" s="72">
        <v>2</v>
      </c>
      <c r="L2" s="72">
        <v>3</v>
      </c>
      <c r="M2" s="72">
        <v>4</v>
      </c>
      <c r="N2" s="72">
        <v>5</v>
      </c>
      <c r="O2" s="72">
        <v>6</v>
      </c>
      <c r="P2" s="72">
        <v>7</v>
      </c>
      <c r="Q2" s="72">
        <v>8</v>
      </c>
      <c r="R2" s="72">
        <v>9</v>
      </c>
      <c r="S2" s="72">
        <v>10</v>
      </c>
      <c r="T2" s="72">
        <v>11</v>
      </c>
      <c r="U2" s="72">
        <v>12</v>
      </c>
      <c r="V2" s="72">
        <v>13</v>
      </c>
      <c r="W2" s="72">
        <v>14</v>
      </c>
      <c r="X2" s="72">
        <v>15</v>
      </c>
      <c r="Y2" s="72">
        <v>16</v>
      </c>
      <c r="Z2" s="72">
        <v>17</v>
      </c>
      <c r="AA2" s="72">
        <v>18</v>
      </c>
      <c r="AB2" s="72">
        <v>19</v>
      </c>
      <c r="AC2" s="72">
        <v>20</v>
      </c>
      <c r="AD2" s="72">
        <v>21</v>
      </c>
      <c r="AE2" s="72">
        <v>22</v>
      </c>
      <c r="AF2" s="72">
        <v>23</v>
      </c>
      <c r="AG2" s="72">
        <v>24</v>
      </c>
      <c r="AH2" s="72">
        <v>25</v>
      </c>
      <c r="AI2" s="72">
        <v>26</v>
      </c>
      <c r="AJ2" s="72">
        <v>27</v>
      </c>
      <c r="AK2" s="72">
        <v>28</v>
      </c>
      <c r="AL2" s="72">
        <v>29</v>
      </c>
      <c r="AM2" s="72">
        <v>30</v>
      </c>
      <c r="AN2" s="72">
        <v>31</v>
      </c>
      <c r="AO2" s="72">
        <v>32</v>
      </c>
      <c r="AP2" s="72">
        <v>33</v>
      </c>
      <c r="AQ2" s="72">
        <v>34</v>
      </c>
      <c r="AR2" s="72">
        <v>35</v>
      </c>
      <c r="AS2" s="72">
        <v>36</v>
      </c>
      <c r="AT2" s="72">
        <v>37</v>
      </c>
      <c r="AU2" s="72">
        <v>38</v>
      </c>
      <c r="AV2" s="72">
        <v>39</v>
      </c>
      <c r="AW2" s="72">
        <v>40</v>
      </c>
      <c r="AX2" s="72">
        <v>41</v>
      </c>
      <c r="AY2" s="72">
        <v>42</v>
      </c>
      <c r="AZ2" s="72">
        <v>43</v>
      </c>
      <c r="BA2" s="72">
        <v>44</v>
      </c>
      <c r="BB2" s="72">
        <v>45</v>
      </c>
      <c r="BC2" s="72">
        <v>46</v>
      </c>
      <c r="BD2" s="72">
        <v>47</v>
      </c>
      <c r="BE2" s="72">
        <v>48</v>
      </c>
      <c r="BF2" s="72">
        <v>49</v>
      </c>
      <c r="BG2" s="73">
        <v>50</v>
      </c>
    </row>
    <row r="3" spans="1:59" s="70" customFormat="1" x14ac:dyDescent="0.35">
      <c r="B3" s="70" t="s">
        <v>30</v>
      </c>
      <c r="F3" s="74" t="s">
        <v>31</v>
      </c>
      <c r="G3" s="75">
        <f>F10</f>
        <v>3</v>
      </c>
      <c r="H3" s="75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</row>
    <row r="4" spans="1:59" s="70" customFormat="1" x14ac:dyDescent="0.35">
      <c r="B4" s="70" t="s">
        <v>32</v>
      </c>
      <c r="F4" s="74"/>
      <c r="G4" s="74"/>
      <c r="H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</row>
    <row r="5" spans="1:59" s="70" customFormat="1" x14ac:dyDescent="0.35">
      <c r="B5" s="70" t="s">
        <v>33</v>
      </c>
      <c r="F5" s="74" t="s">
        <v>34</v>
      </c>
      <c r="G5" s="75">
        <f>F11</f>
        <v>25</v>
      </c>
      <c r="H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</row>
    <row r="6" spans="1:59" x14ac:dyDescent="0.35">
      <c r="B6" s="9" t="s">
        <v>35</v>
      </c>
      <c r="F6" s="9" t="s">
        <v>36</v>
      </c>
      <c r="G6" s="9">
        <f>F9</f>
        <v>2018</v>
      </c>
      <c r="J6" s="9">
        <f>G6</f>
        <v>2018</v>
      </c>
      <c r="K6" s="9">
        <f>J6+1</f>
        <v>2019</v>
      </c>
      <c r="L6" s="9">
        <f t="shared" ref="L6:BG6" si="0">K6+1</f>
        <v>2020</v>
      </c>
      <c r="M6" s="9">
        <f t="shared" si="0"/>
        <v>2021</v>
      </c>
      <c r="N6" s="9">
        <f t="shared" si="0"/>
        <v>2022</v>
      </c>
      <c r="O6" s="9">
        <f t="shared" si="0"/>
        <v>2023</v>
      </c>
      <c r="P6" s="9">
        <f t="shared" si="0"/>
        <v>2024</v>
      </c>
      <c r="Q6" s="9">
        <f t="shared" si="0"/>
        <v>2025</v>
      </c>
      <c r="R6" s="9">
        <f t="shared" si="0"/>
        <v>2026</v>
      </c>
      <c r="S6" s="9">
        <f t="shared" si="0"/>
        <v>2027</v>
      </c>
      <c r="T6" s="9">
        <f t="shared" si="0"/>
        <v>2028</v>
      </c>
      <c r="U6" s="9">
        <f t="shared" si="0"/>
        <v>2029</v>
      </c>
      <c r="V6" s="9">
        <f t="shared" si="0"/>
        <v>2030</v>
      </c>
      <c r="W6" s="9">
        <f t="shared" si="0"/>
        <v>2031</v>
      </c>
      <c r="X6" s="9">
        <f t="shared" si="0"/>
        <v>2032</v>
      </c>
      <c r="Y6" s="9">
        <f t="shared" si="0"/>
        <v>2033</v>
      </c>
      <c r="Z6" s="9">
        <f t="shared" si="0"/>
        <v>2034</v>
      </c>
      <c r="AA6" s="9">
        <f t="shared" si="0"/>
        <v>2035</v>
      </c>
      <c r="AB6" s="9">
        <f t="shared" si="0"/>
        <v>2036</v>
      </c>
      <c r="AC6" s="9">
        <f t="shared" si="0"/>
        <v>2037</v>
      </c>
      <c r="AD6" s="9">
        <f t="shared" si="0"/>
        <v>2038</v>
      </c>
      <c r="AE6" s="9">
        <f t="shared" si="0"/>
        <v>2039</v>
      </c>
      <c r="AF6" s="9">
        <f t="shared" si="0"/>
        <v>2040</v>
      </c>
      <c r="AG6" s="9">
        <f t="shared" si="0"/>
        <v>2041</v>
      </c>
      <c r="AH6" s="9">
        <f t="shared" si="0"/>
        <v>2042</v>
      </c>
      <c r="AI6" s="9">
        <f t="shared" si="0"/>
        <v>2043</v>
      </c>
      <c r="AJ6" s="9">
        <f t="shared" si="0"/>
        <v>2044</v>
      </c>
      <c r="AK6" s="9">
        <f t="shared" si="0"/>
        <v>2045</v>
      </c>
      <c r="AL6" s="9">
        <f t="shared" si="0"/>
        <v>2046</v>
      </c>
      <c r="AM6" s="9">
        <f t="shared" si="0"/>
        <v>2047</v>
      </c>
      <c r="AN6" s="9">
        <f t="shared" si="0"/>
        <v>2048</v>
      </c>
      <c r="AO6" s="9">
        <f t="shared" si="0"/>
        <v>2049</v>
      </c>
      <c r="AP6" s="9">
        <f t="shared" si="0"/>
        <v>2050</v>
      </c>
      <c r="AQ6" s="9">
        <f t="shared" si="0"/>
        <v>2051</v>
      </c>
      <c r="AR6" s="9">
        <f t="shared" si="0"/>
        <v>2052</v>
      </c>
      <c r="AS6" s="9">
        <f t="shared" si="0"/>
        <v>2053</v>
      </c>
      <c r="AT6" s="9">
        <f t="shared" si="0"/>
        <v>2054</v>
      </c>
      <c r="AU6" s="9">
        <f t="shared" si="0"/>
        <v>2055</v>
      </c>
      <c r="AV6" s="9">
        <f t="shared" si="0"/>
        <v>2056</v>
      </c>
      <c r="AW6" s="9">
        <f t="shared" si="0"/>
        <v>2057</v>
      </c>
      <c r="AX6" s="9">
        <f t="shared" si="0"/>
        <v>2058</v>
      </c>
      <c r="AY6" s="9">
        <f t="shared" si="0"/>
        <v>2059</v>
      </c>
      <c r="AZ6" s="9">
        <f t="shared" si="0"/>
        <v>2060</v>
      </c>
      <c r="BA6" s="9">
        <f t="shared" si="0"/>
        <v>2061</v>
      </c>
      <c r="BB6" s="9">
        <f t="shared" si="0"/>
        <v>2062</v>
      </c>
      <c r="BC6" s="9">
        <f t="shared" si="0"/>
        <v>2063</v>
      </c>
      <c r="BD6" s="9">
        <f t="shared" si="0"/>
        <v>2064</v>
      </c>
      <c r="BE6" s="9">
        <f t="shared" si="0"/>
        <v>2065</v>
      </c>
      <c r="BF6" s="9">
        <f t="shared" si="0"/>
        <v>2066</v>
      </c>
      <c r="BG6" s="9">
        <f t="shared" si="0"/>
        <v>2067</v>
      </c>
    </row>
    <row r="8" spans="1:59" s="66" customFormat="1" x14ac:dyDescent="0.35">
      <c r="A8" s="66" t="s">
        <v>37</v>
      </c>
    </row>
    <row r="9" spans="1:59" x14ac:dyDescent="0.35">
      <c r="A9" s="8"/>
      <c r="B9" s="9" t="s">
        <v>36</v>
      </c>
      <c r="C9" s="8"/>
      <c r="D9" s="8"/>
      <c r="E9" s="9" t="s">
        <v>38</v>
      </c>
      <c r="F9" s="48">
        <v>2018</v>
      </c>
    </row>
    <row r="10" spans="1:59" x14ac:dyDescent="0.35">
      <c r="B10" s="9" t="s">
        <v>39</v>
      </c>
      <c r="E10" s="9" t="s">
        <v>40</v>
      </c>
      <c r="F10" s="49">
        <v>3</v>
      </c>
    </row>
    <row r="11" spans="1:59" x14ac:dyDescent="0.35">
      <c r="B11" s="9" t="s">
        <v>41</v>
      </c>
      <c r="E11" s="9" t="s">
        <v>31</v>
      </c>
      <c r="F11" s="50">
        <v>25</v>
      </c>
    </row>
    <row r="13" spans="1:59" s="66" customFormat="1" x14ac:dyDescent="0.35">
      <c r="A13" s="66" t="s">
        <v>42</v>
      </c>
    </row>
    <row r="14" spans="1:59" x14ac:dyDescent="0.35">
      <c r="B14" s="9" t="s">
        <v>43</v>
      </c>
      <c r="E14" s="9" t="s">
        <v>44</v>
      </c>
      <c r="F14" s="51">
        <v>300</v>
      </c>
    </row>
    <row r="15" spans="1:59" x14ac:dyDescent="0.35">
      <c r="B15" s="9" t="s">
        <v>45</v>
      </c>
      <c r="F15" s="38">
        <v>0</v>
      </c>
      <c r="G15" s="39">
        <v>1</v>
      </c>
      <c r="H15" s="39">
        <v>5</v>
      </c>
      <c r="I15" s="39">
        <v>10</v>
      </c>
      <c r="J15" s="52">
        <v>20</v>
      </c>
    </row>
    <row r="16" spans="1:59" x14ac:dyDescent="0.35">
      <c r="B16" s="9" t="s">
        <v>46</v>
      </c>
      <c r="F16" s="42">
        <v>0</v>
      </c>
      <c r="G16" s="43">
        <v>0.75</v>
      </c>
      <c r="H16" s="43">
        <v>0.6</v>
      </c>
      <c r="I16" s="43">
        <v>0.55000000000000004</v>
      </c>
      <c r="J16" s="53">
        <v>0.5</v>
      </c>
    </row>
    <row r="18" spans="1:52" x14ac:dyDescent="0.35">
      <c r="B18" s="9" t="s">
        <v>47</v>
      </c>
      <c r="E18" s="9" t="s">
        <v>48</v>
      </c>
      <c r="F18" s="54">
        <v>6800</v>
      </c>
    </row>
    <row r="19" spans="1:52" x14ac:dyDescent="0.35">
      <c r="E19" s="9" t="s">
        <v>49</v>
      </c>
      <c r="F19" s="13">
        <f>F18*1.05</f>
        <v>7140</v>
      </c>
    </row>
    <row r="20" spans="1:52" x14ac:dyDescent="0.35">
      <c r="E20" s="9" t="s">
        <v>50</v>
      </c>
      <c r="F20" s="11">
        <f>F18/1000000*1000</f>
        <v>6.8</v>
      </c>
    </row>
    <row r="21" spans="1:52" x14ac:dyDescent="0.35">
      <c r="E21" s="9" t="s">
        <v>51</v>
      </c>
      <c r="F21" s="14">
        <f>3412/F18</f>
        <v>0.50176470588235289</v>
      </c>
    </row>
    <row r="23" spans="1:52" s="66" customFormat="1" x14ac:dyDescent="0.35">
      <c r="A23" s="66" t="s">
        <v>52</v>
      </c>
    </row>
    <row r="24" spans="1:52" x14ac:dyDescent="0.35">
      <c r="B24" s="9" t="s">
        <v>53</v>
      </c>
      <c r="E24" s="9" t="s">
        <v>54</v>
      </c>
      <c r="F24" s="48">
        <v>50</v>
      </c>
    </row>
    <row r="25" spans="1:52" x14ac:dyDescent="0.35">
      <c r="B25" s="9" t="s">
        <v>55</v>
      </c>
      <c r="E25" s="9" t="s">
        <v>54</v>
      </c>
      <c r="F25" s="50">
        <v>800</v>
      </c>
    </row>
    <row r="27" spans="1:52" x14ac:dyDescent="0.35">
      <c r="C27" s="9" t="s">
        <v>39</v>
      </c>
      <c r="F27" s="38">
        <v>1</v>
      </c>
      <c r="G27" s="39">
        <v>2</v>
      </c>
      <c r="H27" s="39">
        <v>3</v>
      </c>
      <c r="I27" s="52">
        <v>4</v>
      </c>
    </row>
    <row r="28" spans="1:52" x14ac:dyDescent="0.35">
      <c r="B28" s="51">
        <v>1</v>
      </c>
      <c r="C28" s="9" t="s">
        <v>56</v>
      </c>
      <c r="E28" s="12" t="b">
        <f>SUM(F28:AJ28)=1</f>
        <v>1</v>
      </c>
      <c r="F28" s="44">
        <v>0.25</v>
      </c>
      <c r="G28" s="45">
        <v>0.6</v>
      </c>
      <c r="H28" s="45">
        <v>0.15</v>
      </c>
      <c r="I28" s="55">
        <v>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30" spans="1:52" s="66" customFormat="1" x14ac:dyDescent="0.35">
      <c r="A30" s="66" t="s">
        <v>57</v>
      </c>
    </row>
    <row r="31" spans="1:52" x14ac:dyDescent="0.35">
      <c r="B31" s="9" t="s">
        <v>35</v>
      </c>
      <c r="F31" s="40">
        <v>2018</v>
      </c>
      <c r="G31" s="41">
        <v>2019</v>
      </c>
      <c r="H31" s="41">
        <v>2020</v>
      </c>
      <c r="I31" s="41">
        <v>2021</v>
      </c>
      <c r="J31" s="41">
        <v>2022</v>
      </c>
      <c r="K31" s="56">
        <v>2023</v>
      </c>
    </row>
    <row r="32" spans="1:52" x14ac:dyDescent="0.35">
      <c r="B32" s="9" t="s">
        <v>58</v>
      </c>
      <c r="E32" s="9" t="s">
        <v>59</v>
      </c>
      <c r="F32" s="46">
        <v>4</v>
      </c>
      <c r="G32" s="47">
        <v>5.5</v>
      </c>
      <c r="H32" s="47">
        <v>5</v>
      </c>
      <c r="I32" s="47">
        <v>4.5</v>
      </c>
      <c r="J32" s="47">
        <v>5</v>
      </c>
      <c r="K32" s="57">
        <v>4.75</v>
      </c>
    </row>
    <row r="33" spans="1:9" x14ac:dyDescent="0.35">
      <c r="B33" s="9" t="s">
        <v>60</v>
      </c>
      <c r="E33" s="9" t="s">
        <v>61</v>
      </c>
      <c r="F33" s="9" t="b">
        <v>1</v>
      </c>
    </row>
    <row r="34" spans="1:9" x14ac:dyDescent="0.35">
      <c r="B34" s="9" t="s">
        <v>62</v>
      </c>
    </row>
    <row r="35" spans="1:9" x14ac:dyDescent="0.35">
      <c r="C35" s="9" t="s">
        <v>35</v>
      </c>
      <c r="F35" s="38">
        <v>2018</v>
      </c>
      <c r="G35" s="39">
        <v>2019</v>
      </c>
      <c r="H35" s="39">
        <v>2020</v>
      </c>
      <c r="I35" s="52">
        <v>2021</v>
      </c>
    </row>
    <row r="36" spans="1:9" x14ac:dyDescent="0.35">
      <c r="C36" s="9" t="s">
        <v>63</v>
      </c>
      <c r="F36" s="44">
        <v>0.01</v>
      </c>
      <c r="G36" s="45">
        <v>1.4999999999999999E-2</v>
      </c>
      <c r="H36" s="45">
        <v>0.02</v>
      </c>
      <c r="I36" s="55">
        <v>2.5000000000000001E-2</v>
      </c>
    </row>
    <row r="37" spans="1:9" x14ac:dyDescent="0.35">
      <c r="F37" s="14"/>
      <c r="G37" s="14"/>
      <c r="H37" s="12"/>
      <c r="I37" s="14"/>
    </row>
    <row r="38" spans="1:9" x14ac:dyDescent="0.35">
      <c r="C38" s="9" t="s">
        <v>64</v>
      </c>
      <c r="E38" s="9" t="s">
        <v>65</v>
      </c>
      <c r="F38" s="58">
        <v>15</v>
      </c>
      <c r="G38" s="14"/>
      <c r="H38" s="14"/>
      <c r="I38" s="14"/>
    </row>
    <row r="39" spans="1:9" x14ac:dyDescent="0.35">
      <c r="C39" s="9" t="s">
        <v>66</v>
      </c>
      <c r="E39" s="9" t="s">
        <v>67</v>
      </c>
      <c r="F39" s="59">
        <v>5</v>
      </c>
      <c r="G39" s="14"/>
      <c r="H39" s="14"/>
      <c r="I39" s="14"/>
    </row>
    <row r="40" spans="1:9" x14ac:dyDescent="0.35">
      <c r="F40" s="14"/>
      <c r="G40" s="14"/>
      <c r="H40" s="12"/>
      <c r="I40" s="14"/>
    </row>
    <row r="41" spans="1:9" s="66" customFormat="1" x14ac:dyDescent="0.35">
      <c r="A41" s="66" t="s">
        <v>68</v>
      </c>
      <c r="F41" s="67"/>
      <c r="G41" s="67"/>
      <c r="H41" s="68"/>
      <c r="I41" s="67"/>
    </row>
    <row r="42" spans="1:9" x14ac:dyDescent="0.35">
      <c r="B42" s="9" t="s">
        <v>69</v>
      </c>
      <c r="F42" s="14"/>
      <c r="G42" s="14"/>
      <c r="H42" s="12"/>
      <c r="I42" s="14"/>
    </row>
    <row r="43" spans="1:9" x14ac:dyDescent="0.35">
      <c r="C43" s="9" t="s">
        <v>70</v>
      </c>
      <c r="E43" s="9" t="s">
        <v>71</v>
      </c>
      <c r="F43" s="58">
        <v>7.5</v>
      </c>
      <c r="G43" s="14"/>
      <c r="H43" s="12"/>
      <c r="I43" s="14"/>
    </row>
    <row r="44" spans="1:9" x14ac:dyDescent="0.35">
      <c r="C44" s="9" t="s">
        <v>72</v>
      </c>
      <c r="E44" s="9" t="s">
        <v>73</v>
      </c>
      <c r="F44" s="60">
        <v>1.5</v>
      </c>
      <c r="G44" s="14"/>
      <c r="H44" s="12"/>
      <c r="I44" s="14"/>
    </row>
    <row r="45" spans="1:9" x14ac:dyDescent="0.35">
      <c r="C45" s="9" t="s">
        <v>74</v>
      </c>
      <c r="E45" s="9" t="s">
        <v>75</v>
      </c>
      <c r="F45" s="61">
        <v>0.94</v>
      </c>
      <c r="G45" s="14"/>
      <c r="H45" s="12"/>
      <c r="I45" s="14"/>
    </row>
    <row r="46" spans="1:9" x14ac:dyDescent="0.35">
      <c r="C46" s="9" t="s">
        <v>76</v>
      </c>
      <c r="E46" s="9" t="s">
        <v>61</v>
      </c>
      <c r="F46" s="14" t="b">
        <v>1</v>
      </c>
      <c r="G46" s="14"/>
      <c r="H46" s="12"/>
      <c r="I46" s="14"/>
    </row>
    <row r="47" spans="1:9" x14ac:dyDescent="0.35">
      <c r="F47" s="14"/>
      <c r="G47" s="14"/>
      <c r="H47" s="12"/>
      <c r="I47" s="14"/>
    </row>
    <row r="48" spans="1:9" x14ac:dyDescent="0.35">
      <c r="F48" s="14"/>
      <c r="G48" s="14"/>
      <c r="H48" s="12"/>
      <c r="I48" s="14"/>
    </row>
    <row r="49" spans="1:9" x14ac:dyDescent="0.35">
      <c r="C49" s="9" t="s">
        <v>77</v>
      </c>
      <c r="E49" s="9" t="s">
        <v>50</v>
      </c>
      <c r="F49" s="58">
        <v>6.9</v>
      </c>
      <c r="G49" s="14"/>
      <c r="H49" s="12"/>
      <c r="I49" s="14"/>
    </row>
    <row r="50" spans="1:9" x14ac:dyDescent="0.35">
      <c r="C50" s="9" t="s">
        <v>78</v>
      </c>
      <c r="E50" s="9" t="s">
        <v>65</v>
      </c>
      <c r="F50" s="62">
        <v>16</v>
      </c>
      <c r="G50" s="14"/>
      <c r="H50" s="12"/>
      <c r="I50" s="14"/>
    </row>
    <row r="51" spans="1:9" x14ac:dyDescent="0.35">
      <c r="C51" s="9" t="s">
        <v>79</v>
      </c>
      <c r="E51" s="9" t="s">
        <v>67</v>
      </c>
      <c r="F51" s="59">
        <v>3</v>
      </c>
    </row>
    <row r="53" spans="1:9" x14ac:dyDescent="0.35">
      <c r="C53" s="9" t="s">
        <v>80</v>
      </c>
      <c r="E53" s="9" t="s">
        <v>75</v>
      </c>
      <c r="F53" s="63">
        <v>7.0000000000000007E-2</v>
      </c>
    </row>
    <row r="54" spans="1:9" x14ac:dyDescent="0.35">
      <c r="C54" s="9" t="s">
        <v>81</v>
      </c>
      <c r="E54" s="9" t="s">
        <v>75</v>
      </c>
      <c r="F54" s="61">
        <v>0.1</v>
      </c>
    </row>
    <row r="56" spans="1:9" s="66" customFormat="1" x14ac:dyDescent="0.35">
      <c r="A56" s="66" t="s">
        <v>82</v>
      </c>
    </row>
    <row r="57" spans="1:9" x14ac:dyDescent="0.35">
      <c r="A57" s="8"/>
      <c r="B57" s="8"/>
      <c r="C57" s="9" t="s">
        <v>83</v>
      </c>
      <c r="D57" s="8"/>
      <c r="E57" s="9" t="s">
        <v>75</v>
      </c>
      <c r="F57" s="14">
        <f>1/F11</f>
        <v>0.04</v>
      </c>
    </row>
    <row r="58" spans="1:9" x14ac:dyDescent="0.35">
      <c r="C58" s="9" t="s">
        <v>84</v>
      </c>
      <c r="E58" s="9" t="s">
        <v>75</v>
      </c>
      <c r="F58" s="64">
        <v>0.35</v>
      </c>
    </row>
    <row r="60" spans="1:9" s="66" customFormat="1" x14ac:dyDescent="0.35">
      <c r="A60" s="66" t="s">
        <v>85</v>
      </c>
    </row>
    <row r="61" spans="1:9" x14ac:dyDescent="0.35">
      <c r="B61" s="9" t="s">
        <v>86</v>
      </c>
    </row>
    <row r="62" spans="1:9" x14ac:dyDescent="0.35">
      <c r="C62" s="9" t="s">
        <v>87</v>
      </c>
      <c r="E62" s="9" t="s">
        <v>88</v>
      </c>
      <c r="F62" s="11">
        <f>H62*10000</f>
        <v>200000</v>
      </c>
      <c r="H62" s="48">
        <v>20</v>
      </c>
    </row>
    <row r="63" spans="1:9" x14ac:dyDescent="0.35">
      <c r="D63" s="9" t="s">
        <v>89</v>
      </c>
      <c r="E63" s="9" t="s">
        <v>31</v>
      </c>
      <c r="F63" s="9">
        <f>H63</f>
        <v>19</v>
      </c>
      <c r="H63" s="50">
        <v>19</v>
      </c>
    </row>
    <row r="64" spans="1:9" x14ac:dyDescent="0.35">
      <c r="D64" s="9" t="s">
        <v>90</v>
      </c>
      <c r="E64" s="9" t="s">
        <v>61</v>
      </c>
      <c r="F64" s="9" t="b">
        <v>1</v>
      </c>
    </row>
    <row r="65" spans="1:59" x14ac:dyDescent="0.35">
      <c r="C65" s="9" t="s">
        <v>91</v>
      </c>
    </row>
    <row r="66" spans="1:59" x14ac:dyDescent="0.35">
      <c r="D66" s="9" t="s">
        <v>92</v>
      </c>
      <c r="E66" s="9" t="s">
        <v>75</v>
      </c>
      <c r="F66" s="63">
        <v>2.8000000000000001E-2</v>
      </c>
    </row>
    <row r="67" spans="1:59" x14ac:dyDescent="0.35">
      <c r="D67" s="9" t="s">
        <v>93</v>
      </c>
      <c r="E67" s="9" t="s">
        <v>75</v>
      </c>
      <c r="F67" s="61">
        <v>0.05</v>
      </c>
      <c r="G67" s="14"/>
      <c r="H67" s="14"/>
      <c r="I67" s="14"/>
      <c r="J67" s="14"/>
    </row>
    <row r="68" spans="1:59" x14ac:dyDescent="0.35">
      <c r="F68" s="14"/>
    </row>
    <row r="69" spans="1:59" x14ac:dyDescent="0.35">
      <c r="D69" s="9" t="s">
        <v>94</v>
      </c>
      <c r="E69" s="9" t="s">
        <v>75</v>
      </c>
      <c r="F69" s="63">
        <v>2.5000000000000001E-2</v>
      </c>
    </row>
    <row r="70" spans="1:59" x14ac:dyDescent="0.35">
      <c r="D70" s="9" t="s">
        <v>95</v>
      </c>
      <c r="E70" s="9" t="s">
        <v>75</v>
      </c>
      <c r="F70" s="61">
        <v>1.0999999999999999E-2</v>
      </c>
    </row>
    <row r="72" spans="1:59" x14ac:dyDescent="0.35">
      <c r="D72" s="9" t="s">
        <v>160</v>
      </c>
      <c r="E72" s="9" t="s">
        <v>75</v>
      </c>
      <c r="F72" s="64">
        <v>0.5</v>
      </c>
    </row>
    <row r="74" spans="1:59" s="66" customFormat="1" x14ac:dyDescent="0.35">
      <c r="A74" s="66" t="s">
        <v>96</v>
      </c>
    </row>
    <row r="75" spans="1:59" s="76" customFormat="1" x14ac:dyDescent="0.35">
      <c r="B75" s="76" t="s">
        <v>97</v>
      </c>
      <c r="E75" s="76" t="s">
        <v>44</v>
      </c>
      <c r="F75" s="76">
        <f>F14</f>
        <v>300</v>
      </c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</row>
    <row r="76" spans="1:59" s="76" customFormat="1" x14ac:dyDescent="0.35">
      <c r="B76" s="76" t="s">
        <v>98</v>
      </c>
      <c r="E76" s="76" t="s">
        <v>75</v>
      </c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59" ht="15" thickBot="1" x14ac:dyDescent="0.4">
      <c r="B77" s="15" t="s">
        <v>99</v>
      </c>
      <c r="C77" s="15"/>
      <c r="D77" s="15"/>
      <c r="E77" s="15" t="s">
        <v>100</v>
      </c>
      <c r="F77" s="15"/>
      <c r="G77" s="15"/>
      <c r="H77" s="15"/>
      <c r="I77" s="15"/>
      <c r="J77" s="16">
        <f>J75*J76*8760</f>
        <v>0</v>
      </c>
      <c r="K77" s="16">
        <f t="shared" ref="K77:BG77" si="1">K75*K76*8760</f>
        <v>0</v>
      </c>
      <c r="L77" s="16">
        <f t="shared" si="1"/>
        <v>0</v>
      </c>
      <c r="M77" s="16">
        <f t="shared" si="1"/>
        <v>0</v>
      </c>
      <c r="N77" s="16">
        <f t="shared" si="1"/>
        <v>0</v>
      </c>
      <c r="O77" s="16">
        <f t="shared" si="1"/>
        <v>0</v>
      </c>
      <c r="P77" s="16">
        <f t="shared" si="1"/>
        <v>0</v>
      </c>
      <c r="Q77" s="16">
        <f t="shared" si="1"/>
        <v>0</v>
      </c>
      <c r="R77" s="16">
        <f t="shared" si="1"/>
        <v>0</v>
      </c>
      <c r="S77" s="16">
        <f t="shared" si="1"/>
        <v>0</v>
      </c>
      <c r="T77" s="16">
        <f t="shared" si="1"/>
        <v>0</v>
      </c>
      <c r="U77" s="16">
        <f t="shared" si="1"/>
        <v>0</v>
      </c>
      <c r="V77" s="16">
        <f t="shared" si="1"/>
        <v>0</v>
      </c>
      <c r="W77" s="16">
        <f t="shared" si="1"/>
        <v>0</v>
      </c>
      <c r="X77" s="16">
        <f t="shared" si="1"/>
        <v>0</v>
      </c>
      <c r="Y77" s="16">
        <f t="shared" si="1"/>
        <v>0</v>
      </c>
      <c r="Z77" s="16">
        <f t="shared" si="1"/>
        <v>0</v>
      </c>
      <c r="AA77" s="16">
        <f t="shared" si="1"/>
        <v>0</v>
      </c>
      <c r="AB77" s="16">
        <f t="shared" si="1"/>
        <v>0</v>
      </c>
      <c r="AC77" s="16">
        <f t="shared" si="1"/>
        <v>0</v>
      </c>
      <c r="AD77" s="16">
        <f t="shared" si="1"/>
        <v>0</v>
      </c>
      <c r="AE77" s="16">
        <f t="shared" si="1"/>
        <v>0</v>
      </c>
      <c r="AF77" s="16">
        <f t="shared" si="1"/>
        <v>0</v>
      </c>
      <c r="AG77" s="16">
        <f t="shared" si="1"/>
        <v>0</v>
      </c>
      <c r="AH77" s="16">
        <f t="shared" si="1"/>
        <v>0</v>
      </c>
      <c r="AI77" s="16">
        <f t="shared" si="1"/>
        <v>0</v>
      </c>
      <c r="AJ77" s="16">
        <f t="shared" si="1"/>
        <v>0</v>
      </c>
      <c r="AK77" s="16">
        <f t="shared" si="1"/>
        <v>0</v>
      </c>
      <c r="AL77" s="16">
        <f t="shared" si="1"/>
        <v>0</v>
      </c>
      <c r="AM77" s="16">
        <f t="shared" si="1"/>
        <v>0</v>
      </c>
      <c r="AN77" s="16">
        <f t="shared" si="1"/>
        <v>0</v>
      </c>
      <c r="AO77" s="16">
        <f t="shared" si="1"/>
        <v>0</v>
      </c>
      <c r="AP77" s="16">
        <f t="shared" si="1"/>
        <v>0</v>
      </c>
      <c r="AQ77" s="16">
        <f t="shared" si="1"/>
        <v>0</v>
      </c>
      <c r="AR77" s="16">
        <f t="shared" si="1"/>
        <v>0</v>
      </c>
      <c r="AS77" s="16">
        <f t="shared" si="1"/>
        <v>0</v>
      </c>
      <c r="AT77" s="16">
        <f t="shared" si="1"/>
        <v>0</v>
      </c>
      <c r="AU77" s="16">
        <f t="shared" si="1"/>
        <v>0</v>
      </c>
      <c r="AV77" s="16">
        <f t="shared" si="1"/>
        <v>0</v>
      </c>
      <c r="AW77" s="16">
        <f t="shared" si="1"/>
        <v>0</v>
      </c>
      <c r="AX77" s="16">
        <f t="shared" si="1"/>
        <v>0</v>
      </c>
      <c r="AY77" s="16">
        <f t="shared" si="1"/>
        <v>0</v>
      </c>
      <c r="AZ77" s="16">
        <f t="shared" si="1"/>
        <v>0</v>
      </c>
      <c r="BA77" s="16">
        <f t="shared" si="1"/>
        <v>0</v>
      </c>
      <c r="BB77" s="16">
        <f t="shared" si="1"/>
        <v>0</v>
      </c>
      <c r="BC77" s="16">
        <f t="shared" si="1"/>
        <v>0</v>
      </c>
      <c r="BD77" s="16">
        <f t="shared" si="1"/>
        <v>0</v>
      </c>
      <c r="BE77" s="16">
        <f t="shared" si="1"/>
        <v>0</v>
      </c>
      <c r="BF77" s="16">
        <f t="shared" si="1"/>
        <v>0</v>
      </c>
      <c r="BG77" s="16">
        <f t="shared" si="1"/>
        <v>0</v>
      </c>
    </row>
    <row r="78" spans="1:59" x14ac:dyDescent="0.35">
      <c r="B78" s="9" t="s">
        <v>101</v>
      </c>
      <c r="E78" s="9" t="s">
        <v>50</v>
      </c>
      <c r="F78" s="11">
        <f>F20</f>
        <v>6.8</v>
      </c>
      <c r="J78" s="11">
        <f>$F$78</f>
        <v>6.8</v>
      </c>
      <c r="K78" s="11">
        <f t="shared" ref="K78:BG78" si="2">$F$78</f>
        <v>6.8</v>
      </c>
      <c r="L78" s="11">
        <f t="shared" si="2"/>
        <v>6.8</v>
      </c>
      <c r="M78" s="11">
        <f t="shared" si="2"/>
        <v>6.8</v>
      </c>
      <c r="N78" s="11">
        <f t="shared" si="2"/>
        <v>6.8</v>
      </c>
      <c r="O78" s="11">
        <f t="shared" si="2"/>
        <v>6.8</v>
      </c>
      <c r="P78" s="11">
        <f t="shared" si="2"/>
        <v>6.8</v>
      </c>
      <c r="Q78" s="11">
        <f t="shared" si="2"/>
        <v>6.8</v>
      </c>
      <c r="R78" s="11">
        <f t="shared" si="2"/>
        <v>6.8</v>
      </c>
      <c r="S78" s="11">
        <f t="shared" si="2"/>
        <v>6.8</v>
      </c>
      <c r="T78" s="11">
        <f t="shared" si="2"/>
        <v>6.8</v>
      </c>
      <c r="U78" s="11">
        <f t="shared" si="2"/>
        <v>6.8</v>
      </c>
      <c r="V78" s="11">
        <f t="shared" si="2"/>
        <v>6.8</v>
      </c>
      <c r="W78" s="11">
        <f t="shared" si="2"/>
        <v>6.8</v>
      </c>
      <c r="X78" s="11">
        <f t="shared" si="2"/>
        <v>6.8</v>
      </c>
      <c r="Y78" s="11">
        <f t="shared" si="2"/>
        <v>6.8</v>
      </c>
      <c r="Z78" s="11">
        <f t="shared" si="2"/>
        <v>6.8</v>
      </c>
      <c r="AA78" s="11">
        <f t="shared" si="2"/>
        <v>6.8</v>
      </c>
      <c r="AB78" s="11">
        <f t="shared" si="2"/>
        <v>6.8</v>
      </c>
      <c r="AC78" s="11">
        <f t="shared" si="2"/>
        <v>6.8</v>
      </c>
      <c r="AD78" s="11">
        <f t="shared" si="2"/>
        <v>6.8</v>
      </c>
      <c r="AE78" s="11">
        <f t="shared" si="2"/>
        <v>6.8</v>
      </c>
      <c r="AF78" s="11">
        <f t="shared" si="2"/>
        <v>6.8</v>
      </c>
      <c r="AG78" s="11">
        <f t="shared" si="2"/>
        <v>6.8</v>
      </c>
      <c r="AH78" s="11">
        <f t="shared" si="2"/>
        <v>6.8</v>
      </c>
      <c r="AI78" s="11">
        <f t="shared" si="2"/>
        <v>6.8</v>
      </c>
      <c r="AJ78" s="11">
        <f t="shared" si="2"/>
        <v>6.8</v>
      </c>
      <c r="AK78" s="11">
        <f t="shared" si="2"/>
        <v>6.8</v>
      </c>
      <c r="AL78" s="11">
        <f t="shared" si="2"/>
        <v>6.8</v>
      </c>
      <c r="AM78" s="11">
        <f t="shared" si="2"/>
        <v>6.8</v>
      </c>
      <c r="AN78" s="11">
        <f t="shared" si="2"/>
        <v>6.8</v>
      </c>
      <c r="AO78" s="11">
        <f t="shared" si="2"/>
        <v>6.8</v>
      </c>
      <c r="AP78" s="11">
        <f t="shared" si="2"/>
        <v>6.8</v>
      </c>
      <c r="AQ78" s="11">
        <f t="shared" si="2"/>
        <v>6.8</v>
      </c>
      <c r="AR78" s="11">
        <f t="shared" si="2"/>
        <v>6.8</v>
      </c>
      <c r="AS78" s="11">
        <f t="shared" si="2"/>
        <v>6.8</v>
      </c>
      <c r="AT78" s="11">
        <f t="shared" si="2"/>
        <v>6.8</v>
      </c>
      <c r="AU78" s="11">
        <f t="shared" si="2"/>
        <v>6.8</v>
      </c>
      <c r="AV78" s="11">
        <f t="shared" si="2"/>
        <v>6.8</v>
      </c>
      <c r="AW78" s="11">
        <f t="shared" si="2"/>
        <v>6.8</v>
      </c>
      <c r="AX78" s="11">
        <f t="shared" si="2"/>
        <v>6.8</v>
      </c>
      <c r="AY78" s="11">
        <f t="shared" si="2"/>
        <v>6.8</v>
      </c>
      <c r="AZ78" s="11">
        <f t="shared" si="2"/>
        <v>6.8</v>
      </c>
      <c r="BA78" s="11">
        <f t="shared" si="2"/>
        <v>6.8</v>
      </c>
      <c r="BB78" s="11">
        <f t="shared" si="2"/>
        <v>6.8</v>
      </c>
      <c r="BC78" s="11">
        <f t="shared" si="2"/>
        <v>6.8</v>
      </c>
      <c r="BD78" s="11">
        <f t="shared" si="2"/>
        <v>6.8</v>
      </c>
      <c r="BE78" s="11">
        <f t="shared" si="2"/>
        <v>6.8</v>
      </c>
      <c r="BF78" s="11">
        <f t="shared" si="2"/>
        <v>6.8</v>
      </c>
      <c r="BG78" s="11">
        <f t="shared" si="2"/>
        <v>6.8</v>
      </c>
    </row>
    <row r="79" spans="1:59" x14ac:dyDescent="0.35">
      <c r="B79" s="9" t="s">
        <v>102</v>
      </c>
      <c r="E79" s="9" t="s">
        <v>103</v>
      </c>
      <c r="J79" s="13">
        <f t="shared" ref="J79:BG79" si="3">J77*J78</f>
        <v>0</v>
      </c>
      <c r="K79" s="13">
        <f t="shared" si="3"/>
        <v>0</v>
      </c>
      <c r="L79" s="13">
        <f t="shared" si="3"/>
        <v>0</v>
      </c>
      <c r="M79" s="13">
        <f t="shared" si="3"/>
        <v>0</v>
      </c>
      <c r="N79" s="13">
        <f t="shared" si="3"/>
        <v>0</v>
      </c>
      <c r="O79" s="13">
        <f t="shared" si="3"/>
        <v>0</v>
      </c>
      <c r="P79" s="13">
        <f t="shared" si="3"/>
        <v>0</v>
      </c>
      <c r="Q79" s="13">
        <f t="shared" si="3"/>
        <v>0</v>
      </c>
      <c r="R79" s="13">
        <f t="shared" si="3"/>
        <v>0</v>
      </c>
      <c r="S79" s="13">
        <f t="shared" si="3"/>
        <v>0</v>
      </c>
      <c r="T79" s="13">
        <f t="shared" si="3"/>
        <v>0</v>
      </c>
      <c r="U79" s="13">
        <f t="shared" si="3"/>
        <v>0</v>
      </c>
      <c r="V79" s="13">
        <f t="shared" si="3"/>
        <v>0</v>
      </c>
      <c r="W79" s="13">
        <f t="shared" si="3"/>
        <v>0</v>
      </c>
      <c r="X79" s="13">
        <f t="shared" si="3"/>
        <v>0</v>
      </c>
      <c r="Y79" s="13">
        <f t="shared" si="3"/>
        <v>0</v>
      </c>
      <c r="Z79" s="13">
        <f t="shared" si="3"/>
        <v>0</v>
      </c>
      <c r="AA79" s="13">
        <f t="shared" si="3"/>
        <v>0</v>
      </c>
      <c r="AB79" s="13">
        <f t="shared" si="3"/>
        <v>0</v>
      </c>
      <c r="AC79" s="13">
        <f t="shared" si="3"/>
        <v>0</v>
      </c>
      <c r="AD79" s="13">
        <f t="shared" si="3"/>
        <v>0</v>
      </c>
      <c r="AE79" s="13">
        <f t="shared" si="3"/>
        <v>0</v>
      </c>
      <c r="AF79" s="13">
        <f t="shared" si="3"/>
        <v>0</v>
      </c>
      <c r="AG79" s="13">
        <f t="shared" si="3"/>
        <v>0</v>
      </c>
      <c r="AH79" s="13">
        <f t="shared" si="3"/>
        <v>0</v>
      </c>
      <c r="AI79" s="13">
        <f t="shared" si="3"/>
        <v>0</v>
      </c>
      <c r="AJ79" s="13">
        <f t="shared" si="3"/>
        <v>0</v>
      </c>
      <c r="AK79" s="13">
        <f t="shared" si="3"/>
        <v>0</v>
      </c>
      <c r="AL79" s="13">
        <f t="shared" si="3"/>
        <v>0</v>
      </c>
      <c r="AM79" s="13">
        <f t="shared" si="3"/>
        <v>0</v>
      </c>
      <c r="AN79" s="13">
        <f t="shared" si="3"/>
        <v>0</v>
      </c>
      <c r="AO79" s="13">
        <f t="shared" si="3"/>
        <v>0</v>
      </c>
      <c r="AP79" s="13">
        <f t="shared" si="3"/>
        <v>0</v>
      </c>
      <c r="AQ79" s="13">
        <f t="shared" si="3"/>
        <v>0</v>
      </c>
      <c r="AR79" s="13">
        <f t="shared" si="3"/>
        <v>0</v>
      </c>
      <c r="AS79" s="13">
        <f t="shared" si="3"/>
        <v>0</v>
      </c>
      <c r="AT79" s="13">
        <f t="shared" si="3"/>
        <v>0</v>
      </c>
      <c r="AU79" s="13">
        <f t="shared" si="3"/>
        <v>0</v>
      </c>
      <c r="AV79" s="13">
        <f t="shared" si="3"/>
        <v>0</v>
      </c>
      <c r="AW79" s="13">
        <f t="shared" si="3"/>
        <v>0</v>
      </c>
      <c r="AX79" s="13">
        <f t="shared" si="3"/>
        <v>0</v>
      </c>
      <c r="AY79" s="13">
        <f t="shared" si="3"/>
        <v>0</v>
      </c>
      <c r="AZ79" s="13">
        <f t="shared" si="3"/>
        <v>0</v>
      </c>
      <c r="BA79" s="13">
        <f t="shared" si="3"/>
        <v>0</v>
      </c>
      <c r="BB79" s="13">
        <f t="shared" si="3"/>
        <v>0</v>
      </c>
      <c r="BC79" s="13">
        <f t="shared" si="3"/>
        <v>0</v>
      </c>
      <c r="BD79" s="13">
        <f t="shared" si="3"/>
        <v>0</v>
      </c>
      <c r="BE79" s="13">
        <f t="shared" si="3"/>
        <v>0</v>
      </c>
      <c r="BF79" s="13">
        <f t="shared" si="3"/>
        <v>0</v>
      </c>
      <c r="BG79" s="13">
        <f t="shared" si="3"/>
        <v>0</v>
      </c>
    </row>
    <row r="81" spans="1:59" s="66" customFormat="1" x14ac:dyDescent="0.35">
      <c r="A81" s="66" t="s">
        <v>104</v>
      </c>
    </row>
    <row r="82" spans="1:59" x14ac:dyDescent="0.35">
      <c r="A82" s="8"/>
      <c r="B82" s="9" t="s">
        <v>23</v>
      </c>
      <c r="C82" s="8"/>
      <c r="D82" s="8"/>
      <c r="E82" s="9" t="s">
        <v>88</v>
      </c>
      <c r="F82" s="17">
        <f>F24*F75</f>
        <v>15000</v>
      </c>
      <c r="J82" s="17">
        <f>F82</f>
        <v>15000</v>
      </c>
    </row>
    <row r="83" spans="1:59" x14ac:dyDescent="0.35">
      <c r="B83" s="9" t="s">
        <v>254</v>
      </c>
      <c r="E83" s="9" t="s">
        <v>75</v>
      </c>
      <c r="F83" s="13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x14ac:dyDescent="0.35">
      <c r="B84" s="9" t="s">
        <v>106</v>
      </c>
      <c r="E84" s="9" t="s">
        <v>88</v>
      </c>
      <c r="F84" s="13">
        <f>F25*F14</f>
        <v>240000</v>
      </c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</row>
    <row r="85" spans="1:59" x14ac:dyDescent="0.35">
      <c r="B85" s="18" t="s">
        <v>107</v>
      </c>
      <c r="C85" s="19"/>
      <c r="D85" s="19"/>
      <c r="E85" s="19" t="s">
        <v>88</v>
      </c>
      <c r="F85" s="19"/>
      <c r="G85" s="19"/>
      <c r="H85" s="19"/>
      <c r="I85" s="19"/>
      <c r="J85" s="20">
        <f>J84+J82</f>
        <v>15000</v>
      </c>
      <c r="K85" s="20">
        <f t="shared" ref="K85:BG85" si="4">K84+K82</f>
        <v>0</v>
      </c>
      <c r="L85" s="20">
        <f t="shared" si="4"/>
        <v>0</v>
      </c>
      <c r="M85" s="20">
        <f t="shared" si="4"/>
        <v>0</v>
      </c>
      <c r="N85" s="20">
        <f t="shared" si="4"/>
        <v>0</v>
      </c>
      <c r="O85" s="20">
        <f t="shared" si="4"/>
        <v>0</v>
      </c>
      <c r="P85" s="20">
        <f t="shared" si="4"/>
        <v>0</v>
      </c>
      <c r="Q85" s="20">
        <f t="shared" si="4"/>
        <v>0</v>
      </c>
      <c r="R85" s="20">
        <f t="shared" si="4"/>
        <v>0</v>
      </c>
      <c r="S85" s="20">
        <f t="shared" si="4"/>
        <v>0</v>
      </c>
      <c r="T85" s="20">
        <f t="shared" si="4"/>
        <v>0</v>
      </c>
      <c r="U85" s="20">
        <f t="shared" si="4"/>
        <v>0</v>
      </c>
      <c r="V85" s="20">
        <f t="shared" si="4"/>
        <v>0</v>
      </c>
      <c r="W85" s="20">
        <f t="shared" si="4"/>
        <v>0</v>
      </c>
      <c r="X85" s="20">
        <f t="shared" si="4"/>
        <v>0</v>
      </c>
      <c r="Y85" s="20">
        <f t="shared" si="4"/>
        <v>0</v>
      </c>
      <c r="Z85" s="20">
        <f t="shared" si="4"/>
        <v>0</v>
      </c>
      <c r="AA85" s="20">
        <f t="shared" si="4"/>
        <v>0</v>
      </c>
      <c r="AB85" s="20">
        <f t="shared" si="4"/>
        <v>0</v>
      </c>
      <c r="AC85" s="20">
        <f t="shared" si="4"/>
        <v>0</v>
      </c>
      <c r="AD85" s="20">
        <f t="shared" si="4"/>
        <v>0</v>
      </c>
      <c r="AE85" s="20">
        <f t="shared" si="4"/>
        <v>0</v>
      </c>
      <c r="AF85" s="20">
        <f t="shared" si="4"/>
        <v>0</v>
      </c>
      <c r="AG85" s="20">
        <f t="shared" si="4"/>
        <v>0</v>
      </c>
      <c r="AH85" s="20">
        <f t="shared" si="4"/>
        <v>0</v>
      </c>
      <c r="AI85" s="20">
        <f t="shared" si="4"/>
        <v>0</v>
      </c>
      <c r="AJ85" s="20">
        <f t="shared" si="4"/>
        <v>0</v>
      </c>
      <c r="AK85" s="20">
        <f t="shared" si="4"/>
        <v>0</v>
      </c>
      <c r="AL85" s="20">
        <f t="shared" si="4"/>
        <v>0</v>
      </c>
      <c r="AM85" s="20">
        <f t="shared" si="4"/>
        <v>0</v>
      </c>
      <c r="AN85" s="20">
        <f t="shared" si="4"/>
        <v>0</v>
      </c>
      <c r="AO85" s="20">
        <f t="shared" si="4"/>
        <v>0</v>
      </c>
      <c r="AP85" s="20">
        <f t="shared" si="4"/>
        <v>0</v>
      </c>
      <c r="AQ85" s="20">
        <f t="shared" si="4"/>
        <v>0</v>
      </c>
      <c r="AR85" s="20">
        <f t="shared" si="4"/>
        <v>0</v>
      </c>
      <c r="AS85" s="20">
        <f t="shared" si="4"/>
        <v>0</v>
      </c>
      <c r="AT85" s="20">
        <f t="shared" si="4"/>
        <v>0</v>
      </c>
      <c r="AU85" s="20">
        <f t="shared" si="4"/>
        <v>0</v>
      </c>
      <c r="AV85" s="20">
        <f t="shared" si="4"/>
        <v>0</v>
      </c>
      <c r="AW85" s="20">
        <f t="shared" si="4"/>
        <v>0</v>
      </c>
      <c r="AX85" s="20">
        <f t="shared" si="4"/>
        <v>0</v>
      </c>
      <c r="AY85" s="20">
        <f t="shared" si="4"/>
        <v>0</v>
      </c>
      <c r="AZ85" s="20">
        <f t="shared" si="4"/>
        <v>0</v>
      </c>
      <c r="BA85" s="20">
        <f t="shared" si="4"/>
        <v>0</v>
      </c>
      <c r="BB85" s="20">
        <f t="shared" si="4"/>
        <v>0</v>
      </c>
      <c r="BC85" s="20">
        <f t="shared" si="4"/>
        <v>0</v>
      </c>
      <c r="BD85" s="20">
        <f t="shared" si="4"/>
        <v>0</v>
      </c>
      <c r="BE85" s="20">
        <f t="shared" si="4"/>
        <v>0</v>
      </c>
      <c r="BF85" s="20">
        <f t="shared" si="4"/>
        <v>0</v>
      </c>
      <c r="BG85" s="20">
        <f t="shared" si="4"/>
        <v>0</v>
      </c>
    </row>
    <row r="87" spans="1:59" s="66" customFormat="1" x14ac:dyDescent="0.35">
      <c r="A87" s="66" t="s">
        <v>108</v>
      </c>
    </row>
    <row r="88" spans="1:59" x14ac:dyDescent="0.35">
      <c r="B88" s="9" t="s">
        <v>109</v>
      </c>
      <c r="J88" s="14">
        <f t="shared" ref="J88:BG88" si="5">LOOKUP(J6,35:35,36:36)</f>
        <v>0.01</v>
      </c>
      <c r="K88" s="14">
        <f t="shared" si="5"/>
        <v>1.4999999999999999E-2</v>
      </c>
      <c r="L88" s="14">
        <f t="shared" si="5"/>
        <v>0.02</v>
      </c>
      <c r="M88" s="14">
        <f t="shared" si="5"/>
        <v>2.5000000000000001E-2</v>
      </c>
      <c r="N88" s="14">
        <f t="shared" si="5"/>
        <v>2.5000000000000001E-2</v>
      </c>
      <c r="O88" s="14">
        <f t="shared" si="5"/>
        <v>2.5000000000000001E-2</v>
      </c>
      <c r="P88" s="14">
        <f t="shared" si="5"/>
        <v>2.5000000000000001E-2</v>
      </c>
      <c r="Q88" s="14">
        <f t="shared" si="5"/>
        <v>2.5000000000000001E-2</v>
      </c>
      <c r="R88" s="14">
        <f t="shared" si="5"/>
        <v>2.5000000000000001E-2</v>
      </c>
      <c r="S88" s="14">
        <f t="shared" si="5"/>
        <v>2.5000000000000001E-2</v>
      </c>
      <c r="T88" s="14">
        <f t="shared" si="5"/>
        <v>2.5000000000000001E-2</v>
      </c>
      <c r="U88" s="14">
        <f t="shared" si="5"/>
        <v>2.5000000000000001E-2</v>
      </c>
      <c r="V88" s="14">
        <f t="shared" si="5"/>
        <v>2.5000000000000001E-2</v>
      </c>
      <c r="W88" s="14">
        <f t="shared" si="5"/>
        <v>2.5000000000000001E-2</v>
      </c>
      <c r="X88" s="14">
        <f t="shared" si="5"/>
        <v>2.5000000000000001E-2</v>
      </c>
      <c r="Y88" s="14">
        <f t="shared" si="5"/>
        <v>2.5000000000000001E-2</v>
      </c>
      <c r="Z88" s="14">
        <f t="shared" si="5"/>
        <v>2.5000000000000001E-2</v>
      </c>
      <c r="AA88" s="14">
        <f t="shared" si="5"/>
        <v>2.5000000000000001E-2</v>
      </c>
      <c r="AB88" s="14">
        <f t="shared" si="5"/>
        <v>2.5000000000000001E-2</v>
      </c>
      <c r="AC88" s="14">
        <f t="shared" si="5"/>
        <v>2.5000000000000001E-2</v>
      </c>
      <c r="AD88" s="14">
        <f t="shared" si="5"/>
        <v>2.5000000000000001E-2</v>
      </c>
      <c r="AE88" s="14">
        <f t="shared" si="5"/>
        <v>2.5000000000000001E-2</v>
      </c>
      <c r="AF88" s="14">
        <f t="shared" si="5"/>
        <v>2.5000000000000001E-2</v>
      </c>
      <c r="AG88" s="14">
        <f t="shared" si="5"/>
        <v>2.5000000000000001E-2</v>
      </c>
      <c r="AH88" s="14">
        <f t="shared" si="5"/>
        <v>2.5000000000000001E-2</v>
      </c>
      <c r="AI88" s="14">
        <f t="shared" si="5"/>
        <v>2.5000000000000001E-2</v>
      </c>
      <c r="AJ88" s="14">
        <f t="shared" si="5"/>
        <v>2.5000000000000001E-2</v>
      </c>
      <c r="AK88" s="14">
        <f t="shared" si="5"/>
        <v>2.5000000000000001E-2</v>
      </c>
      <c r="AL88" s="14">
        <f t="shared" si="5"/>
        <v>2.5000000000000001E-2</v>
      </c>
      <c r="AM88" s="14">
        <f t="shared" si="5"/>
        <v>2.5000000000000001E-2</v>
      </c>
      <c r="AN88" s="14">
        <f t="shared" si="5"/>
        <v>2.5000000000000001E-2</v>
      </c>
      <c r="AO88" s="14">
        <f t="shared" si="5"/>
        <v>2.5000000000000001E-2</v>
      </c>
      <c r="AP88" s="14">
        <f t="shared" si="5"/>
        <v>2.5000000000000001E-2</v>
      </c>
      <c r="AQ88" s="14">
        <f t="shared" si="5"/>
        <v>2.5000000000000001E-2</v>
      </c>
      <c r="AR88" s="14">
        <f t="shared" si="5"/>
        <v>2.5000000000000001E-2</v>
      </c>
      <c r="AS88" s="14">
        <f t="shared" si="5"/>
        <v>2.5000000000000001E-2</v>
      </c>
      <c r="AT88" s="14">
        <f t="shared" si="5"/>
        <v>2.5000000000000001E-2</v>
      </c>
      <c r="AU88" s="14">
        <f t="shared" si="5"/>
        <v>2.5000000000000001E-2</v>
      </c>
      <c r="AV88" s="14">
        <f t="shared" si="5"/>
        <v>2.5000000000000001E-2</v>
      </c>
      <c r="AW88" s="14">
        <f t="shared" si="5"/>
        <v>2.5000000000000001E-2</v>
      </c>
      <c r="AX88" s="14">
        <f t="shared" si="5"/>
        <v>2.5000000000000001E-2</v>
      </c>
      <c r="AY88" s="14">
        <f t="shared" si="5"/>
        <v>2.5000000000000001E-2</v>
      </c>
      <c r="AZ88" s="14">
        <f t="shared" si="5"/>
        <v>2.5000000000000001E-2</v>
      </c>
      <c r="BA88" s="14">
        <f t="shared" si="5"/>
        <v>2.5000000000000001E-2</v>
      </c>
      <c r="BB88" s="14">
        <f t="shared" si="5"/>
        <v>2.5000000000000001E-2</v>
      </c>
      <c r="BC88" s="14">
        <f t="shared" si="5"/>
        <v>2.5000000000000001E-2</v>
      </c>
      <c r="BD88" s="14">
        <f t="shared" si="5"/>
        <v>2.5000000000000001E-2</v>
      </c>
      <c r="BE88" s="14">
        <f t="shared" si="5"/>
        <v>2.5000000000000001E-2</v>
      </c>
      <c r="BF88" s="14">
        <f t="shared" si="5"/>
        <v>2.5000000000000001E-2</v>
      </c>
      <c r="BG88" s="14">
        <f t="shared" si="5"/>
        <v>2.5000000000000001E-2</v>
      </c>
    </row>
    <row r="89" spans="1:59" x14ac:dyDescent="0.35">
      <c r="B89" s="9" t="s">
        <v>110</v>
      </c>
      <c r="I89" s="51">
        <v>1</v>
      </c>
      <c r="J89" s="11">
        <f>I89*(1+J88)</f>
        <v>1.01</v>
      </c>
      <c r="K89" s="11">
        <f t="shared" ref="K89:BG89" si="6">J89*(1+K88)</f>
        <v>1.02515</v>
      </c>
      <c r="L89" s="11">
        <f t="shared" si="6"/>
        <v>1.0456529999999999</v>
      </c>
      <c r="M89" s="11">
        <f t="shared" si="6"/>
        <v>1.0717943249999999</v>
      </c>
      <c r="N89" s="11">
        <f t="shared" si="6"/>
        <v>1.0985891831249999</v>
      </c>
      <c r="O89" s="11">
        <f t="shared" si="6"/>
        <v>1.1260539127031248</v>
      </c>
      <c r="P89" s="11">
        <f t="shared" si="6"/>
        <v>1.1542052605207029</v>
      </c>
      <c r="Q89" s="11">
        <f t="shared" si="6"/>
        <v>1.1830603920337204</v>
      </c>
      <c r="R89" s="11">
        <f t="shared" si="6"/>
        <v>1.2126369018345633</v>
      </c>
      <c r="S89" s="11">
        <f t="shared" si="6"/>
        <v>1.2429528243804273</v>
      </c>
      <c r="T89" s="11">
        <f t="shared" si="6"/>
        <v>1.2740266449899378</v>
      </c>
      <c r="U89" s="11">
        <f t="shared" si="6"/>
        <v>1.3058773111146862</v>
      </c>
      <c r="V89" s="11">
        <f t="shared" si="6"/>
        <v>1.3385242438925533</v>
      </c>
      <c r="W89" s="11">
        <f t="shared" si="6"/>
        <v>1.3719873499898669</v>
      </c>
      <c r="X89" s="11">
        <f t="shared" si="6"/>
        <v>1.4062870337396134</v>
      </c>
      <c r="Y89" s="11">
        <f t="shared" si="6"/>
        <v>1.4414442095831037</v>
      </c>
      <c r="Z89" s="11">
        <f t="shared" si="6"/>
        <v>1.4774803148226812</v>
      </c>
      <c r="AA89" s="11">
        <f t="shared" si="6"/>
        <v>1.514417322693248</v>
      </c>
      <c r="AB89" s="11">
        <f t="shared" si="6"/>
        <v>1.5522777557605791</v>
      </c>
      <c r="AC89" s="11">
        <f t="shared" si="6"/>
        <v>1.5910846996545935</v>
      </c>
      <c r="AD89" s="11">
        <f t="shared" si="6"/>
        <v>1.6308618171459581</v>
      </c>
      <c r="AE89" s="11">
        <f t="shared" si="6"/>
        <v>1.6716333625746069</v>
      </c>
      <c r="AF89" s="11">
        <f t="shared" si="6"/>
        <v>1.7134241966389721</v>
      </c>
      <c r="AG89" s="11">
        <f t="shared" si="6"/>
        <v>1.7562598015549462</v>
      </c>
      <c r="AH89" s="11">
        <f t="shared" si="6"/>
        <v>1.8001662965938197</v>
      </c>
      <c r="AI89" s="11">
        <f t="shared" si="6"/>
        <v>1.8451704540086651</v>
      </c>
      <c r="AJ89" s="11">
        <f t="shared" si="6"/>
        <v>1.8912997153588815</v>
      </c>
      <c r="AK89" s="11">
        <f t="shared" si="6"/>
        <v>1.9385822082428534</v>
      </c>
      <c r="AL89" s="11">
        <f t="shared" si="6"/>
        <v>1.9870467634489246</v>
      </c>
      <c r="AM89" s="11">
        <f t="shared" si="6"/>
        <v>2.0367229325351475</v>
      </c>
      <c r="AN89" s="11">
        <f t="shared" si="6"/>
        <v>2.0876410058485262</v>
      </c>
      <c r="AO89" s="11">
        <f t="shared" si="6"/>
        <v>2.139832030994739</v>
      </c>
      <c r="AP89" s="11">
        <f t="shared" si="6"/>
        <v>2.1933278317696074</v>
      </c>
      <c r="AQ89" s="11">
        <f t="shared" si="6"/>
        <v>2.2481610275638473</v>
      </c>
      <c r="AR89" s="11">
        <f t="shared" si="6"/>
        <v>2.3043650532529432</v>
      </c>
      <c r="AS89" s="11">
        <f t="shared" si="6"/>
        <v>2.3619741795842666</v>
      </c>
      <c r="AT89" s="11">
        <f t="shared" si="6"/>
        <v>2.4210235340738731</v>
      </c>
      <c r="AU89" s="11">
        <f t="shared" si="6"/>
        <v>2.4815491224257196</v>
      </c>
      <c r="AV89" s="11">
        <f t="shared" si="6"/>
        <v>2.5435878504863623</v>
      </c>
      <c r="AW89" s="11">
        <f t="shared" si="6"/>
        <v>2.6071775467485212</v>
      </c>
      <c r="AX89" s="11">
        <f t="shared" si="6"/>
        <v>2.6723569854172342</v>
      </c>
      <c r="AY89" s="11">
        <f t="shared" si="6"/>
        <v>2.7391659100526646</v>
      </c>
      <c r="AZ89" s="11">
        <f t="shared" si="6"/>
        <v>2.8076450578039811</v>
      </c>
      <c r="BA89" s="11">
        <f t="shared" si="6"/>
        <v>2.8778361842490803</v>
      </c>
      <c r="BB89" s="11">
        <f t="shared" si="6"/>
        <v>2.949782088855307</v>
      </c>
      <c r="BC89" s="11">
        <f t="shared" si="6"/>
        <v>3.0235266410766894</v>
      </c>
      <c r="BD89" s="11">
        <f t="shared" si="6"/>
        <v>3.0991148071036063</v>
      </c>
      <c r="BE89" s="11">
        <f t="shared" si="6"/>
        <v>3.1765926772811963</v>
      </c>
      <c r="BF89" s="11">
        <f t="shared" si="6"/>
        <v>3.2560074942132258</v>
      </c>
      <c r="BG89" s="11">
        <f t="shared" si="6"/>
        <v>3.3374076815685561</v>
      </c>
    </row>
    <row r="91" spans="1:59" x14ac:dyDescent="0.35">
      <c r="B91" s="11" t="s">
        <v>111</v>
      </c>
      <c r="E91" s="9" t="s">
        <v>59</v>
      </c>
      <c r="J91" s="11">
        <f t="shared" ref="J91:BG91" si="7">LOOKUP(J6,31:31,32:32)</f>
        <v>4</v>
      </c>
      <c r="K91" s="11">
        <f t="shared" si="7"/>
        <v>5.5</v>
      </c>
      <c r="L91" s="11">
        <f t="shared" si="7"/>
        <v>5</v>
      </c>
      <c r="M91" s="11">
        <f t="shared" si="7"/>
        <v>4.5</v>
      </c>
      <c r="N91" s="11">
        <f t="shared" si="7"/>
        <v>5</v>
      </c>
      <c r="O91" s="11">
        <f t="shared" si="7"/>
        <v>4.75</v>
      </c>
      <c r="P91" s="11">
        <f t="shared" si="7"/>
        <v>4.75</v>
      </c>
      <c r="Q91" s="11">
        <f t="shared" si="7"/>
        <v>4.75</v>
      </c>
      <c r="R91" s="11">
        <f t="shared" si="7"/>
        <v>4.75</v>
      </c>
      <c r="S91" s="11">
        <f t="shared" si="7"/>
        <v>4.75</v>
      </c>
      <c r="T91" s="11">
        <f t="shared" si="7"/>
        <v>4.75</v>
      </c>
      <c r="U91" s="11">
        <f t="shared" si="7"/>
        <v>4.75</v>
      </c>
      <c r="V91" s="11">
        <f t="shared" si="7"/>
        <v>4.75</v>
      </c>
      <c r="W91" s="11">
        <f t="shared" si="7"/>
        <v>4.75</v>
      </c>
      <c r="X91" s="11">
        <f t="shared" si="7"/>
        <v>4.75</v>
      </c>
      <c r="Y91" s="11">
        <f t="shared" si="7"/>
        <v>4.75</v>
      </c>
      <c r="Z91" s="11">
        <f t="shared" si="7"/>
        <v>4.75</v>
      </c>
      <c r="AA91" s="11">
        <f t="shared" si="7"/>
        <v>4.75</v>
      </c>
      <c r="AB91" s="11">
        <f t="shared" si="7"/>
        <v>4.75</v>
      </c>
      <c r="AC91" s="11">
        <f t="shared" si="7"/>
        <v>4.75</v>
      </c>
      <c r="AD91" s="11">
        <f t="shared" si="7"/>
        <v>4.75</v>
      </c>
      <c r="AE91" s="11">
        <f t="shared" si="7"/>
        <v>4.75</v>
      </c>
      <c r="AF91" s="11">
        <f t="shared" si="7"/>
        <v>4.75</v>
      </c>
      <c r="AG91" s="11">
        <f t="shared" si="7"/>
        <v>4.75</v>
      </c>
      <c r="AH91" s="11">
        <f t="shared" si="7"/>
        <v>4.75</v>
      </c>
      <c r="AI91" s="11">
        <f t="shared" si="7"/>
        <v>4.75</v>
      </c>
      <c r="AJ91" s="11">
        <f t="shared" si="7"/>
        <v>4.75</v>
      </c>
      <c r="AK91" s="11">
        <f t="shared" si="7"/>
        <v>4.75</v>
      </c>
      <c r="AL91" s="11">
        <f t="shared" si="7"/>
        <v>4.75</v>
      </c>
      <c r="AM91" s="11">
        <f t="shared" si="7"/>
        <v>4.75</v>
      </c>
      <c r="AN91" s="11">
        <f t="shared" si="7"/>
        <v>4.75</v>
      </c>
      <c r="AO91" s="11">
        <f t="shared" si="7"/>
        <v>4.75</v>
      </c>
      <c r="AP91" s="11">
        <f t="shared" si="7"/>
        <v>4.75</v>
      </c>
      <c r="AQ91" s="11">
        <f t="shared" si="7"/>
        <v>4.75</v>
      </c>
      <c r="AR91" s="11">
        <f t="shared" si="7"/>
        <v>4.75</v>
      </c>
      <c r="AS91" s="11">
        <f t="shared" si="7"/>
        <v>4.75</v>
      </c>
      <c r="AT91" s="11">
        <f t="shared" si="7"/>
        <v>4.75</v>
      </c>
      <c r="AU91" s="11">
        <f t="shared" si="7"/>
        <v>4.75</v>
      </c>
      <c r="AV91" s="11">
        <f t="shared" si="7"/>
        <v>4.75</v>
      </c>
      <c r="AW91" s="11">
        <f t="shared" si="7"/>
        <v>4.75</v>
      </c>
      <c r="AX91" s="11">
        <f t="shared" si="7"/>
        <v>4.75</v>
      </c>
      <c r="AY91" s="11">
        <f t="shared" si="7"/>
        <v>4.75</v>
      </c>
      <c r="AZ91" s="11">
        <f t="shared" si="7"/>
        <v>4.75</v>
      </c>
      <c r="BA91" s="11">
        <f t="shared" si="7"/>
        <v>4.75</v>
      </c>
      <c r="BB91" s="11">
        <f t="shared" si="7"/>
        <v>4.75</v>
      </c>
      <c r="BC91" s="11">
        <f t="shared" si="7"/>
        <v>4.75</v>
      </c>
      <c r="BD91" s="11">
        <f t="shared" si="7"/>
        <v>4.75</v>
      </c>
      <c r="BE91" s="11">
        <f t="shared" si="7"/>
        <v>4.75</v>
      </c>
      <c r="BF91" s="11">
        <f t="shared" si="7"/>
        <v>4.75</v>
      </c>
      <c r="BG91" s="11">
        <f t="shared" si="7"/>
        <v>4.75</v>
      </c>
    </row>
    <row r="92" spans="1:59" s="13" customFormat="1" x14ac:dyDescent="0.35">
      <c r="B92" s="21" t="s">
        <v>112</v>
      </c>
      <c r="E92" s="13" t="s">
        <v>103</v>
      </c>
      <c r="J92" s="13">
        <f t="shared" ref="J92:BG92" si="8">J79</f>
        <v>0</v>
      </c>
      <c r="K92" s="13">
        <f t="shared" si="8"/>
        <v>0</v>
      </c>
      <c r="L92" s="13">
        <f t="shared" si="8"/>
        <v>0</v>
      </c>
      <c r="M92" s="13">
        <f t="shared" si="8"/>
        <v>0</v>
      </c>
      <c r="N92" s="13">
        <f t="shared" si="8"/>
        <v>0</v>
      </c>
      <c r="O92" s="13">
        <f t="shared" si="8"/>
        <v>0</v>
      </c>
      <c r="P92" s="13">
        <f t="shared" si="8"/>
        <v>0</v>
      </c>
      <c r="Q92" s="13">
        <f t="shared" si="8"/>
        <v>0</v>
      </c>
      <c r="R92" s="13">
        <f t="shared" si="8"/>
        <v>0</v>
      </c>
      <c r="S92" s="13">
        <f t="shared" si="8"/>
        <v>0</v>
      </c>
      <c r="T92" s="13">
        <f t="shared" si="8"/>
        <v>0</v>
      </c>
      <c r="U92" s="13">
        <f t="shared" si="8"/>
        <v>0</v>
      </c>
      <c r="V92" s="13">
        <f t="shared" si="8"/>
        <v>0</v>
      </c>
      <c r="W92" s="13">
        <f t="shared" si="8"/>
        <v>0</v>
      </c>
      <c r="X92" s="13">
        <f t="shared" si="8"/>
        <v>0</v>
      </c>
      <c r="Y92" s="13">
        <f t="shared" si="8"/>
        <v>0</v>
      </c>
      <c r="Z92" s="13">
        <f t="shared" si="8"/>
        <v>0</v>
      </c>
      <c r="AA92" s="13">
        <f t="shared" si="8"/>
        <v>0</v>
      </c>
      <c r="AB92" s="13">
        <f t="shared" si="8"/>
        <v>0</v>
      </c>
      <c r="AC92" s="13">
        <f t="shared" si="8"/>
        <v>0</v>
      </c>
      <c r="AD92" s="13">
        <f t="shared" si="8"/>
        <v>0</v>
      </c>
      <c r="AE92" s="13">
        <f t="shared" si="8"/>
        <v>0</v>
      </c>
      <c r="AF92" s="13">
        <f t="shared" si="8"/>
        <v>0</v>
      </c>
      <c r="AG92" s="13">
        <f t="shared" si="8"/>
        <v>0</v>
      </c>
      <c r="AH92" s="13">
        <f t="shared" si="8"/>
        <v>0</v>
      </c>
      <c r="AI92" s="13">
        <f t="shared" si="8"/>
        <v>0</v>
      </c>
      <c r="AJ92" s="13">
        <f t="shared" si="8"/>
        <v>0</v>
      </c>
      <c r="AK92" s="13">
        <f t="shared" si="8"/>
        <v>0</v>
      </c>
      <c r="AL92" s="13">
        <f t="shared" si="8"/>
        <v>0</v>
      </c>
      <c r="AM92" s="13">
        <f t="shared" si="8"/>
        <v>0</v>
      </c>
      <c r="AN92" s="13">
        <f t="shared" si="8"/>
        <v>0</v>
      </c>
      <c r="AO92" s="13">
        <f t="shared" si="8"/>
        <v>0</v>
      </c>
      <c r="AP92" s="13">
        <f t="shared" si="8"/>
        <v>0</v>
      </c>
      <c r="AQ92" s="13">
        <f t="shared" si="8"/>
        <v>0</v>
      </c>
      <c r="AR92" s="13">
        <f t="shared" si="8"/>
        <v>0</v>
      </c>
      <c r="AS92" s="13">
        <f t="shared" si="8"/>
        <v>0</v>
      </c>
      <c r="AT92" s="13">
        <f t="shared" si="8"/>
        <v>0</v>
      </c>
      <c r="AU92" s="13">
        <f t="shared" si="8"/>
        <v>0</v>
      </c>
      <c r="AV92" s="13">
        <f t="shared" si="8"/>
        <v>0</v>
      </c>
      <c r="AW92" s="13">
        <f t="shared" si="8"/>
        <v>0</v>
      </c>
      <c r="AX92" s="13">
        <f t="shared" si="8"/>
        <v>0</v>
      </c>
      <c r="AY92" s="13">
        <f t="shared" si="8"/>
        <v>0</v>
      </c>
      <c r="AZ92" s="13">
        <f t="shared" si="8"/>
        <v>0</v>
      </c>
      <c r="BA92" s="13">
        <f t="shared" si="8"/>
        <v>0</v>
      </c>
      <c r="BB92" s="13">
        <f t="shared" si="8"/>
        <v>0</v>
      </c>
      <c r="BC92" s="13">
        <f t="shared" si="8"/>
        <v>0</v>
      </c>
      <c r="BD92" s="13">
        <f t="shared" si="8"/>
        <v>0</v>
      </c>
      <c r="BE92" s="13">
        <f t="shared" si="8"/>
        <v>0</v>
      </c>
      <c r="BF92" s="13">
        <f t="shared" si="8"/>
        <v>0</v>
      </c>
      <c r="BG92" s="13">
        <f t="shared" si="8"/>
        <v>0</v>
      </c>
    </row>
    <row r="93" spans="1:59" s="13" customFormat="1" x14ac:dyDescent="0.35">
      <c r="B93" s="21" t="s">
        <v>113</v>
      </c>
      <c r="E93" s="13" t="s">
        <v>88</v>
      </c>
      <c r="J93" s="13">
        <f>J91*J92/1000</f>
        <v>0</v>
      </c>
      <c r="K93" s="13">
        <f t="shared" ref="K93:BG93" si="9">K91*K92/1000</f>
        <v>0</v>
      </c>
      <c r="L93" s="13">
        <f t="shared" si="9"/>
        <v>0</v>
      </c>
      <c r="M93" s="13">
        <f t="shared" si="9"/>
        <v>0</v>
      </c>
      <c r="N93" s="13">
        <f t="shared" si="9"/>
        <v>0</v>
      </c>
      <c r="O93" s="13">
        <f t="shared" si="9"/>
        <v>0</v>
      </c>
      <c r="P93" s="13">
        <f t="shared" si="9"/>
        <v>0</v>
      </c>
      <c r="Q93" s="13">
        <f t="shared" si="9"/>
        <v>0</v>
      </c>
      <c r="R93" s="13">
        <f t="shared" si="9"/>
        <v>0</v>
      </c>
      <c r="S93" s="13">
        <f t="shared" si="9"/>
        <v>0</v>
      </c>
      <c r="T93" s="13">
        <f t="shared" si="9"/>
        <v>0</v>
      </c>
      <c r="U93" s="13">
        <f t="shared" si="9"/>
        <v>0</v>
      </c>
      <c r="V93" s="13">
        <f t="shared" si="9"/>
        <v>0</v>
      </c>
      <c r="W93" s="13">
        <f t="shared" si="9"/>
        <v>0</v>
      </c>
      <c r="X93" s="13">
        <f t="shared" si="9"/>
        <v>0</v>
      </c>
      <c r="Y93" s="13">
        <f t="shared" si="9"/>
        <v>0</v>
      </c>
      <c r="Z93" s="13">
        <f t="shared" si="9"/>
        <v>0</v>
      </c>
      <c r="AA93" s="13">
        <f t="shared" si="9"/>
        <v>0</v>
      </c>
      <c r="AB93" s="13">
        <f t="shared" si="9"/>
        <v>0</v>
      </c>
      <c r="AC93" s="13">
        <f t="shared" si="9"/>
        <v>0</v>
      </c>
      <c r="AD93" s="13">
        <f t="shared" si="9"/>
        <v>0</v>
      </c>
      <c r="AE93" s="13">
        <f t="shared" si="9"/>
        <v>0</v>
      </c>
      <c r="AF93" s="13">
        <f t="shared" si="9"/>
        <v>0</v>
      </c>
      <c r="AG93" s="13">
        <f t="shared" si="9"/>
        <v>0</v>
      </c>
      <c r="AH93" s="13">
        <f t="shared" si="9"/>
        <v>0</v>
      </c>
      <c r="AI93" s="13">
        <f t="shared" si="9"/>
        <v>0</v>
      </c>
      <c r="AJ93" s="13">
        <f t="shared" si="9"/>
        <v>0</v>
      </c>
      <c r="AK93" s="13">
        <f t="shared" si="9"/>
        <v>0</v>
      </c>
      <c r="AL93" s="13">
        <f t="shared" si="9"/>
        <v>0</v>
      </c>
      <c r="AM93" s="13">
        <f t="shared" si="9"/>
        <v>0</v>
      </c>
      <c r="AN93" s="13">
        <f t="shared" si="9"/>
        <v>0</v>
      </c>
      <c r="AO93" s="13">
        <f t="shared" si="9"/>
        <v>0</v>
      </c>
      <c r="AP93" s="13">
        <f t="shared" si="9"/>
        <v>0</v>
      </c>
      <c r="AQ93" s="13">
        <f t="shared" si="9"/>
        <v>0</v>
      </c>
      <c r="AR93" s="13">
        <f t="shared" si="9"/>
        <v>0</v>
      </c>
      <c r="AS93" s="13">
        <f t="shared" si="9"/>
        <v>0</v>
      </c>
      <c r="AT93" s="13">
        <f t="shared" si="9"/>
        <v>0</v>
      </c>
      <c r="AU93" s="13">
        <f t="shared" si="9"/>
        <v>0</v>
      </c>
      <c r="AV93" s="13">
        <f t="shared" si="9"/>
        <v>0</v>
      </c>
      <c r="AW93" s="13">
        <f t="shared" si="9"/>
        <v>0</v>
      </c>
      <c r="AX93" s="13">
        <f t="shared" si="9"/>
        <v>0</v>
      </c>
      <c r="AY93" s="13">
        <f t="shared" si="9"/>
        <v>0</v>
      </c>
      <c r="AZ93" s="13">
        <f t="shared" si="9"/>
        <v>0</v>
      </c>
      <c r="BA93" s="13">
        <f t="shared" si="9"/>
        <v>0</v>
      </c>
      <c r="BB93" s="13">
        <f t="shared" si="9"/>
        <v>0</v>
      </c>
      <c r="BC93" s="13">
        <f t="shared" si="9"/>
        <v>0</v>
      </c>
      <c r="BD93" s="13">
        <f t="shared" si="9"/>
        <v>0</v>
      </c>
      <c r="BE93" s="13">
        <f t="shared" si="9"/>
        <v>0</v>
      </c>
      <c r="BF93" s="13">
        <f t="shared" si="9"/>
        <v>0</v>
      </c>
      <c r="BG93" s="13">
        <f t="shared" si="9"/>
        <v>0</v>
      </c>
    </row>
    <row r="94" spans="1:59" s="13" customFormat="1" x14ac:dyDescent="0.35">
      <c r="B94" s="21"/>
    </row>
    <row r="95" spans="1:59" s="13" customFormat="1" x14ac:dyDescent="0.35">
      <c r="B95" s="21" t="s">
        <v>114</v>
      </c>
      <c r="E95" s="13" t="s">
        <v>88</v>
      </c>
      <c r="F95" s="21">
        <f>F38</f>
        <v>15</v>
      </c>
      <c r="G95" s="13" t="s">
        <v>65</v>
      </c>
      <c r="J95" s="13">
        <f t="shared" ref="J95:BG95" si="10">$F$95*J89*J75</f>
        <v>0</v>
      </c>
      <c r="K95" s="13">
        <f t="shared" si="10"/>
        <v>0</v>
      </c>
      <c r="L95" s="13">
        <f t="shared" si="10"/>
        <v>0</v>
      </c>
      <c r="M95" s="13">
        <f t="shared" si="10"/>
        <v>0</v>
      </c>
      <c r="N95" s="13">
        <f t="shared" si="10"/>
        <v>0</v>
      </c>
      <c r="O95" s="13">
        <f t="shared" si="10"/>
        <v>0</v>
      </c>
      <c r="P95" s="13">
        <f t="shared" si="10"/>
        <v>0</v>
      </c>
      <c r="Q95" s="13">
        <f t="shared" si="10"/>
        <v>0</v>
      </c>
      <c r="R95" s="13">
        <f t="shared" si="10"/>
        <v>0</v>
      </c>
      <c r="S95" s="13">
        <f t="shared" si="10"/>
        <v>0</v>
      </c>
      <c r="T95" s="13">
        <f t="shared" si="10"/>
        <v>0</v>
      </c>
      <c r="U95" s="13">
        <f t="shared" si="10"/>
        <v>0</v>
      </c>
      <c r="V95" s="13">
        <f t="shared" si="10"/>
        <v>0</v>
      </c>
      <c r="W95" s="13">
        <f t="shared" si="10"/>
        <v>0</v>
      </c>
      <c r="X95" s="13">
        <f t="shared" si="10"/>
        <v>0</v>
      </c>
      <c r="Y95" s="13">
        <f t="shared" si="10"/>
        <v>0</v>
      </c>
      <c r="Z95" s="13">
        <f t="shared" si="10"/>
        <v>0</v>
      </c>
      <c r="AA95" s="13">
        <f t="shared" si="10"/>
        <v>0</v>
      </c>
      <c r="AB95" s="13">
        <f t="shared" si="10"/>
        <v>0</v>
      </c>
      <c r="AC95" s="13">
        <f t="shared" si="10"/>
        <v>0</v>
      </c>
      <c r="AD95" s="13">
        <f t="shared" si="10"/>
        <v>0</v>
      </c>
      <c r="AE95" s="13">
        <f t="shared" si="10"/>
        <v>0</v>
      </c>
      <c r="AF95" s="13">
        <f t="shared" si="10"/>
        <v>0</v>
      </c>
      <c r="AG95" s="13">
        <f t="shared" si="10"/>
        <v>0</v>
      </c>
      <c r="AH95" s="13">
        <f t="shared" si="10"/>
        <v>0</v>
      </c>
      <c r="AI95" s="13">
        <f t="shared" si="10"/>
        <v>0</v>
      </c>
      <c r="AJ95" s="13">
        <f t="shared" si="10"/>
        <v>0</v>
      </c>
      <c r="AK95" s="13">
        <f t="shared" si="10"/>
        <v>0</v>
      </c>
      <c r="AL95" s="13">
        <f t="shared" si="10"/>
        <v>0</v>
      </c>
      <c r="AM95" s="13">
        <f t="shared" si="10"/>
        <v>0</v>
      </c>
      <c r="AN95" s="13">
        <f t="shared" si="10"/>
        <v>0</v>
      </c>
      <c r="AO95" s="13">
        <f t="shared" si="10"/>
        <v>0</v>
      </c>
      <c r="AP95" s="13">
        <f t="shared" si="10"/>
        <v>0</v>
      </c>
      <c r="AQ95" s="13">
        <f t="shared" si="10"/>
        <v>0</v>
      </c>
      <c r="AR95" s="13">
        <f t="shared" si="10"/>
        <v>0</v>
      </c>
      <c r="AS95" s="13">
        <f t="shared" si="10"/>
        <v>0</v>
      </c>
      <c r="AT95" s="13">
        <f t="shared" si="10"/>
        <v>0</v>
      </c>
      <c r="AU95" s="13">
        <f t="shared" si="10"/>
        <v>0</v>
      </c>
      <c r="AV95" s="13">
        <f t="shared" si="10"/>
        <v>0</v>
      </c>
      <c r="AW95" s="13">
        <f t="shared" si="10"/>
        <v>0</v>
      </c>
      <c r="AX95" s="13">
        <f t="shared" si="10"/>
        <v>0</v>
      </c>
      <c r="AY95" s="13">
        <f t="shared" si="10"/>
        <v>0</v>
      </c>
      <c r="AZ95" s="13">
        <f t="shared" si="10"/>
        <v>0</v>
      </c>
      <c r="BA95" s="13">
        <f t="shared" si="10"/>
        <v>0</v>
      </c>
      <c r="BB95" s="13">
        <f t="shared" si="10"/>
        <v>0</v>
      </c>
      <c r="BC95" s="13">
        <f t="shared" si="10"/>
        <v>0</v>
      </c>
      <c r="BD95" s="13">
        <f t="shared" si="10"/>
        <v>0</v>
      </c>
      <c r="BE95" s="13">
        <f t="shared" si="10"/>
        <v>0</v>
      </c>
      <c r="BF95" s="13">
        <f t="shared" si="10"/>
        <v>0</v>
      </c>
      <c r="BG95" s="13">
        <f t="shared" si="10"/>
        <v>0</v>
      </c>
    </row>
    <row r="96" spans="1:59" x14ac:dyDescent="0.35">
      <c r="B96" s="11" t="s">
        <v>115</v>
      </c>
      <c r="E96" s="13" t="s">
        <v>88</v>
      </c>
      <c r="F96" s="11">
        <f>F39</f>
        <v>5</v>
      </c>
      <c r="G96" s="9" t="s">
        <v>116</v>
      </c>
      <c r="J96" s="13">
        <f t="shared" ref="J96:BG96" si="11">$F$96*J89*J77/1000</f>
        <v>0</v>
      </c>
      <c r="K96" s="13">
        <f t="shared" si="11"/>
        <v>0</v>
      </c>
      <c r="L96" s="13">
        <f t="shared" si="11"/>
        <v>0</v>
      </c>
      <c r="M96" s="13">
        <f t="shared" si="11"/>
        <v>0</v>
      </c>
      <c r="N96" s="13">
        <f t="shared" si="11"/>
        <v>0</v>
      </c>
      <c r="O96" s="13">
        <f t="shared" si="11"/>
        <v>0</v>
      </c>
      <c r="P96" s="13">
        <f t="shared" si="11"/>
        <v>0</v>
      </c>
      <c r="Q96" s="13">
        <f t="shared" si="11"/>
        <v>0</v>
      </c>
      <c r="R96" s="13">
        <f t="shared" si="11"/>
        <v>0</v>
      </c>
      <c r="S96" s="13">
        <f t="shared" si="11"/>
        <v>0</v>
      </c>
      <c r="T96" s="13">
        <f t="shared" si="11"/>
        <v>0</v>
      </c>
      <c r="U96" s="13">
        <f t="shared" si="11"/>
        <v>0</v>
      </c>
      <c r="V96" s="13">
        <f t="shared" si="11"/>
        <v>0</v>
      </c>
      <c r="W96" s="13">
        <f t="shared" si="11"/>
        <v>0</v>
      </c>
      <c r="X96" s="13">
        <f t="shared" si="11"/>
        <v>0</v>
      </c>
      <c r="Y96" s="13">
        <f t="shared" si="11"/>
        <v>0</v>
      </c>
      <c r="Z96" s="13">
        <f t="shared" si="11"/>
        <v>0</v>
      </c>
      <c r="AA96" s="13">
        <f t="shared" si="11"/>
        <v>0</v>
      </c>
      <c r="AB96" s="13">
        <f t="shared" si="11"/>
        <v>0</v>
      </c>
      <c r="AC96" s="13">
        <f t="shared" si="11"/>
        <v>0</v>
      </c>
      <c r="AD96" s="13">
        <f t="shared" si="11"/>
        <v>0</v>
      </c>
      <c r="AE96" s="13">
        <f t="shared" si="11"/>
        <v>0</v>
      </c>
      <c r="AF96" s="13">
        <f t="shared" si="11"/>
        <v>0</v>
      </c>
      <c r="AG96" s="13">
        <f t="shared" si="11"/>
        <v>0</v>
      </c>
      <c r="AH96" s="13">
        <f t="shared" si="11"/>
        <v>0</v>
      </c>
      <c r="AI96" s="13">
        <f t="shared" si="11"/>
        <v>0</v>
      </c>
      <c r="AJ96" s="13">
        <f t="shared" si="11"/>
        <v>0</v>
      </c>
      <c r="AK96" s="13">
        <f t="shared" si="11"/>
        <v>0</v>
      </c>
      <c r="AL96" s="13">
        <f t="shared" si="11"/>
        <v>0</v>
      </c>
      <c r="AM96" s="13">
        <f t="shared" si="11"/>
        <v>0</v>
      </c>
      <c r="AN96" s="13">
        <f t="shared" si="11"/>
        <v>0</v>
      </c>
      <c r="AO96" s="13">
        <f t="shared" si="11"/>
        <v>0</v>
      </c>
      <c r="AP96" s="13">
        <f t="shared" si="11"/>
        <v>0</v>
      </c>
      <c r="AQ96" s="13">
        <f t="shared" si="11"/>
        <v>0</v>
      </c>
      <c r="AR96" s="13">
        <f t="shared" si="11"/>
        <v>0</v>
      </c>
      <c r="AS96" s="13">
        <f t="shared" si="11"/>
        <v>0</v>
      </c>
      <c r="AT96" s="13">
        <f t="shared" si="11"/>
        <v>0</v>
      </c>
      <c r="AU96" s="13">
        <f t="shared" si="11"/>
        <v>0</v>
      </c>
      <c r="AV96" s="13">
        <f t="shared" si="11"/>
        <v>0</v>
      </c>
      <c r="AW96" s="13">
        <f t="shared" si="11"/>
        <v>0</v>
      </c>
      <c r="AX96" s="13">
        <f t="shared" si="11"/>
        <v>0</v>
      </c>
      <c r="AY96" s="13">
        <f t="shared" si="11"/>
        <v>0</v>
      </c>
      <c r="AZ96" s="13">
        <f t="shared" si="11"/>
        <v>0</v>
      </c>
      <c r="BA96" s="13">
        <f t="shared" si="11"/>
        <v>0</v>
      </c>
      <c r="BB96" s="13">
        <f t="shared" si="11"/>
        <v>0</v>
      </c>
      <c r="BC96" s="13">
        <f t="shared" si="11"/>
        <v>0</v>
      </c>
      <c r="BD96" s="13">
        <f t="shared" si="11"/>
        <v>0</v>
      </c>
      <c r="BE96" s="13">
        <f t="shared" si="11"/>
        <v>0</v>
      </c>
      <c r="BF96" s="13">
        <f t="shared" si="11"/>
        <v>0</v>
      </c>
      <c r="BG96" s="13">
        <f t="shared" si="11"/>
        <v>0</v>
      </c>
    </row>
    <row r="97" spans="1:59" x14ac:dyDescent="0.35">
      <c r="B97" s="18" t="s">
        <v>117</v>
      </c>
      <c r="C97" s="19"/>
      <c r="D97" s="19"/>
      <c r="E97" s="19"/>
      <c r="F97" s="19"/>
      <c r="G97" s="19"/>
      <c r="H97" s="19"/>
      <c r="I97" s="19"/>
      <c r="J97" s="22">
        <f t="shared" ref="J97:BG97" si="12">J96+J95+J93</f>
        <v>0</v>
      </c>
      <c r="K97" s="22">
        <f t="shared" si="12"/>
        <v>0</v>
      </c>
      <c r="L97" s="22">
        <f t="shared" si="12"/>
        <v>0</v>
      </c>
      <c r="M97" s="22">
        <f t="shared" si="12"/>
        <v>0</v>
      </c>
      <c r="N97" s="22">
        <f t="shared" si="12"/>
        <v>0</v>
      </c>
      <c r="O97" s="22">
        <f t="shared" si="12"/>
        <v>0</v>
      </c>
      <c r="P97" s="22">
        <f t="shared" si="12"/>
        <v>0</v>
      </c>
      <c r="Q97" s="22">
        <f t="shared" si="12"/>
        <v>0</v>
      </c>
      <c r="R97" s="22">
        <f t="shared" si="12"/>
        <v>0</v>
      </c>
      <c r="S97" s="22">
        <f t="shared" si="12"/>
        <v>0</v>
      </c>
      <c r="T97" s="22">
        <f t="shared" si="12"/>
        <v>0</v>
      </c>
      <c r="U97" s="22">
        <f t="shared" si="12"/>
        <v>0</v>
      </c>
      <c r="V97" s="22">
        <f t="shared" si="12"/>
        <v>0</v>
      </c>
      <c r="W97" s="22">
        <f t="shared" si="12"/>
        <v>0</v>
      </c>
      <c r="X97" s="22">
        <f t="shared" si="12"/>
        <v>0</v>
      </c>
      <c r="Y97" s="22">
        <f t="shared" si="12"/>
        <v>0</v>
      </c>
      <c r="Z97" s="22">
        <f t="shared" si="12"/>
        <v>0</v>
      </c>
      <c r="AA97" s="22">
        <f t="shared" si="12"/>
        <v>0</v>
      </c>
      <c r="AB97" s="22">
        <f t="shared" si="12"/>
        <v>0</v>
      </c>
      <c r="AC97" s="22">
        <f t="shared" si="12"/>
        <v>0</v>
      </c>
      <c r="AD97" s="22">
        <f t="shared" si="12"/>
        <v>0</v>
      </c>
      <c r="AE97" s="22">
        <f t="shared" si="12"/>
        <v>0</v>
      </c>
      <c r="AF97" s="22">
        <f t="shared" si="12"/>
        <v>0</v>
      </c>
      <c r="AG97" s="22">
        <f t="shared" si="12"/>
        <v>0</v>
      </c>
      <c r="AH97" s="22">
        <f t="shared" si="12"/>
        <v>0</v>
      </c>
      <c r="AI97" s="22">
        <f t="shared" si="12"/>
        <v>0</v>
      </c>
      <c r="AJ97" s="22">
        <f t="shared" si="12"/>
        <v>0</v>
      </c>
      <c r="AK97" s="22">
        <f t="shared" si="12"/>
        <v>0</v>
      </c>
      <c r="AL97" s="22">
        <f t="shared" si="12"/>
        <v>0</v>
      </c>
      <c r="AM97" s="22">
        <f t="shared" si="12"/>
        <v>0</v>
      </c>
      <c r="AN97" s="22">
        <f t="shared" si="12"/>
        <v>0</v>
      </c>
      <c r="AO97" s="22">
        <f t="shared" si="12"/>
        <v>0</v>
      </c>
      <c r="AP97" s="22">
        <f t="shared" si="12"/>
        <v>0</v>
      </c>
      <c r="AQ97" s="22">
        <f t="shared" si="12"/>
        <v>0</v>
      </c>
      <c r="AR97" s="22">
        <f t="shared" si="12"/>
        <v>0</v>
      </c>
      <c r="AS97" s="22">
        <f t="shared" si="12"/>
        <v>0</v>
      </c>
      <c r="AT97" s="22">
        <f t="shared" si="12"/>
        <v>0</v>
      </c>
      <c r="AU97" s="22">
        <f t="shared" si="12"/>
        <v>0</v>
      </c>
      <c r="AV97" s="22">
        <f t="shared" si="12"/>
        <v>0</v>
      </c>
      <c r="AW97" s="22">
        <f t="shared" si="12"/>
        <v>0</v>
      </c>
      <c r="AX97" s="22">
        <f t="shared" si="12"/>
        <v>0</v>
      </c>
      <c r="AY97" s="22">
        <f t="shared" si="12"/>
        <v>0</v>
      </c>
      <c r="AZ97" s="22">
        <f t="shared" si="12"/>
        <v>0</v>
      </c>
      <c r="BA97" s="22">
        <f t="shared" si="12"/>
        <v>0</v>
      </c>
      <c r="BB97" s="22">
        <f t="shared" si="12"/>
        <v>0</v>
      </c>
      <c r="BC97" s="22">
        <f t="shared" si="12"/>
        <v>0</v>
      </c>
      <c r="BD97" s="22">
        <f t="shared" si="12"/>
        <v>0</v>
      </c>
      <c r="BE97" s="22">
        <f t="shared" si="12"/>
        <v>0</v>
      </c>
      <c r="BF97" s="22">
        <f t="shared" si="12"/>
        <v>0</v>
      </c>
      <c r="BG97" s="22">
        <f t="shared" si="12"/>
        <v>0</v>
      </c>
    </row>
    <row r="99" spans="1:59" s="66" customFormat="1" x14ac:dyDescent="0.35">
      <c r="A99" s="66" t="s">
        <v>118</v>
      </c>
    </row>
    <row r="100" spans="1:59" x14ac:dyDescent="0.35">
      <c r="B100" s="9" t="s">
        <v>2</v>
      </c>
      <c r="E100" s="9" t="s">
        <v>119</v>
      </c>
      <c r="F100" s="11">
        <f>F43</f>
        <v>7.5</v>
      </c>
      <c r="G100" s="9" t="s">
        <v>120</v>
      </c>
      <c r="J100" s="21">
        <f>$F$100*12</f>
        <v>90</v>
      </c>
      <c r="K100" s="21">
        <f t="shared" ref="K100:BG100" si="13">$F$100*12</f>
        <v>90</v>
      </c>
      <c r="L100" s="21">
        <f t="shared" si="13"/>
        <v>90</v>
      </c>
      <c r="M100" s="21">
        <f t="shared" si="13"/>
        <v>90</v>
      </c>
      <c r="N100" s="21">
        <f t="shared" si="13"/>
        <v>90</v>
      </c>
      <c r="O100" s="21">
        <f t="shared" si="13"/>
        <v>90</v>
      </c>
      <c r="P100" s="21">
        <f t="shared" si="13"/>
        <v>90</v>
      </c>
      <c r="Q100" s="21">
        <f t="shared" si="13"/>
        <v>90</v>
      </c>
      <c r="R100" s="21">
        <f t="shared" si="13"/>
        <v>90</v>
      </c>
      <c r="S100" s="21">
        <f t="shared" si="13"/>
        <v>90</v>
      </c>
      <c r="T100" s="21">
        <f t="shared" si="13"/>
        <v>90</v>
      </c>
      <c r="U100" s="21">
        <f t="shared" si="13"/>
        <v>90</v>
      </c>
      <c r="V100" s="21">
        <f t="shared" si="13"/>
        <v>90</v>
      </c>
      <c r="W100" s="21">
        <f t="shared" si="13"/>
        <v>90</v>
      </c>
      <c r="X100" s="21">
        <f t="shared" si="13"/>
        <v>90</v>
      </c>
      <c r="Y100" s="21">
        <f t="shared" si="13"/>
        <v>90</v>
      </c>
      <c r="Z100" s="21">
        <f t="shared" si="13"/>
        <v>90</v>
      </c>
      <c r="AA100" s="21">
        <f t="shared" si="13"/>
        <v>90</v>
      </c>
      <c r="AB100" s="21">
        <f t="shared" si="13"/>
        <v>90</v>
      </c>
      <c r="AC100" s="21">
        <f t="shared" si="13"/>
        <v>90</v>
      </c>
      <c r="AD100" s="21">
        <f t="shared" si="13"/>
        <v>90</v>
      </c>
      <c r="AE100" s="21">
        <f t="shared" si="13"/>
        <v>90</v>
      </c>
      <c r="AF100" s="21">
        <f t="shared" si="13"/>
        <v>90</v>
      </c>
      <c r="AG100" s="21">
        <f t="shared" si="13"/>
        <v>90</v>
      </c>
      <c r="AH100" s="21">
        <f t="shared" si="13"/>
        <v>90</v>
      </c>
      <c r="AI100" s="21">
        <f t="shared" si="13"/>
        <v>90</v>
      </c>
      <c r="AJ100" s="21">
        <f t="shared" si="13"/>
        <v>90</v>
      </c>
      <c r="AK100" s="21">
        <f t="shared" si="13"/>
        <v>90</v>
      </c>
      <c r="AL100" s="21">
        <f t="shared" si="13"/>
        <v>90</v>
      </c>
      <c r="AM100" s="21">
        <f t="shared" si="13"/>
        <v>90</v>
      </c>
      <c r="AN100" s="21">
        <f t="shared" si="13"/>
        <v>90</v>
      </c>
      <c r="AO100" s="21">
        <f t="shared" si="13"/>
        <v>90</v>
      </c>
      <c r="AP100" s="21">
        <f t="shared" si="13"/>
        <v>90</v>
      </c>
      <c r="AQ100" s="21">
        <f t="shared" si="13"/>
        <v>90</v>
      </c>
      <c r="AR100" s="21">
        <f t="shared" si="13"/>
        <v>90</v>
      </c>
      <c r="AS100" s="21">
        <f t="shared" si="13"/>
        <v>90</v>
      </c>
      <c r="AT100" s="21">
        <f t="shared" si="13"/>
        <v>90</v>
      </c>
      <c r="AU100" s="21">
        <f t="shared" si="13"/>
        <v>90</v>
      </c>
      <c r="AV100" s="21">
        <f t="shared" si="13"/>
        <v>90</v>
      </c>
      <c r="AW100" s="21">
        <f t="shared" si="13"/>
        <v>90</v>
      </c>
      <c r="AX100" s="21">
        <f t="shared" si="13"/>
        <v>90</v>
      </c>
      <c r="AY100" s="21">
        <f t="shared" si="13"/>
        <v>90</v>
      </c>
      <c r="AZ100" s="21">
        <f t="shared" si="13"/>
        <v>90</v>
      </c>
      <c r="BA100" s="21">
        <f t="shared" si="13"/>
        <v>90</v>
      </c>
      <c r="BB100" s="21">
        <f t="shared" si="13"/>
        <v>90</v>
      </c>
      <c r="BC100" s="21">
        <f t="shared" si="13"/>
        <v>90</v>
      </c>
      <c r="BD100" s="21">
        <f t="shared" si="13"/>
        <v>90</v>
      </c>
      <c r="BE100" s="21">
        <f t="shared" si="13"/>
        <v>90</v>
      </c>
      <c r="BF100" s="21">
        <f t="shared" si="13"/>
        <v>90</v>
      </c>
      <c r="BG100" s="21">
        <f t="shared" si="13"/>
        <v>90</v>
      </c>
    </row>
    <row r="101" spans="1:59" x14ac:dyDescent="0.35">
      <c r="B101" s="9" t="s">
        <v>121</v>
      </c>
      <c r="E101" s="9" t="s">
        <v>122</v>
      </c>
      <c r="F101" s="11" t="b">
        <f>F46</f>
        <v>1</v>
      </c>
      <c r="I101" s="65">
        <v>1</v>
      </c>
      <c r="J101" s="21">
        <f t="shared" ref="J101:BG101" si="14">I101*(1+J88*J5*$F$101)</f>
        <v>1</v>
      </c>
      <c r="K101" s="21">
        <f t="shared" si="14"/>
        <v>1</v>
      </c>
      <c r="L101" s="21">
        <f t="shared" si="14"/>
        <v>1</v>
      </c>
      <c r="M101" s="21">
        <f t="shared" si="14"/>
        <v>1</v>
      </c>
      <c r="N101" s="21">
        <f t="shared" si="14"/>
        <v>1</v>
      </c>
      <c r="O101" s="21">
        <f t="shared" si="14"/>
        <v>1</v>
      </c>
      <c r="P101" s="21">
        <f t="shared" si="14"/>
        <v>1</v>
      </c>
      <c r="Q101" s="21">
        <f t="shared" si="14"/>
        <v>1</v>
      </c>
      <c r="R101" s="21">
        <f t="shared" si="14"/>
        <v>1</v>
      </c>
      <c r="S101" s="21">
        <f t="shared" si="14"/>
        <v>1</v>
      </c>
      <c r="T101" s="21">
        <f t="shared" si="14"/>
        <v>1</v>
      </c>
      <c r="U101" s="21">
        <f t="shared" si="14"/>
        <v>1</v>
      </c>
      <c r="V101" s="21">
        <f t="shared" si="14"/>
        <v>1</v>
      </c>
      <c r="W101" s="21">
        <f t="shared" si="14"/>
        <v>1</v>
      </c>
      <c r="X101" s="21">
        <f t="shared" si="14"/>
        <v>1</v>
      </c>
      <c r="Y101" s="21">
        <f t="shared" si="14"/>
        <v>1</v>
      </c>
      <c r="Z101" s="21">
        <f t="shared" si="14"/>
        <v>1</v>
      </c>
      <c r="AA101" s="21">
        <f t="shared" si="14"/>
        <v>1</v>
      </c>
      <c r="AB101" s="21">
        <f t="shared" si="14"/>
        <v>1</v>
      </c>
      <c r="AC101" s="21">
        <f t="shared" si="14"/>
        <v>1</v>
      </c>
      <c r="AD101" s="21">
        <f t="shared" si="14"/>
        <v>1</v>
      </c>
      <c r="AE101" s="21">
        <f t="shared" si="14"/>
        <v>1</v>
      </c>
      <c r="AF101" s="21">
        <f t="shared" si="14"/>
        <v>1</v>
      </c>
      <c r="AG101" s="21">
        <f t="shared" si="14"/>
        <v>1</v>
      </c>
      <c r="AH101" s="21">
        <f t="shared" si="14"/>
        <v>1</v>
      </c>
      <c r="AI101" s="21">
        <f t="shared" si="14"/>
        <v>1</v>
      </c>
      <c r="AJ101" s="21">
        <f t="shared" si="14"/>
        <v>1</v>
      </c>
      <c r="AK101" s="21">
        <f t="shared" si="14"/>
        <v>1</v>
      </c>
      <c r="AL101" s="21">
        <f t="shared" si="14"/>
        <v>1</v>
      </c>
      <c r="AM101" s="21">
        <f t="shared" si="14"/>
        <v>1</v>
      </c>
      <c r="AN101" s="21">
        <f t="shared" si="14"/>
        <v>1</v>
      </c>
      <c r="AO101" s="21">
        <f t="shared" si="14"/>
        <v>1</v>
      </c>
      <c r="AP101" s="21">
        <f t="shared" si="14"/>
        <v>1</v>
      </c>
      <c r="AQ101" s="21">
        <f t="shared" si="14"/>
        <v>1</v>
      </c>
      <c r="AR101" s="21">
        <f t="shared" si="14"/>
        <v>1</v>
      </c>
      <c r="AS101" s="21">
        <f t="shared" si="14"/>
        <v>1</v>
      </c>
      <c r="AT101" s="21">
        <f t="shared" si="14"/>
        <v>1</v>
      </c>
      <c r="AU101" s="21">
        <f t="shared" si="14"/>
        <v>1</v>
      </c>
      <c r="AV101" s="21">
        <f t="shared" si="14"/>
        <v>1</v>
      </c>
      <c r="AW101" s="21">
        <f t="shared" si="14"/>
        <v>1</v>
      </c>
      <c r="AX101" s="21">
        <f t="shared" si="14"/>
        <v>1</v>
      </c>
      <c r="AY101" s="21">
        <f t="shared" si="14"/>
        <v>1</v>
      </c>
      <c r="AZ101" s="21">
        <f t="shared" si="14"/>
        <v>1</v>
      </c>
      <c r="BA101" s="21">
        <f t="shared" si="14"/>
        <v>1</v>
      </c>
      <c r="BB101" s="21">
        <f t="shared" si="14"/>
        <v>1</v>
      </c>
      <c r="BC101" s="21">
        <f t="shared" si="14"/>
        <v>1</v>
      </c>
      <c r="BD101" s="21">
        <f t="shared" si="14"/>
        <v>1</v>
      </c>
      <c r="BE101" s="21">
        <f t="shared" si="14"/>
        <v>1</v>
      </c>
      <c r="BF101" s="21">
        <f t="shared" si="14"/>
        <v>1</v>
      </c>
      <c r="BG101" s="21">
        <f t="shared" si="14"/>
        <v>1</v>
      </c>
    </row>
    <row r="102" spans="1:59" x14ac:dyDescent="0.35">
      <c r="B102" s="9" t="s">
        <v>123</v>
      </c>
      <c r="E102" s="9" t="s">
        <v>119</v>
      </c>
      <c r="F102" s="11"/>
      <c r="J102" s="21">
        <f>J100*J101</f>
        <v>90</v>
      </c>
      <c r="K102" s="21">
        <f t="shared" ref="K102:BG102" si="15">K100*K101</f>
        <v>90</v>
      </c>
      <c r="L102" s="21">
        <f t="shared" si="15"/>
        <v>90</v>
      </c>
      <c r="M102" s="21">
        <f t="shared" si="15"/>
        <v>90</v>
      </c>
      <c r="N102" s="21">
        <f t="shared" si="15"/>
        <v>90</v>
      </c>
      <c r="O102" s="21">
        <f t="shared" si="15"/>
        <v>90</v>
      </c>
      <c r="P102" s="21">
        <f t="shared" si="15"/>
        <v>90</v>
      </c>
      <c r="Q102" s="21">
        <f t="shared" si="15"/>
        <v>90</v>
      </c>
      <c r="R102" s="21">
        <f t="shared" si="15"/>
        <v>90</v>
      </c>
      <c r="S102" s="21">
        <f t="shared" si="15"/>
        <v>90</v>
      </c>
      <c r="T102" s="21">
        <f t="shared" si="15"/>
        <v>90</v>
      </c>
      <c r="U102" s="21">
        <f t="shared" si="15"/>
        <v>90</v>
      </c>
      <c r="V102" s="21">
        <f t="shared" si="15"/>
        <v>90</v>
      </c>
      <c r="W102" s="21">
        <f t="shared" si="15"/>
        <v>90</v>
      </c>
      <c r="X102" s="21">
        <f t="shared" si="15"/>
        <v>90</v>
      </c>
      <c r="Y102" s="21">
        <f t="shared" si="15"/>
        <v>90</v>
      </c>
      <c r="Z102" s="21">
        <f t="shared" si="15"/>
        <v>90</v>
      </c>
      <c r="AA102" s="21">
        <f t="shared" si="15"/>
        <v>90</v>
      </c>
      <c r="AB102" s="21">
        <f t="shared" si="15"/>
        <v>90</v>
      </c>
      <c r="AC102" s="21">
        <f t="shared" si="15"/>
        <v>90</v>
      </c>
      <c r="AD102" s="21">
        <f t="shared" si="15"/>
        <v>90</v>
      </c>
      <c r="AE102" s="21">
        <f t="shared" si="15"/>
        <v>90</v>
      </c>
      <c r="AF102" s="21">
        <f t="shared" si="15"/>
        <v>90</v>
      </c>
      <c r="AG102" s="21">
        <f t="shared" si="15"/>
        <v>90</v>
      </c>
      <c r="AH102" s="21">
        <f t="shared" si="15"/>
        <v>90</v>
      </c>
      <c r="AI102" s="21">
        <f t="shared" si="15"/>
        <v>90</v>
      </c>
      <c r="AJ102" s="21">
        <f t="shared" si="15"/>
        <v>90</v>
      </c>
      <c r="AK102" s="21">
        <f t="shared" si="15"/>
        <v>90</v>
      </c>
      <c r="AL102" s="21">
        <f t="shared" si="15"/>
        <v>90</v>
      </c>
      <c r="AM102" s="21">
        <f t="shared" si="15"/>
        <v>90</v>
      </c>
      <c r="AN102" s="21">
        <f t="shared" si="15"/>
        <v>90</v>
      </c>
      <c r="AO102" s="21">
        <f t="shared" si="15"/>
        <v>90</v>
      </c>
      <c r="AP102" s="21">
        <f t="shared" si="15"/>
        <v>90</v>
      </c>
      <c r="AQ102" s="21">
        <f t="shared" si="15"/>
        <v>90</v>
      </c>
      <c r="AR102" s="21">
        <f t="shared" si="15"/>
        <v>90</v>
      </c>
      <c r="AS102" s="21">
        <f t="shared" si="15"/>
        <v>90</v>
      </c>
      <c r="AT102" s="21">
        <f t="shared" si="15"/>
        <v>90</v>
      </c>
      <c r="AU102" s="21">
        <f t="shared" si="15"/>
        <v>90</v>
      </c>
      <c r="AV102" s="21">
        <f t="shared" si="15"/>
        <v>90</v>
      </c>
      <c r="AW102" s="21">
        <f t="shared" si="15"/>
        <v>90</v>
      </c>
      <c r="AX102" s="21">
        <f t="shared" si="15"/>
        <v>90</v>
      </c>
      <c r="AY102" s="21">
        <f t="shared" si="15"/>
        <v>90</v>
      </c>
      <c r="AZ102" s="21">
        <f t="shared" si="15"/>
        <v>90</v>
      </c>
      <c r="BA102" s="21">
        <f t="shared" si="15"/>
        <v>90</v>
      </c>
      <c r="BB102" s="21">
        <f t="shared" si="15"/>
        <v>90</v>
      </c>
      <c r="BC102" s="21">
        <f t="shared" si="15"/>
        <v>90</v>
      </c>
      <c r="BD102" s="21">
        <f t="shared" si="15"/>
        <v>90</v>
      </c>
      <c r="BE102" s="21">
        <f t="shared" si="15"/>
        <v>90</v>
      </c>
      <c r="BF102" s="21">
        <f t="shared" si="15"/>
        <v>90</v>
      </c>
      <c r="BG102" s="21">
        <f t="shared" si="15"/>
        <v>90</v>
      </c>
    </row>
    <row r="103" spans="1:59" ht="15" thickBot="1" x14ac:dyDescent="0.4">
      <c r="B103" s="15" t="s">
        <v>124</v>
      </c>
      <c r="C103" s="15"/>
      <c r="D103" s="15"/>
      <c r="E103" s="15" t="s">
        <v>125</v>
      </c>
      <c r="F103" s="23"/>
      <c r="G103" s="15"/>
      <c r="H103" s="15"/>
      <c r="I103" s="15"/>
      <c r="J103" s="24">
        <f t="shared" ref="J103:BG103" si="16">J102*J75</f>
        <v>0</v>
      </c>
      <c r="K103" s="24">
        <f t="shared" si="16"/>
        <v>0</v>
      </c>
      <c r="L103" s="24">
        <f t="shared" si="16"/>
        <v>0</v>
      </c>
      <c r="M103" s="24">
        <f t="shared" si="16"/>
        <v>0</v>
      </c>
      <c r="N103" s="24">
        <f t="shared" si="16"/>
        <v>0</v>
      </c>
      <c r="O103" s="24">
        <f t="shared" si="16"/>
        <v>0</v>
      </c>
      <c r="P103" s="24">
        <f t="shared" si="16"/>
        <v>0</v>
      </c>
      <c r="Q103" s="24">
        <f t="shared" si="16"/>
        <v>0</v>
      </c>
      <c r="R103" s="24">
        <f t="shared" si="16"/>
        <v>0</v>
      </c>
      <c r="S103" s="24">
        <f t="shared" si="16"/>
        <v>0</v>
      </c>
      <c r="T103" s="24">
        <f t="shared" si="16"/>
        <v>0</v>
      </c>
      <c r="U103" s="24">
        <f t="shared" si="16"/>
        <v>0</v>
      </c>
      <c r="V103" s="24">
        <f t="shared" si="16"/>
        <v>0</v>
      </c>
      <c r="W103" s="24">
        <f t="shared" si="16"/>
        <v>0</v>
      </c>
      <c r="X103" s="24">
        <f t="shared" si="16"/>
        <v>0</v>
      </c>
      <c r="Y103" s="24">
        <f t="shared" si="16"/>
        <v>0</v>
      </c>
      <c r="Z103" s="24">
        <f t="shared" si="16"/>
        <v>0</v>
      </c>
      <c r="AA103" s="24">
        <f t="shared" si="16"/>
        <v>0</v>
      </c>
      <c r="AB103" s="24">
        <f t="shared" si="16"/>
        <v>0</v>
      </c>
      <c r="AC103" s="24">
        <f t="shared" si="16"/>
        <v>0</v>
      </c>
      <c r="AD103" s="24">
        <f t="shared" si="16"/>
        <v>0</v>
      </c>
      <c r="AE103" s="24">
        <f t="shared" si="16"/>
        <v>0</v>
      </c>
      <c r="AF103" s="24">
        <f t="shared" si="16"/>
        <v>0</v>
      </c>
      <c r="AG103" s="24">
        <f t="shared" si="16"/>
        <v>0</v>
      </c>
      <c r="AH103" s="24">
        <f t="shared" si="16"/>
        <v>0</v>
      </c>
      <c r="AI103" s="24">
        <f t="shared" si="16"/>
        <v>0</v>
      </c>
      <c r="AJ103" s="24">
        <f t="shared" si="16"/>
        <v>0</v>
      </c>
      <c r="AK103" s="24">
        <f t="shared" si="16"/>
        <v>0</v>
      </c>
      <c r="AL103" s="24">
        <f t="shared" si="16"/>
        <v>0</v>
      </c>
      <c r="AM103" s="24">
        <f t="shared" si="16"/>
        <v>0</v>
      </c>
      <c r="AN103" s="24">
        <f t="shared" si="16"/>
        <v>0</v>
      </c>
      <c r="AO103" s="24">
        <f t="shared" si="16"/>
        <v>0</v>
      </c>
      <c r="AP103" s="24">
        <f t="shared" si="16"/>
        <v>0</v>
      </c>
      <c r="AQ103" s="24">
        <f t="shared" si="16"/>
        <v>0</v>
      </c>
      <c r="AR103" s="24">
        <f t="shared" si="16"/>
        <v>0</v>
      </c>
      <c r="AS103" s="24">
        <f t="shared" si="16"/>
        <v>0</v>
      </c>
      <c r="AT103" s="24">
        <f t="shared" si="16"/>
        <v>0</v>
      </c>
      <c r="AU103" s="24">
        <f t="shared" si="16"/>
        <v>0</v>
      </c>
      <c r="AV103" s="24">
        <f t="shared" si="16"/>
        <v>0</v>
      </c>
      <c r="AW103" s="24">
        <f t="shared" si="16"/>
        <v>0</v>
      </c>
      <c r="AX103" s="24">
        <f t="shared" si="16"/>
        <v>0</v>
      </c>
      <c r="AY103" s="24">
        <f t="shared" si="16"/>
        <v>0</v>
      </c>
      <c r="AZ103" s="24">
        <f t="shared" si="16"/>
        <v>0</v>
      </c>
      <c r="BA103" s="24">
        <f t="shared" si="16"/>
        <v>0</v>
      </c>
      <c r="BB103" s="24">
        <f t="shared" si="16"/>
        <v>0</v>
      </c>
      <c r="BC103" s="24">
        <f t="shared" si="16"/>
        <v>0</v>
      </c>
      <c r="BD103" s="24">
        <f t="shared" si="16"/>
        <v>0</v>
      </c>
      <c r="BE103" s="24">
        <f t="shared" si="16"/>
        <v>0</v>
      </c>
      <c r="BF103" s="24">
        <f t="shared" si="16"/>
        <v>0</v>
      </c>
      <c r="BG103" s="24">
        <f t="shared" si="16"/>
        <v>0</v>
      </c>
    </row>
    <row r="104" spans="1:59" x14ac:dyDescent="0.35">
      <c r="F104" s="11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  <row r="105" spans="1:59" s="76" customFormat="1" x14ac:dyDescent="0.35">
      <c r="B105" s="76" t="s">
        <v>126</v>
      </c>
      <c r="E105" s="76" t="s">
        <v>100</v>
      </c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</row>
    <row r="106" spans="1:59" s="76" customFormat="1" x14ac:dyDescent="0.35">
      <c r="B106" s="76" t="s">
        <v>127</v>
      </c>
      <c r="E106" s="76" t="s">
        <v>50</v>
      </c>
      <c r="F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</row>
    <row r="107" spans="1:59" s="76" customFormat="1" x14ac:dyDescent="0.35">
      <c r="B107" s="76" t="s">
        <v>128</v>
      </c>
      <c r="E107" s="76" t="s">
        <v>59</v>
      </c>
      <c r="F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</row>
    <row r="108" spans="1:59" s="76" customFormat="1" x14ac:dyDescent="0.35">
      <c r="B108" s="80" t="s">
        <v>129</v>
      </c>
      <c r="C108" s="80"/>
      <c r="D108" s="80"/>
      <c r="E108" s="80" t="s">
        <v>67</v>
      </c>
      <c r="F108" s="80"/>
      <c r="G108" s="80"/>
      <c r="H108" s="80"/>
      <c r="I108" s="80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</row>
    <row r="109" spans="1:59" s="13" customFormat="1" ht="15" thickBot="1" x14ac:dyDescent="0.4">
      <c r="B109" s="27" t="s">
        <v>130</v>
      </c>
      <c r="C109" s="27"/>
      <c r="D109" s="27"/>
      <c r="E109" s="27" t="s">
        <v>88</v>
      </c>
      <c r="F109" s="27"/>
      <c r="G109" s="27"/>
      <c r="H109" s="27"/>
      <c r="I109" s="27"/>
      <c r="J109" s="27">
        <f t="shared" ref="J109:BG109" si="17">J108*J105/1000</f>
        <v>0</v>
      </c>
      <c r="K109" s="27">
        <f t="shared" si="17"/>
        <v>0</v>
      </c>
      <c r="L109" s="27">
        <f t="shared" si="17"/>
        <v>0</v>
      </c>
      <c r="M109" s="27">
        <f t="shared" si="17"/>
        <v>0</v>
      </c>
      <c r="N109" s="27">
        <f t="shared" si="17"/>
        <v>0</v>
      </c>
      <c r="O109" s="27">
        <f t="shared" si="17"/>
        <v>0</v>
      </c>
      <c r="P109" s="27">
        <f t="shared" si="17"/>
        <v>0</v>
      </c>
      <c r="Q109" s="27">
        <f t="shared" si="17"/>
        <v>0</v>
      </c>
      <c r="R109" s="27">
        <f t="shared" si="17"/>
        <v>0</v>
      </c>
      <c r="S109" s="27">
        <f t="shared" si="17"/>
        <v>0</v>
      </c>
      <c r="T109" s="27">
        <f t="shared" si="17"/>
        <v>0</v>
      </c>
      <c r="U109" s="27">
        <f t="shared" si="17"/>
        <v>0</v>
      </c>
      <c r="V109" s="27">
        <f t="shared" si="17"/>
        <v>0</v>
      </c>
      <c r="W109" s="27">
        <f t="shared" si="17"/>
        <v>0</v>
      </c>
      <c r="X109" s="27">
        <f t="shared" si="17"/>
        <v>0</v>
      </c>
      <c r="Y109" s="27">
        <f t="shared" si="17"/>
        <v>0</v>
      </c>
      <c r="Z109" s="27">
        <f t="shared" si="17"/>
        <v>0</v>
      </c>
      <c r="AA109" s="27">
        <f t="shared" si="17"/>
        <v>0</v>
      </c>
      <c r="AB109" s="27">
        <f t="shared" si="17"/>
        <v>0</v>
      </c>
      <c r="AC109" s="27">
        <f t="shared" si="17"/>
        <v>0</v>
      </c>
      <c r="AD109" s="27">
        <f t="shared" si="17"/>
        <v>0</v>
      </c>
      <c r="AE109" s="27">
        <f t="shared" si="17"/>
        <v>0</v>
      </c>
      <c r="AF109" s="27">
        <f t="shared" si="17"/>
        <v>0</v>
      </c>
      <c r="AG109" s="27">
        <f t="shared" si="17"/>
        <v>0</v>
      </c>
      <c r="AH109" s="27">
        <f t="shared" si="17"/>
        <v>0</v>
      </c>
      <c r="AI109" s="27">
        <f t="shared" si="17"/>
        <v>0</v>
      </c>
      <c r="AJ109" s="27">
        <f t="shared" si="17"/>
        <v>0</v>
      </c>
      <c r="AK109" s="27">
        <f t="shared" si="17"/>
        <v>0</v>
      </c>
      <c r="AL109" s="27">
        <f t="shared" si="17"/>
        <v>0</v>
      </c>
      <c r="AM109" s="27">
        <f t="shared" si="17"/>
        <v>0</v>
      </c>
      <c r="AN109" s="27">
        <f t="shared" si="17"/>
        <v>0</v>
      </c>
      <c r="AO109" s="27">
        <f t="shared" si="17"/>
        <v>0</v>
      </c>
      <c r="AP109" s="27">
        <f t="shared" si="17"/>
        <v>0</v>
      </c>
      <c r="AQ109" s="27">
        <f t="shared" si="17"/>
        <v>0</v>
      </c>
      <c r="AR109" s="27">
        <f t="shared" si="17"/>
        <v>0</v>
      </c>
      <c r="AS109" s="27">
        <f t="shared" si="17"/>
        <v>0</v>
      </c>
      <c r="AT109" s="27">
        <f t="shared" si="17"/>
        <v>0</v>
      </c>
      <c r="AU109" s="27">
        <f t="shared" si="17"/>
        <v>0</v>
      </c>
      <c r="AV109" s="27">
        <f t="shared" si="17"/>
        <v>0</v>
      </c>
      <c r="AW109" s="27">
        <f t="shared" si="17"/>
        <v>0</v>
      </c>
      <c r="AX109" s="27">
        <f t="shared" si="17"/>
        <v>0</v>
      </c>
      <c r="AY109" s="27">
        <f t="shared" si="17"/>
        <v>0</v>
      </c>
      <c r="AZ109" s="27">
        <f t="shared" si="17"/>
        <v>0</v>
      </c>
      <c r="BA109" s="27">
        <f t="shared" si="17"/>
        <v>0</v>
      </c>
      <c r="BB109" s="27">
        <f t="shared" si="17"/>
        <v>0</v>
      </c>
      <c r="BC109" s="27">
        <f t="shared" si="17"/>
        <v>0</v>
      </c>
      <c r="BD109" s="27">
        <f t="shared" si="17"/>
        <v>0</v>
      </c>
      <c r="BE109" s="27">
        <f t="shared" si="17"/>
        <v>0</v>
      </c>
      <c r="BF109" s="27">
        <f t="shared" si="17"/>
        <v>0</v>
      </c>
      <c r="BG109" s="27">
        <f t="shared" si="17"/>
        <v>0</v>
      </c>
    </row>
    <row r="111" spans="1:59" x14ac:dyDescent="0.35">
      <c r="B111" s="9" t="s">
        <v>131</v>
      </c>
      <c r="E111" s="9" t="s">
        <v>132</v>
      </c>
      <c r="F111" s="11">
        <f>F50</f>
        <v>16</v>
      </c>
      <c r="G111" s="9" t="s">
        <v>65</v>
      </c>
      <c r="J111" s="11">
        <f t="shared" ref="J111:BG111" si="18">$F$111*J89</f>
        <v>16.16</v>
      </c>
      <c r="K111" s="11">
        <f t="shared" si="18"/>
        <v>16.4024</v>
      </c>
      <c r="L111" s="11">
        <f t="shared" si="18"/>
        <v>16.730447999999999</v>
      </c>
      <c r="M111" s="11">
        <f t="shared" si="18"/>
        <v>17.148709199999999</v>
      </c>
      <c r="N111" s="11">
        <f t="shared" si="18"/>
        <v>17.577426929999998</v>
      </c>
      <c r="O111" s="11">
        <f t="shared" si="18"/>
        <v>18.016862603249997</v>
      </c>
      <c r="P111" s="11">
        <f t="shared" si="18"/>
        <v>18.467284168331247</v>
      </c>
      <c r="Q111" s="11">
        <f t="shared" si="18"/>
        <v>18.928966272539526</v>
      </c>
      <c r="R111" s="11">
        <f t="shared" si="18"/>
        <v>19.402190429353013</v>
      </c>
      <c r="S111" s="11">
        <f t="shared" si="18"/>
        <v>19.887245190086837</v>
      </c>
      <c r="T111" s="11">
        <f t="shared" si="18"/>
        <v>20.384426319839005</v>
      </c>
      <c r="U111" s="11">
        <f t="shared" si="18"/>
        <v>20.894036977834979</v>
      </c>
      <c r="V111" s="11">
        <f t="shared" si="18"/>
        <v>21.416387902280853</v>
      </c>
      <c r="W111" s="11">
        <f t="shared" si="18"/>
        <v>21.951797599837871</v>
      </c>
      <c r="X111" s="11">
        <f t="shared" si="18"/>
        <v>22.500592539833814</v>
      </c>
      <c r="Y111" s="11">
        <f t="shared" si="18"/>
        <v>23.063107353329659</v>
      </c>
      <c r="Z111" s="11">
        <f t="shared" si="18"/>
        <v>23.639685037162899</v>
      </c>
      <c r="AA111" s="11">
        <f t="shared" si="18"/>
        <v>24.230677163091968</v>
      </c>
      <c r="AB111" s="11">
        <f t="shared" si="18"/>
        <v>24.836444092169266</v>
      </c>
      <c r="AC111" s="11">
        <f t="shared" si="18"/>
        <v>25.457355194473497</v>
      </c>
      <c r="AD111" s="11">
        <f t="shared" si="18"/>
        <v>26.09378907433533</v>
      </c>
      <c r="AE111" s="11">
        <f t="shared" si="18"/>
        <v>26.746133801193711</v>
      </c>
      <c r="AF111" s="11">
        <f t="shared" si="18"/>
        <v>27.414787146223553</v>
      </c>
      <c r="AG111" s="11">
        <f t="shared" si="18"/>
        <v>28.100156824879139</v>
      </c>
      <c r="AH111" s="11">
        <f t="shared" si="18"/>
        <v>28.802660745501115</v>
      </c>
      <c r="AI111" s="11">
        <f t="shared" si="18"/>
        <v>29.522727264138641</v>
      </c>
      <c r="AJ111" s="11">
        <f t="shared" si="18"/>
        <v>30.260795445742104</v>
      </c>
      <c r="AK111" s="11">
        <f t="shared" si="18"/>
        <v>31.017315331885655</v>
      </c>
      <c r="AL111" s="11">
        <f t="shared" si="18"/>
        <v>31.792748215182794</v>
      </c>
      <c r="AM111" s="11">
        <f t="shared" si="18"/>
        <v>32.587566920562359</v>
      </c>
      <c r="AN111" s="11">
        <f t="shared" si="18"/>
        <v>33.402256093576419</v>
      </c>
      <c r="AO111" s="11">
        <f t="shared" si="18"/>
        <v>34.237312495915823</v>
      </c>
      <c r="AP111" s="11">
        <f t="shared" si="18"/>
        <v>35.093245308313719</v>
      </c>
      <c r="AQ111" s="11">
        <f t="shared" si="18"/>
        <v>35.970576441021556</v>
      </c>
      <c r="AR111" s="11">
        <f t="shared" si="18"/>
        <v>36.869840852047091</v>
      </c>
      <c r="AS111" s="11">
        <f t="shared" si="18"/>
        <v>37.791586873348265</v>
      </c>
      <c r="AT111" s="11">
        <f t="shared" si="18"/>
        <v>38.736376545181969</v>
      </c>
      <c r="AU111" s="11">
        <f t="shared" si="18"/>
        <v>39.704785958811513</v>
      </c>
      <c r="AV111" s="11">
        <f t="shared" si="18"/>
        <v>40.697405607781796</v>
      </c>
      <c r="AW111" s="11">
        <f t="shared" si="18"/>
        <v>41.714840747976339</v>
      </c>
      <c r="AX111" s="11">
        <f t="shared" si="18"/>
        <v>42.757711766675747</v>
      </c>
      <c r="AY111" s="11">
        <f t="shared" si="18"/>
        <v>43.826654560842634</v>
      </c>
      <c r="AZ111" s="11">
        <f t="shared" si="18"/>
        <v>44.922320924863698</v>
      </c>
      <c r="BA111" s="11">
        <f t="shared" si="18"/>
        <v>46.045378947985284</v>
      </c>
      <c r="BB111" s="11">
        <f t="shared" si="18"/>
        <v>47.196513421684912</v>
      </c>
      <c r="BC111" s="11">
        <f t="shared" si="18"/>
        <v>48.376426257227031</v>
      </c>
      <c r="BD111" s="11">
        <f t="shared" si="18"/>
        <v>49.585836913657701</v>
      </c>
      <c r="BE111" s="11">
        <f t="shared" si="18"/>
        <v>50.825482836499141</v>
      </c>
      <c r="BF111" s="11">
        <f t="shared" si="18"/>
        <v>52.096119907411612</v>
      </c>
      <c r="BG111" s="11">
        <f t="shared" si="18"/>
        <v>53.398522905096897</v>
      </c>
    </row>
    <row r="112" spans="1:59" x14ac:dyDescent="0.35">
      <c r="B112" s="9" t="s">
        <v>133</v>
      </c>
      <c r="E112" s="9" t="s">
        <v>44</v>
      </c>
      <c r="F112" s="11"/>
      <c r="J112" s="11">
        <f t="shared" ref="J112:BG112" si="19">J75</f>
        <v>0</v>
      </c>
      <c r="K112" s="11">
        <f t="shared" si="19"/>
        <v>0</v>
      </c>
      <c r="L112" s="11">
        <f t="shared" si="19"/>
        <v>0</v>
      </c>
      <c r="M112" s="11">
        <f t="shared" si="19"/>
        <v>0</v>
      </c>
      <c r="N112" s="11">
        <f t="shared" si="19"/>
        <v>0</v>
      </c>
      <c r="O112" s="11">
        <f t="shared" si="19"/>
        <v>0</v>
      </c>
      <c r="P112" s="11">
        <f t="shared" si="19"/>
        <v>0</v>
      </c>
      <c r="Q112" s="11">
        <f t="shared" si="19"/>
        <v>0</v>
      </c>
      <c r="R112" s="11">
        <f t="shared" si="19"/>
        <v>0</v>
      </c>
      <c r="S112" s="11">
        <f t="shared" si="19"/>
        <v>0</v>
      </c>
      <c r="T112" s="11">
        <f t="shared" si="19"/>
        <v>0</v>
      </c>
      <c r="U112" s="11">
        <f t="shared" si="19"/>
        <v>0</v>
      </c>
      <c r="V112" s="11">
        <f t="shared" si="19"/>
        <v>0</v>
      </c>
      <c r="W112" s="11">
        <f t="shared" si="19"/>
        <v>0</v>
      </c>
      <c r="X112" s="11">
        <f t="shared" si="19"/>
        <v>0</v>
      </c>
      <c r="Y112" s="11">
        <f t="shared" si="19"/>
        <v>0</v>
      </c>
      <c r="Z112" s="11">
        <f t="shared" si="19"/>
        <v>0</v>
      </c>
      <c r="AA112" s="11">
        <f t="shared" si="19"/>
        <v>0</v>
      </c>
      <c r="AB112" s="11">
        <f t="shared" si="19"/>
        <v>0</v>
      </c>
      <c r="AC112" s="11">
        <f t="shared" si="19"/>
        <v>0</v>
      </c>
      <c r="AD112" s="11">
        <f t="shared" si="19"/>
        <v>0</v>
      </c>
      <c r="AE112" s="11">
        <f t="shared" si="19"/>
        <v>0</v>
      </c>
      <c r="AF112" s="11">
        <f t="shared" si="19"/>
        <v>0</v>
      </c>
      <c r="AG112" s="11">
        <f t="shared" si="19"/>
        <v>0</v>
      </c>
      <c r="AH112" s="11">
        <f t="shared" si="19"/>
        <v>0</v>
      </c>
      <c r="AI112" s="11">
        <f t="shared" si="19"/>
        <v>0</v>
      </c>
      <c r="AJ112" s="11">
        <f t="shared" si="19"/>
        <v>0</v>
      </c>
      <c r="AK112" s="11">
        <f t="shared" si="19"/>
        <v>0</v>
      </c>
      <c r="AL112" s="11">
        <f t="shared" si="19"/>
        <v>0</v>
      </c>
      <c r="AM112" s="11">
        <f t="shared" si="19"/>
        <v>0</v>
      </c>
      <c r="AN112" s="11">
        <f t="shared" si="19"/>
        <v>0</v>
      </c>
      <c r="AO112" s="11">
        <f t="shared" si="19"/>
        <v>0</v>
      </c>
      <c r="AP112" s="11">
        <f t="shared" si="19"/>
        <v>0</v>
      </c>
      <c r="AQ112" s="11">
        <f t="shared" si="19"/>
        <v>0</v>
      </c>
      <c r="AR112" s="11">
        <f t="shared" si="19"/>
        <v>0</v>
      </c>
      <c r="AS112" s="11">
        <f t="shared" si="19"/>
        <v>0</v>
      </c>
      <c r="AT112" s="11">
        <f t="shared" si="19"/>
        <v>0</v>
      </c>
      <c r="AU112" s="11">
        <f t="shared" si="19"/>
        <v>0</v>
      </c>
      <c r="AV112" s="11">
        <f t="shared" si="19"/>
        <v>0</v>
      </c>
      <c r="AW112" s="11">
        <f t="shared" si="19"/>
        <v>0</v>
      </c>
      <c r="AX112" s="11">
        <f t="shared" si="19"/>
        <v>0</v>
      </c>
      <c r="AY112" s="11">
        <f t="shared" si="19"/>
        <v>0</v>
      </c>
      <c r="AZ112" s="11">
        <f t="shared" si="19"/>
        <v>0</v>
      </c>
      <c r="BA112" s="11">
        <f t="shared" si="19"/>
        <v>0</v>
      </c>
      <c r="BB112" s="11">
        <f t="shared" si="19"/>
        <v>0</v>
      </c>
      <c r="BC112" s="11">
        <f t="shared" si="19"/>
        <v>0</v>
      </c>
      <c r="BD112" s="11">
        <f t="shared" si="19"/>
        <v>0</v>
      </c>
      <c r="BE112" s="11">
        <f t="shared" si="19"/>
        <v>0</v>
      </c>
      <c r="BF112" s="11">
        <f t="shared" si="19"/>
        <v>0</v>
      </c>
      <c r="BG112" s="11">
        <f t="shared" si="19"/>
        <v>0</v>
      </c>
    </row>
    <row r="113" spans="1:59" ht="15" thickBot="1" x14ac:dyDescent="0.4">
      <c r="B113" s="15" t="s">
        <v>134</v>
      </c>
      <c r="C113" s="15"/>
      <c r="D113" s="15"/>
      <c r="E113" s="15" t="s">
        <v>88</v>
      </c>
      <c r="F113" s="15"/>
      <c r="G113" s="15"/>
      <c r="H113" s="15"/>
      <c r="I113" s="15"/>
      <c r="J113" s="16">
        <f>J111*J112</f>
        <v>0</v>
      </c>
      <c r="K113" s="16">
        <f t="shared" ref="K113:BG113" si="20">K111*K112</f>
        <v>0</v>
      </c>
      <c r="L113" s="16">
        <f t="shared" si="20"/>
        <v>0</v>
      </c>
      <c r="M113" s="16">
        <f t="shared" si="20"/>
        <v>0</v>
      </c>
      <c r="N113" s="16">
        <f t="shared" si="20"/>
        <v>0</v>
      </c>
      <c r="O113" s="16">
        <f t="shared" si="20"/>
        <v>0</v>
      </c>
      <c r="P113" s="16">
        <f t="shared" si="20"/>
        <v>0</v>
      </c>
      <c r="Q113" s="16">
        <f t="shared" si="20"/>
        <v>0</v>
      </c>
      <c r="R113" s="16">
        <f t="shared" si="20"/>
        <v>0</v>
      </c>
      <c r="S113" s="16">
        <f t="shared" si="20"/>
        <v>0</v>
      </c>
      <c r="T113" s="16">
        <f t="shared" si="20"/>
        <v>0</v>
      </c>
      <c r="U113" s="16">
        <f t="shared" si="20"/>
        <v>0</v>
      </c>
      <c r="V113" s="16">
        <f t="shared" si="20"/>
        <v>0</v>
      </c>
      <c r="W113" s="16">
        <f t="shared" si="20"/>
        <v>0</v>
      </c>
      <c r="X113" s="16">
        <f t="shared" si="20"/>
        <v>0</v>
      </c>
      <c r="Y113" s="16">
        <f t="shared" si="20"/>
        <v>0</v>
      </c>
      <c r="Z113" s="16">
        <f t="shared" si="20"/>
        <v>0</v>
      </c>
      <c r="AA113" s="16">
        <f t="shared" si="20"/>
        <v>0</v>
      </c>
      <c r="AB113" s="16">
        <f t="shared" si="20"/>
        <v>0</v>
      </c>
      <c r="AC113" s="16">
        <f t="shared" si="20"/>
        <v>0</v>
      </c>
      <c r="AD113" s="16">
        <f t="shared" si="20"/>
        <v>0</v>
      </c>
      <c r="AE113" s="16">
        <f t="shared" si="20"/>
        <v>0</v>
      </c>
      <c r="AF113" s="16">
        <f t="shared" si="20"/>
        <v>0</v>
      </c>
      <c r="AG113" s="16">
        <f t="shared" si="20"/>
        <v>0</v>
      </c>
      <c r="AH113" s="16">
        <f t="shared" si="20"/>
        <v>0</v>
      </c>
      <c r="AI113" s="16">
        <f t="shared" si="20"/>
        <v>0</v>
      </c>
      <c r="AJ113" s="16">
        <f t="shared" si="20"/>
        <v>0</v>
      </c>
      <c r="AK113" s="16">
        <f t="shared" si="20"/>
        <v>0</v>
      </c>
      <c r="AL113" s="16">
        <f t="shared" si="20"/>
        <v>0</v>
      </c>
      <c r="AM113" s="16">
        <f t="shared" si="20"/>
        <v>0</v>
      </c>
      <c r="AN113" s="16">
        <f t="shared" si="20"/>
        <v>0</v>
      </c>
      <c r="AO113" s="16">
        <f t="shared" si="20"/>
        <v>0</v>
      </c>
      <c r="AP113" s="16">
        <f t="shared" si="20"/>
        <v>0</v>
      </c>
      <c r="AQ113" s="16">
        <f t="shared" si="20"/>
        <v>0</v>
      </c>
      <c r="AR113" s="16">
        <f t="shared" si="20"/>
        <v>0</v>
      </c>
      <c r="AS113" s="16">
        <f t="shared" si="20"/>
        <v>0</v>
      </c>
      <c r="AT113" s="16">
        <f t="shared" si="20"/>
        <v>0</v>
      </c>
      <c r="AU113" s="16">
        <f t="shared" si="20"/>
        <v>0</v>
      </c>
      <c r="AV113" s="16">
        <f t="shared" si="20"/>
        <v>0</v>
      </c>
      <c r="AW113" s="16">
        <f t="shared" si="20"/>
        <v>0</v>
      </c>
      <c r="AX113" s="16">
        <f t="shared" si="20"/>
        <v>0</v>
      </c>
      <c r="AY113" s="16">
        <f t="shared" si="20"/>
        <v>0</v>
      </c>
      <c r="AZ113" s="16">
        <f t="shared" si="20"/>
        <v>0</v>
      </c>
      <c r="BA113" s="16">
        <f t="shared" si="20"/>
        <v>0</v>
      </c>
      <c r="BB113" s="16">
        <f t="shared" si="20"/>
        <v>0</v>
      </c>
      <c r="BC113" s="16">
        <f t="shared" si="20"/>
        <v>0</v>
      </c>
      <c r="BD113" s="16">
        <f t="shared" si="20"/>
        <v>0</v>
      </c>
      <c r="BE113" s="16">
        <f t="shared" si="20"/>
        <v>0</v>
      </c>
      <c r="BF113" s="16">
        <f t="shared" si="20"/>
        <v>0</v>
      </c>
      <c r="BG113" s="16">
        <f t="shared" si="20"/>
        <v>0</v>
      </c>
    </row>
    <row r="115" spans="1:59" x14ac:dyDescent="0.35">
      <c r="B115" s="9" t="s">
        <v>135</v>
      </c>
      <c r="E115" s="9" t="s">
        <v>67</v>
      </c>
      <c r="F115" s="11">
        <f>F51</f>
        <v>3</v>
      </c>
      <c r="J115" s="11">
        <f t="shared" ref="J115:BG115" si="21">$F$115*J101</f>
        <v>3</v>
      </c>
      <c r="K115" s="11">
        <f t="shared" si="21"/>
        <v>3</v>
      </c>
      <c r="L115" s="11">
        <f t="shared" si="21"/>
        <v>3</v>
      </c>
      <c r="M115" s="11">
        <f t="shared" si="21"/>
        <v>3</v>
      </c>
      <c r="N115" s="11">
        <f t="shared" si="21"/>
        <v>3</v>
      </c>
      <c r="O115" s="11">
        <f t="shared" si="21"/>
        <v>3</v>
      </c>
      <c r="P115" s="11">
        <f t="shared" si="21"/>
        <v>3</v>
      </c>
      <c r="Q115" s="11">
        <f t="shared" si="21"/>
        <v>3</v>
      </c>
      <c r="R115" s="11">
        <f t="shared" si="21"/>
        <v>3</v>
      </c>
      <c r="S115" s="11">
        <f t="shared" si="21"/>
        <v>3</v>
      </c>
      <c r="T115" s="11">
        <f t="shared" si="21"/>
        <v>3</v>
      </c>
      <c r="U115" s="11">
        <f t="shared" si="21"/>
        <v>3</v>
      </c>
      <c r="V115" s="11">
        <f t="shared" si="21"/>
        <v>3</v>
      </c>
      <c r="W115" s="11">
        <f t="shared" si="21"/>
        <v>3</v>
      </c>
      <c r="X115" s="11">
        <f t="shared" si="21"/>
        <v>3</v>
      </c>
      <c r="Y115" s="11">
        <f t="shared" si="21"/>
        <v>3</v>
      </c>
      <c r="Z115" s="11">
        <f t="shared" si="21"/>
        <v>3</v>
      </c>
      <c r="AA115" s="11">
        <f t="shared" si="21"/>
        <v>3</v>
      </c>
      <c r="AB115" s="11">
        <f t="shared" si="21"/>
        <v>3</v>
      </c>
      <c r="AC115" s="11">
        <f t="shared" si="21"/>
        <v>3</v>
      </c>
      <c r="AD115" s="11">
        <f t="shared" si="21"/>
        <v>3</v>
      </c>
      <c r="AE115" s="11">
        <f t="shared" si="21"/>
        <v>3</v>
      </c>
      <c r="AF115" s="11">
        <f t="shared" si="21"/>
        <v>3</v>
      </c>
      <c r="AG115" s="11">
        <f t="shared" si="21"/>
        <v>3</v>
      </c>
      <c r="AH115" s="11">
        <f t="shared" si="21"/>
        <v>3</v>
      </c>
      <c r="AI115" s="11">
        <f t="shared" si="21"/>
        <v>3</v>
      </c>
      <c r="AJ115" s="11">
        <f t="shared" si="21"/>
        <v>3</v>
      </c>
      <c r="AK115" s="11">
        <f t="shared" si="21"/>
        <v>3</v>
      </c>
      <c r="AL115" s="11">
        <f t="shared" si="21"/>
        <v>3</v>
      </c>
      <c r="AM115" s="11">
        <f t="shared" si="21"/>
        <v>3</v>
      </c>
      <c r="AN115" s="11">
        <f t="shared" si="21"/>
        <v>3</v>
      </c>
      <c r="AO115" s="11">
        <f t="shared" si="21"/>
        <v>3</v>
      </c>
      <c r="AP115" s="11">
        <f t="shared" si="21"/>
        <v>3</v>
      </c>
      <c r="AQ115" s="11">
        <f t="shared" si="21"/>
        <v>3</v>
      </c>
      <c r="AR115" s="11">
        <f t="shared" si="21"/>
        <v>3</v>
      </c>
      <c r="AS115" s="11">
        <f t="shared" si="21"/>
        <v>3</v>
      </c>
      <c r="AT115" s="11">
        <f t="shared" si="21"/>
        <v>3</v>
      </c>
      <c r="AU115" s="11">
        <f t="shared" si="21"/>
        <v>3</v>
      </c>
      <c r="AV115" s="11">
        <f t="shared" si="21"/>
        <v>3</v>
      </c>
      <c r="AW115" s="11">
        <f t="shared" si="21"/>
        <v>3</v>
      </c>
      <c r="AX115" s="11">
        <f t="shared" si="21"/>
        <v>3</v>
      </c>
      <c r="AY115" s="11">
        <f t="shared" si="21"/>
        <v>3</v>
      </c>
      <c r="AZ115" s="11">
        <f t="shared" si="21"/>
        <v>3</v>
      </c>
      <c r="BA115" s="11">
        <f t="shared" si="21"/>
        <v>3</v>
      </c>
      <c r="BB115" s="11">
        <f t="shared" si="21"/>
        <v>3</v>
      </c>
      <c r="BC115" s="11">
        <f t="shared" si="21"/>
        <v>3</v>
      </c>
      <c r="BD115" s="11">
        <f t="shared" si="21"/>
        <v>3</v>
      </c>
      <c r="BE115" s="11">
        <f t="shared" si="21"/>
        <v>3</v>
      </c>
      <c r="BF115" s="11">
        <f t="shared" si="21"/>
        <v>3</v>
      </c>
      <c r="BG115" s="11">
        <f t="shared" si="21"/>
        <v>3</v>
      </c>
    </row>
    <row r="116" spans="1:59" ht="15" thickBot="1" x14ac:dyDescent="0.4">
      <c r="B116" s="15" t="s">
        <v>136</v>
      </c>
      <c r="C116" s="15"/>
      <c r="D116" s="15"/>
      <c r="E116" s="15" t="s">
        <v>88</v>
      </c>
      <c r="F116" s="15"/>
      <c r="G116" s="15"/>
      <c r="H116" s="15"/>
      <c r="I116" s="15"/>
      <c r="J116" s="28">
        <f t="shared" ref="J116:BG116" si="22">J115*J105/1000</f>
        <v>0</v>
      </c>
      <c r="K116" s="28">
        <f t="shared" si="22"/>
        <v>0</v>
      </c>
      <c r="L116" s="28">
        <f t="shared" si="22"/>
        <v>0</v>
      </c>
      <c r="M116" s="28">
        <f t="shared" si="22"/>
        <v>0</v>
      </c>
      <c r="N116" s="28">
        <f t="shared" si="22"/>
        <v>0</v>
      </c>
      <c r="O116" s="28">
        <f t="shared" si="22"/>
        <v>0</v>
      </c>
      <c r="P116" s="28">
        <f t="shared" si="22"/>
        <v>0</v>
      </c>
      <c r="Q116" s="28">
        <f t="shared" si="22"/>
        <v>0</v>
      </c>
      <c r="R116" s="28">
        <f t="shared" si="22"/>
        <v>0</v>
      </c>
      <c r="S116" s="28">
        <f t="shared" si="22"/>
        <v>0</v>
      </c>
      <c r="T116" s="28">
        <f t="shared" si="22"/>
        <v>0</v>
      </c>
      <c r="U116" s="28">
        <f t="shared" si="22"/>
        <v>0</v>
      </c>
      <c r="V116" s="28">
        <f t="shared" si="22"/>
        <v>0</v>
      </c>
      <c r="W116" s="28">
        <f t="shared" si="22"/>
        <v>0</v>
      </c>
      <c r="X116" s="28">
        <f t="shared" si="22"/>
        <v>0</v>
      </c>
      <c r="Y116" s="28">
        <f t="shared" si="22"/>
        <v>0</v>
      </c>
      <c r="Z116" s="28">
        <f t="shared" si="22"/>
        <v>0</v>
      </c>
      <c r="AA116" s="28">
        <f t="shared" si="22"/>
        <v>0</v>
      </c>
      <c r="AB116" s="28">
        <f t="shared" si="22"/>
        <v>0</v>
      </c>
      <c r="AC116" s="28">
        <f t="shared" si="22"/>
        <v>0</v>
      </c>
      <c r="AD116" s="28">
        <f t="shared" si="22"/>
        <v>0</v>
      </c>
      <c r="AE116" s="28">
        <f t="shared" si="22"/>
        <v>0</v>
      </c>
      <c r="AF116" s="28">
        <f t="shared" si="22"/>
        <v>0</v>
      </c>
      <c r="AG116" s="28">
        <f t="shared" si="22"/>
        <v>0</v>
      </c>
      <c r="AH116" s="28">
        <f t="shared" si="22"/>
        <v>0</v>
      </c>
      <c r="AI116" s="28">
        <f t="shared" si="22"/>
        <v>0</v>
      </c>
      <c r="AJ116" s="28">
        <f t="shared" si="22"/>
        <v>0</v>
      </c>
      <c r="AK116" s="28">
        <f t="shared" si="22"/>
        <v>0</v>
      </c>
      <c r="AL116" s="28">
        <f t="shared" si="22"/>
        <v>0</v>
      </c>
      <c r="AM116" s="28">
        <f t="shared" si="22"/>
        <v>0</v>
      </c>
      <c r="AN116" s="28">
        <f t="shared" si="22"/>
        <v>0</v>
      </c>
      <c r="AO116" s="28">
        <f t="shared" si="22"/>
        <v>0</v>
      </c>
      <c r="AP116" s="28">
        <f t="shared" si="22"/>
        <v>0</v>
      </c>
      <c r="AQ116" s="28">
        <f t="shared" si="22"/>
        <v>0</v>
      </c>
      <c r="AR116" s="28">
        <f t="shared" si="22"/>
        <v>0</v>
      </c>
      <c r="AS116" s="28">
        <f t="shared" si="22"/>
        <v>0</v>
      </c>
      <c r="AT116" s="28">
        <f t="shared" si="22"/>
        <v>0</v>
      </c>
      <c r="AU116" s="28">
        <f t="shared" si="22"/>
        <v>0</v>
      </c>
      <c r="AV116" s="28">
        <f t="shared" si="22"/>
        <v>0</v>
      </c>
      <c r="AW116" s="28">
        <f t="shared" si="22"/>
        <v>0</v>
      </c>
      <c r="AX116" s="28">
        <f t="shared" si="22"/>
        <v>0</v>
      </c>
      <c r="AY116" s="28">
        <f t="shared" si="22"/>
        <v>0</v>
      </c>
      <c r="AZ116" s="28">
        <f t="shared" si="22"/>
        <v>0</v>
      </c>
      <c r="BA116" s="28">
        <f t="shared" si="22"/>
        <v>0</v>
      </c>
      <c r="BB116" s="28">
        <f t="shared" si="22"/>
        <v>0</v>
      </c>
      <c r="BC116" s="28">
        <f t="shared" si="22"/>
        <v>0</v>
      </c>
      <c r="BD116" s="28">
        <f t="shared" si="22"/>
        <v>0</v>
      </c>
      <c r="BE116" s="28">
        <f t="shared" si="22"/>
        <v>0</v>
      </c>
      <c r="BF116" s="28">
        <f t="shared" si="22"/>
        <v>0</v>
      </c>
      <c r="BG116" s="28">
        <f t="shared" si="22"/>
        <v>0</v>
      </c>
    </row>
    <row r="117" spans="1:59" x14ac:dyDescent="0.35"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</row>
    <row r="118" spans="1:59" s="13" customFormat="1" x14ac:dyDescent="0.35">
      <c r="B118" s="30" t="s">
        <v>137</v>
      </c>
      <c r="C118" s="20"/>
      <c r="D118" s="20"/>
      <c r="E118" s="20" t="s">
        <v>88</v>
      </c>
      <c r="F118" s="20"/>
      <c r="G118" s="20"/>
      <c r="H118" s="20"/>
      <c r="I118" s="20"/>
      <c r="J118" s="31">
        <f t="shared" ref="J118:BG118" si="23">J116+J113+J109+J103</f>
        <v>0</v>
      </c>
      <c r="K118" s="31">
        <f t="shared" si="23"/>
        <v>0</v>
      </c>
      <c r="L118" s="31">
        <f t="shared" si="23"/>
        <v>0</v>
      </c>
      <c r="M118" s="31">
        <f t="shared" si="23"/>
        <v>0</v>
      </c>
      <c r="N118" s="31">
        <f t="shared" si="23"/>
        <v>0</v>
      </c>
      <c r="O118" s="31">
        <f t="shared" si="23"/>
        <v>0</v>
      </c>
      <c r="P118" s="31">
        <f t="shared" si="23"/>
        <v>0</v>
      </c>
      <c r="Q118" s="31">
        <f t="shared" si="23"/>
        <v>0</v>
      </c>
      <c r="R118" s="31">
        <f t="shared" si="23"/>
        <v>0</v>
      </c>
      <c r="S118" s="31">
        <f t="shared" si="23"/>
        <v>0</v>
      </c>
      <c r="T118" s="31">
        <f t="shared" si="23"/>
        <v>0</v>
      </c>
      <c r="U118" s="31">
        <f t="shared" si="23"/>
        <v>0</v>
      </c>
      <c r="V118" s="31">
        <f t="shared" si="23"/>
        <v>0</v>
      </c>
      <c r="W118" s="31">
        <f t="shared" si="23"/>
        <v>0</v>
      </c>
      <c r="X118" s="31">
        <f t="shared" si="23"/>
        <v>0</v>
      </c>
      <c r="Y118" s="31">
        <f t="shared" si="23"/>
        <v>0</v>
      </c>
      <c r="Z118" s="31">
        <f t="shared" si="23"/>
        <v>0</v>
      </c>
      <c r="AA118" s="31">
        <f t="shared" si="23"/>
        <v>0</v>
      </c>
      <c r="AB118" s="31">
        <f t="shared" si="23"/>
        <v>0</v>
      </c>
      <c r="AC118" s="31">
        <f t="shared" si="23"/>
        <v>0</v>
      </c>
      <c r="AD118" s="31">
        <f t="shared" si="23"/>
        <v>0</v>
      </c>
      <c r="AE118" s="31">
        <f t="shared" si="23"/>
        <v>0</v>
      </c>
      <c r="AF118" s="31">
        <f t="shared" si="23"/>
        <v>0</v>
      </c>
      <c r="AG118" s="31">
        <f t="shared" si="23"/>
        <v>0</v>
      </c>
      <c r="AH118" s="31">
        <f t="shared" si="23"/>
        <v>0</v>
      </c>
      <c r="AI118" s="31">
        <f t="shared" si="23"/>
        <v>0</v>
      </c>
      <c r="AJ118" s="31">
        <f t="shared" si="23"/>
        <v>0</v>
      </c>
      <c r="AK118" s="31">
        <f t="shared" si="23"/>
        <v>0</v>
      </c>
      <c r="AL118" s="31">
        <f t="shared" si="23"/>
        <v>0</v>
      </c>
      <c r="AM118" s="31">
        <f t="shared" si="23"/>
        <v>0</v>
      </c>
      <c r="AN118" s="31">
        <f t="shared" si="23"/>
        <v>0</v>
      </c>
      <c r="AO118" s="31">
        <f t="shared" si="23"/>
        <v>0</v>
      </c>
      <c r="AP118" s="31">
        <f t="shared" si="23"/>
        <v>0</v>
      </c>
      <c r="AQ118" s="31">
        <f t="shared" si="23"/>
        <v>0</v>
      </c>
      <c r="AR118" s="31">
        <f t="shared" si="23"/>
        <v>0</v>
      </c>
      <c r="AS118" s="31">
        <f t="shared" si="23"/>
        <v>0</v>
      </c>
      <c r="AT118" s="31">
        <f t="shared" si="23"/>
        <v>0</v>
      </c>
      <c r="AU118" s="31">
        <f t="shared" si="23"/>
        <v>0</v>
      </c>
      <c r="AV118" s="31">
        <f t="shared" si="23"/>
        <v>0</v>
      </c>
      <c r="AW118" s="31">
        <f t="shared" si="23"/>
        <v>0</v>
      </c>
      <c r="AX118" s="31">
        <f t="shared" si="23"/>
        <v>0</v>
      </c>
      <c r="AY118" s="31">
        <f t="shared" si="23"/>
        <v>0</v>
      </c>
      <c r="AZ118" s="31">
        <f t="shared" si="23"/>
        <v>0</v>
      </c>
      <c r="BA118" s="31">
        <f t="shared" si="23"/>
        <v>0</v>
      </c>
      <c r="BB118" s="31">
        <f t="shared" si="23"/>
        <v>0</v>
      </c>
      <c r="BC118" s="31">
        <f t="shared" si="23"/>
        <v>0</v>
      </c>
      <c r="BD118" s="31">
        <f t="shared" si="23"/>
        <v>0</v>
      </c>
      <c r="BE118" s="31">
        <f t="shared" si="23"/>
        <v>0</v>
      </c>
      <c r="BF118" s="31">
        <f t="shared" si="23"/>
        <v>0</v>
      </c>
      <c r="BG118" s="31">
        <f t="shared" si="23"/>
        <v>0</v>
      </c>
    </row>
    <row r="120" spans="1:59" s="66" customFormat="1" x14ac:dyDescent="0.35">
      <c r="A120" s="66" t="s">
        <v>138</v>
      </c>
    </row>
    <row r="121" spans="1:59" ht="15" thickBot="1" x14ac:dyDescent="0.4">
      <c r="A121" s="8"/>
      <c r="B121" s="15" t="s">
        <v>139</v>
      </c>
      <c r="C121" s="32"/>
      <c r="D121" s="32"/>
      <c r="E121" s="32"/>
      <c r="F121" s="32"/>
      <c r="G121" s="15"/>
      <c r="H121" s="15"/>
      <c r="I121" s="15"/>
      <c r="J121" s="33">
        <f t="shared" ref="J121:BG121" si="24">J118-J97</f>
        <v>0</v>
      </c>
      <c r="K121" s="33">
        <f t="shared" si="24"/>
        <v>0</v>
      </c>
      <c r="L121" s="33">
        <f t="shared" si="24"/>
        <v>0</v>
      </c>
      <c r="M121" s="33">
        <f t="shared" si="24"/>
        <v>0</v>
      </c>
      <c r="N121" s="33">
        <f t="shared" si="24"/>
        <v>0</v>
      </c>
      <c r="O121" s="33">
        <f t="shared" si="24"/>
        <v>0</v>
      </c>
      <c r="P121" s="33">
        <f t="shared" si="24"/>
        <v>0</v>
      </c>
      <c r="Q121" s="33">
        <f t="shared" si="24"/>
        <v>0</v>
      </c>
      <c r="R121" s="33">
        <f t="shared" si="24"/>
        <v>0</v>
      </c>
      <c r="S121" s="33">
        <f t="shared" si="24"/>
        <v>0</v>
      </c>
      <c r="T121" s="33">
        <f t="shared" si="24"/>
        <v>0</v>
      </c>
      <c r="U121" s="33">
        <f t="shared" si="24"/>
        <v>0</v>
      </c>
      <c r="V121" s="33">
        <f t="shared" si="24"/>
        <v>0</v>
      </c>
      <c r="W121" s="33">
        <f t="shared" si="24"/>
        <v>0</v>
      </c>
      <c r="X121" s="33">
        <f t="shared" si="24"/>
        <v>0</v>
      </c>
      <c r="Y121" s="33">
        <f t="shared" si="24"/>
        <v>0</v>
      </c>
      <c r="Z121" s="33">
        <f t="shared" si="24"/>
        <v>0</v>
      </c>
      <c r="AA121" s="33">
        <f t="shared" si="24"/>
        <v>0</v>
      </c>
      <c r="AB121" s="33">
        <f t="shared" si="24"/>
        <v>0</v>
      </c>
      <c r="AC121" s="33">
        <f t="shared" si="24"/>
        <v>0</v>
      </c>
      <c r="AD121" s="33">
        <f t="shared" si="24"/>
        <v>0</v>
      </c>
      <c r="AE121" s="33">
        <f t="shared" si="24"/>
        <v>0</v>
      </c>
      <c r="AF121" s="33">
        <f t="shared" si="24"/>
        <v>0</v>
      </c>
      <c r="AG121" s="33">
        <f t="shared" si="24"/>
        <v>0</v>
      </c>
      <c r="AH121" s="33">
        <f t="shared" si="24"/>
        <v>0</v>
      </c>
      <c r="AI121" s="33">
        <f t="shared" si="24"/>
        <v>0</v>
      </c>
      <c r="AJ121" s="33">
        <f t="shared" si="24"/>
        <v>0</v>
      </c>
      <c r="AK121" s="33">
        <f t="shared" si="24"/>
        <v>0</v>
      </c>
      <c r="AL121" s="33">
        <f t="shared" si="24"/>
        <v>0</v>
      </c>
      <c r="AM121" s="33">
        <f t="shared" si="24"/>
        <v>0</v>
      </c>
      <c r="AN121" s="33">
        <f t="shared" si="24"/>
        <v>0</v>
      </c>
      <c r="AO121" s="33">
        <f t="shared" si="24"/>
        <v>0</v>
      </c>
      <c r="AP121" s="33">
        <f t="shared" si="24"/>
        <v>0</v>
      </c>
      <c r="AQ121" s="33">
        <f t="shared" si="24"/>
        <v>0</v>
      </c>
      <c r="AR121" s="33">
        <f t="shared" si="24"/>
        <v>0</v>
      </c>
      <c r="AS121" s="33">
        <f t="shared" si="24"/>
        <v>0</v>
      </c>
      <c r="AT121" s="33">
        <f t="shared" si="24"/>
        <v>0</v>
      </c>
      <c r="AU121" s="33">
        <f t="shared" si="24"/>
        <v>0</v>
      </c>
      <c r="AV121" s="33">
        <f t="shared" si="24"/>
        <v>0</v>
      </c>
      <c r="AW121" s="33">
        <f t="shared" si="24"/>
        <v>0</v>
      </c>
      <c r="AX121" s="33">
        <f t="shared" si="24"/>
        <v>0</v>
      </c>
      <c r="AY121" s="33">
        <f t="shared" si="24"/>
        <v>0</v>
      </c>
      <c r="AZ121" s="33">
        <f t="shared" si="24"/>
        <v>0</v>
      </c>
      <c r="BA121" s="33">
        <f t="shared" si="24"/>
        <v>0</v>
      </c>
      <c r="BB121" s="33">
        <f t="shared" si="24"/>
        <v>0</v>
      </c>
      <c r="BC121" s="33">
        <f t="shared" si="24"/>
        <v>0</v>
      </c>
      <c r="BD121" s="33">
        <f t="shared" si="24"/>
        <v>0</v>
      </c>
      <c r="BE121" s="33">
        <f t="shared" si="24"/>
        <v>0</v>
      </c>
      <c r="BF121" s="33">
        <f t="shared" si="24"/>
        <v>0</v>
      </c>
      <c r="BG121" s="33">
        <f t="shared" si="24"/>
        <v>0</v>
      </c>
    </row>
    <row r="122" spans="1:59" x14ac:dyDescent="0.35">
      <c r="A122" s="8"/>
      <c r="B122" s="8"/>
      <c r="C122" s="8"/>
      <c r="D122" s="8"/>
      <c r="E122" s="8"/>
      <c r="F122" s="8"/>
    </row>
    <row r="123" spans="1:59" x14ac:dyDescent="0.35">
      <c r="B123" s="9" t="s">
        <v>140</v>
      </c>
      <c r="E123" s="9" t="s">
        <v>88</v>
      </c>
      <c r="J123" s="13">
        <f t="shared" ref="J123:BG123" si="25">J118-J97-J85</f>
        <v>-15000</v>
      </c>
      <c r="K123" s="13">
        <f t="shared" si="25"/>
        <v>0</v>
      </c>
      <c r="L123" s="13">
        <f t="shared" si="25"/>
        <v>0</v>
      </c>
      <c r="M123" s="13">
        <f t="shared" si="25"/>
        <v>0</v>
      </c>
      <c r="N123" s="13">
        <f t="shared" si="25"/>
        <v>0</v>
      </c>
      <c r="O123" s="13">
        <f t="shared" si="25"/>
        <v>0</v>
      </c>
      <c r="P123" s="13">
        <f t="shared" si="25"/>
        <v>0</v>
      </c>
      <c r="Q123" s="13">
        <f t="shared" si="25"/>
        <v>0</v>
      </c>
      <c r="R123" s="13">
        <f t="shared" si="25"/>
        <v>0</v>
      </c>
      <c r="S123" s="13">
        <f t="shared" si="25"/>
        <v>0</v>
      </c>
      <c r="T123" s="13">
        <f t="shared" si="25"/>
        <v>0</v>
      </c>
      <c r="U123" s="13">
        <f t="shared" si="25"/>
        <v>0</v>
      </c>
      <c r="V123" s="13">
        <f t="shared" si="25"/>
        <v>0</v>
      </c>
      <c r="W123" s="13">
        <f t="shared" si="25"/>
        <v>0</v>
      </c>
      <c r="X123" s="13">
        <f t="shared" si="25"/>
        <v>0</v>
      </c>
      <c r="Y123" s="13">
        <f t="shared" si="25"/>
        <v>0</v>
      </c>
      <c r="Z123" s="13">
        <f t="shared" si="25"/>
        <v>0</v>
      </c>
      <c r="AA123" s="13">
        <f t="shared" si="25"/>
        <v>0</v>
      </c>
      <c r="AB123" s="13">
        <f t="shared" si="25"/>
        <v>0</v>
      </c>
      <c r="AC123" s="13">
        <f t="shared" si="25"/>
        <v>0</v>
      </c>
      <c r="AD123" s="13">
        <f t="shared" si="25"/>
        <v>0</v>
      </c>
      <c r="AE123" s="13">
        <f t="shared" si="25"/>
        <v>0</v>
      </c>
      <c r="AF123" s="13">
        <f t="shared" si="25"/>
        <v>0</v>
      </c>
      <c r="AG123" s="13">
        <f t="shared" si="25"/>
        <v>0</v>
      </c>
      <c r="AH123" s="13">
        <f t="shared" si="25"/>
        <v>0</v>
      </c>
      <c r="AI123" s="13">
        <f t="shared" si="25"/>
        <v>0</v>
      </c>
      <c r="AJ123" s="13">
        <f t="shared" si="25"/>
        <v>0</v>
      </c>
      <c r="AK123" s="13">
        <f t="shared" si="25"/>
        <v>0</v>
      </c>
      <c r="AL123" s="13">
        <f t="shared" si="25"/>
        <v>0</v>
      </c>
      <c r="AM123" s="13">
        <f t="shared" si="25"/>
        <v>0</v>
      </c>
      <c r="AN123" s="13">
        <f t="shared" si="25"/>
        <v>0</v>
      </c>
      <c r="AO123" s="13">
        <f t="shared" si="25"/>
        <v>0</v>
      </c>
      <c r="AP123" s="13">
        <f t="shared" si="25"/>
        <v>0</v>
      </c>
      <c r="AQ123" s="13">
        <f t="shared" si="25"/>
        <v>0</v>
      </c>
      <c r="AR123" s="13">
        <f t="shared" si="25"/>
        <v>0</v>
      </c>
      <c r="AS123" s="13">
        <f t="shared" si="25"/>
        <v>0</v>
      </c>
      <c r="AT123" s="13">
        <f t="shared" si="25"/>
        <v>0</v>
      </c>
      <c r="AU123" s="13">
        <f t="shared" si="25"/>
        <v>0</v>
      </c>
      <c r="AV123" s="13">
        <f t="shared" si="25"/>
        <v>0</v>
      </c>
      <c r="AW123" s="13">
        <f t="shared" si="25"/>
        <v>0</v>
      </c>
      <c r="AX123" s="13">
        <f t="shared" si="25"/>
        <v>0</v>
      </c>
      <c r="AY123" s="13">
        <f t="shared" si="25"/>
        <v>0</v>
      </c>
      <c r="AZ123" s="13">
        <f t="shared" si="25"/>
        <v>0</v>
      </c>
      <c r="BA123" s="13">
        <f t="shared" si="25"/>
        <v>0</v>
      </c>
      <c r="BB123" s="13">
        <f t="shared" si="25"/>
        <v>0</v>
      </c>
      <c r="BC123" s="13">
        <f t="shared" si="25"/>
        <v>0</v>
      </c>
      <c r="BD123" s="13">
        <f t="shared" si="25"/>
        <v>0</v>
      </c>
      <c r="BE123" s="13">
        <f t="shared" si="25"/>
        <v>0</v>
      </c>
      <c r="BF123" s="13">
        <f t="shared" si="25"/>
        <v>0</v>
      </c>
      <c r="BG123" s="13">
        <f t="shared" si="25"/>
        <v>0</v>
      </c>
    </row>
    <row r="124" spans="1:59" x14ac:dyDescent="0.35">
      <c r="B124" s="9" t="s">
        <v>141</v>
      </c>
      <c r="E124" s="9" t="s">
        <v>75</v>
      </c>
      <c r="F124" s="14" t="e">
        <f>IRR(J123:BG123)</f>
        <v>#NUM!</v>
      </c>
    </row>
    <row r="125" spans="1:59" s="11" customFormat="1" x14ac:dyDescent="0.35">
      <c r="B125" s="11" t="s">
        <v>142</v>
      </c>
      <c r="E125" s="11" t="s">
        <v>67</v>
      </c>
      <c r="J125" s="11" t="b">
        <f t="shared" ref="J125:BG125" si="26">IFERROR(J118/J105*1000,FALSE)</f>
        <v>0</v>
      </c>
      <c r="K125" s="11" t="b">
        <f t="shared" si="26"/>
        <v>0</v>
      </c>
      <c r="L125" s="11" t="b">
        <f t="shared" si="26"/>
        <v>0</v>
      </c>
      <c r="M125" s="11" t="b">
        <f t="shared" si="26"/>
        <v>0</v>
      </c>
      <c r="N125" s="11" t="b">
        <f t="shared" si="26"/>
        <v>0</v>
      </c>
      <c r="O125" s="11" t="b">
        <f t="shared" si="26"/>
        <v>0</v>
      </c>
      <c r="P125" s="11" t="b">
        <f t="shared" si="26"/>
        <v>0</v>
      </c>
      <c r="Q125" s="11" t="b">
        <f t="shared" si="26"/>
        <v>0</v>
      </c>
      <c r="R125" s="11" t="b">
        <f t="shared" si="26"/>
        <v>0</v>
      </c>
      <c r="S125" s="11" t="b">
        <f t="shared" si="26"/>
        <v>0</v>
      </c>
      <c r="T125" s="11" t="b">
        <f t="shared" si="26"/>
        <v>0</v>
      </c>
      <c r="U125" s="11" t="b">
        <f t="shared" si="26"/>
        <v>0</v>
      </c>
      <c r="V125" s="11" t="b">
        <f t="shared" si="26"/>
        <v>0</v>
      </c>
      <c r="W125" s="11" t="b">
        <f t="shared" si="26"/>
        <v>0</v>
      </c>
      <c r="X125" s="11" t="b">
        <f t="shared" si="26"/>
        <v>0</v>
      </c>
      <c r="Y125" s="11" t="b">
        <f t="shared" si="26"/>
        <v>0</v>
      </c>
      <c r="Z125" s="11" t="b">
        <f t="shared" si="26"/>
        <v>0</v>
      </c>
      <c r="AA125" s="11" t="b">
        <f t="shared" si="26"/>
        <v>0</v>
      </c>
      <c r="AB125" s="11" t="b">
        <f t="shared" si="26"/>
        <v>0</v>
      </c>
      <c r="AC125" s="11" t="b">
        <f t="shared" si="26"/>
        <v>0</v>
      </c>
      <c r="AD125" s="11" t="b">
        <f t="shared" si="26"/>
        <v>0</v>
      </c>
      <c r="AE125" s="11" t="b">
        <f t="shared" si="26"/>
        <v>0</v>
      </c>
      <c r="AF125" s="11" t="b">
        <f t="shared" si="26"/>
        <v>0</v>
      </c>
      <c r="AG125" s="11" t="b">
        <f t="shared" si="26"/>
        <v>0</v>
      </c>
      <c r="AH125" s="11" t="b">
        <f t="shared" si="26"/>
        <v>0</v>
      </c>
      <c r="AI125" s="11" t="b">
        <f t="shared" si="26"/>
        <v>0</v>
      </c>
      <c r="AJ125" s="11" t="b">
        <f t="shared" si="26"/>
        <v>0</v>
      </c>
      <c r="AK125" s="11" t="b">
        <f t="shared" si="26"/>
        <v>0</v>
      </c>
      <c r="AL125" s="11" t="b">
        <f t="shared" si="26"/>
        <v>0</v>
      </c>
      <c r="AM125" s="11" t="b">
        <f t="shared" si="26"/>
        <v>0</v>
      </c>
      <c r="AN125" s="11" t="b">
        <f t="shared" si="26"/>
        <v>0</v>
      </c>
      <c r="AO125" s="11" t="b">
        <f t="shared" si="26"/>
        <v>0</v>
      </c>
      <c r="AP125" s="11" t="b">
        <f t="shared" si="26"/>
        <v>0</v>
      </c>
      <c r="AQ125" s="11" t="b">
        <f t="shared" si="26"/>
        <v>0</v>
      </c>
      <c r="AR125" s="11" t="b">
        <f t="shared" si="26"/>
        <v>0</v>
      </c>
      <c r="AS125" s="11" t="b">
        <f t="shared" si="26"/>
        <v>0</v>
      </c>
      <c r="AT125" s="11" t="b">
        <f t="shared" si="26"/>
        <v>0</v>
      </c>
      <c r="AU125" s="11" t="b">
        <f t="shared" si="26"/>
        <v>0</v>
      </c>
      <c r="AV125" s="11" t="b">
        <f t="shared" si="26"/>
        <v>0</v>
      </c>
      <c r="AW125" s="11" t="b">
        <f t="shared" si="26"/>
        <v>0</v>
      </c>
      <c r="AX125" s="11" t="b">
        <f t="shared" si="26"/>
        <v>0</v>
      </c>
      <c r="AY125" s="11" t="b">
        <f t="shared" si="26"/>
        <v>0</v>
      </c>
      <c r="AZ125" s="11" t="b">
        <f t="shared" si="26"/>
        <v>0</v>
      </c>
      <c r="BA125" s="11" t="b">
        <f t="shared" si="26"/>
        <v>0</v>
      </c>
      <c r="BB125" s="11" t="b">
        <f t="shared" si="26"/>
        <v>0</v>
      </c>
      <c r="BC125" s="11" t="b">
        <f t="shared" si="26"/>
        <v>0</v>
      </c>
      <c r="BD125" s="11" t="b">
        <f t="shared" si="26"/>
        <v>0</v>
      </c>
      <c r="BE125" s="11" t="b">
        <f t="shared" si="26"/>
        <v>0</v>
      </c>
      <c r="BF125" s="11" t="b">
        <f t="shared" si="26"/>
        <v>0</v>
      </c>
      <c r="BG125" s="11" t="b">
        <f t="shared" si="26"/>
        <v>0</v>
      </c>
    </row>
    <row r="127" spans="1:59" s="66" customFormat="1" x14ac:dyDescent="0.35">
      <c r="A127" s="66" t="s">
        <v>143</v>
      </c>
    </row>
    <row r="128" spans="1:59" x14ac:dyDescent="0.35">
      <c r="B128" s="9" t="s">
        <v>144</v>
      </c>
    </row>
    <row r="129" spans="2:59" x14ac:dyDescent="0.35">
      <c r="C129" s="9" t="s">
        <v>145</v>
      </c>
    </row>
    <row r="130" spans="2:59" x14ac:dyDescent="0.35">
      <c r="D130" s="9" t="s">
        <v>146</v>
      </c>
      <c r="E130" s="9" t="s">
        <v>88</v>
      </c>
      <c r="J130" s="13">
        <f>I132</f>
        <v>0</v>
      </c>
      <c r="K130" s="13">
        <f t="shared" ref="K130:BG130" si="27">J132</f>
        <v>15000</v>
      </c>
      <c r="L130" s="13">
        <f t="shared" si="27"/>
        <v>15000</v>
      </c>
      <c r="M130" s="13">
        <f t="shared" si="27"/>
        <v>15000</v>
      </c>
      <c r="N130" s="13">
        <f t="shared" si="27"/>
        <v>15000</v>
      </c>
      <c r="O130" s="13">
        <f t="shared" si="27"/>
        <v>15000</v>
      </c>
      <c r="P130" s="13">
        <f t="shared" si="27"/>
        <v>15000</v>
      </c>
      <c r="Q130" s="13">
        <f t="shared" si="27"/>
        <v>15000</v>
      </c>
      <c r="R130" s="13">
        <f t="shared" si="27"/>
        <v>15000</v>
      </c>
      <c r="S130" s="13">
        <f t="shared" si="27"/>
        <v>15000</v>
      </c>
      <c r="T130" s="13">
        <f t="shared" si="27"/>
        <v>15000</v>
      </c>
      <c r="U130" s="13">
        <f t="shared" si="27"/>
        <v>15000</v>
      </c>
      <c r="V130" s="13">
        <f t="shared" si="27"/>
        <v>15000</v>
      </c>
      <c r="W130" s="13">
        <f t="shared" si="27"/>
        <v>15000</v>
      </c>
      <c r="X130" s="13">
        <f t="shared" si="27"/>
        <v>15000</v>
      </c>
      <c r="Y130" s="13">
        <f t="shared" si="27"/>
        <v>15000</v>
      </c>
      <c r="Z130" s="13">
        <f t="shared" si="27"/>
        <v>15000</v>
      </c>
      <c r="AA130" s="13">
        <f t="shared" si="27"/>
        <v>15000</v>
      </c>
      <c r="AB130" s="13">
        <f t="shared" si="27"/>
        <v>15000</v>
      </c>
      <c r="AC130" s="13">
        <f t="shared" si="27"/>
        <v>15000</v>
      </c>
      <c r="AD130" s="13">
        <f t="shared" si="27"/>
        <v>15000</v>
      </c>
      <c r="AE130" s="13">
        <f t="shared" si="27"/>
        <v>15000</v>
      </c>
      <c r="AF130" s="13">
        <f t="shared" si="27"/>
        <v>15000</v>
      </c>
      <c r="AG130" s="13">
        <f t="shared" si="27"/>
        <v>15000</v>
      </c>
      <c r="AH130" s="13">
        <f t="shared" si="27"/>
        <v>15000</v>
      </c>
      <c r="AI130" s="13">
        <f t="shared" si="27"/>
        <v>15000</v>
      </c>
      <c r="AJ130" s="13">
        <f t="shared" si="27"/>
        <v>15000</v>
      </c>
      <c r="AK130" s="13">
        <f t="shared" si="27"/>
        <v>15000</v>
      </c>
      <c r="AL130" s="13">
        <f t="shared" si="27"/>
        <v>15000</v>
      </c>
      <c r="AM130" s="13">
        <f t="shared" si="27"/>
        <v>15000</v>
      </c>
      <c r="AN130" s="13">
        <f t="shared" si="27"/>
        <v>15000</v>
      </c>
      <c r="AO130" s="13">
        <f t="shared" si="27"/>
        <v>15000</v>
      </c>
      <c r="AP130" s="13">
        <f t="shared" si="27"/>
        <v>15000</v>
      </c>
      <c r="AQ130" s="13">
        <f t="shared" si="27"/>
        <v>15000</v>
      </c>
      <c r="AR130" s="13">
        <f t="shared" si="27"/>
        <v>15000</v>
      </c>
      <c r="AS130" s="13">
        <f t="shared" si="27"/>
        <v>15000</v>
      </c>
      <c r="AT130" s="13">
        <f t="shared" si="27"/>
        <v>15000</v>
      </c>
      <c r="AU130" s="13">
        <f t="shared" si="27"/>
        <v>15000</v>
      </c>
      <c r="AV130" s="13">
        <f t="shared" si="27"/>
        <v>15000</v>
      </c>
      <c r="AW130" s="13">
        <f t="shared" si="27"/>
        <v>15000</v>
      </c>
      <c r="AX130" s="13">
        <f t="shared" si="27"/>
        <v>15000</v>
      </c>
      <c r="AY130" s="13">
        <f t="shared" si="27"/>
        <v>15000</v>
      </c>
      <c r="AZ130" s="13">
        <f t="shared" si="27"/>
        <v>15000</v>
      </c>
      <c r="BA130" s="13">
        <f t="shared" si="27"/>
        <v>15000</v>
      </c>
      <c r="BB130" s="13">
        <f t="shared" si="27"/>
        <v>15000</v>
      </c>
      <c r="BC130" s="13">
        <f t="shared" si="27"/>
        <v>15000</v>
      </c>
      <c r="BD130" s="13">
        <f t="shared" si="27"/>
        <v>15000</v>
      </c>
      <c r="BE130" s="13">
        <f t="shared" si="27"/>
        <v>15000</v>
      </c>
      <c r="BF130" s="13">
        <f t="shared" si="27"/>
        <v>15000</v>
      </c>
      <c r="BG130" s="13">
        <f t="shared" si="27"/>
        <v>15000</v>
      </c>
    </row>
    <row r="131" spans="2:59" x14ac:dyDescent="0.35">
      <c r="D131" s="9" t="s">
        <v>147</v>
      </c>
      <c r="E131" s="9" t="s">
        <v>88</v>
      </c>
      <c r="J131" s="13">
        <f t="shared" ref="J131:BG131" si="28">J85</f>
        <v>15000</v>
      </c>
      <c r="K131" s="13">
        <f t="shared" si="28"/>
        <v>0</v>
      </c>
      <c r="L131" s="13">
        <f t="shared" si="28"/>
        <v>0</v>
      </c>
      <c r="M131" s="13">
        <f t="shared" si="28"/>
        <v>0</v>
      </c>
      <c r="N131" s="13">
        <f t="shared" si="28"/>
        <v>0</v>
      </c>
      <c r="O131" s="13">
        <f t="shared" si="28"/>
        <v>0</v>
      </c>
      <c r="P131" s="13">
        <f t="shared" si="28"/>
        <v>0</v>
      </c>
      <c r="Q131" s="13">
        <f t="shared" si="28"/>
        <v>0</v>
      </c>
      <c r="R131" s="13">
        <f t="shared" si="28"/>
        <v>0</v>
      </c>
      <c r="S131" s="13">
        <f t="shared" si="28"/>
        <v>0</v>
      </c>
      <c r="T131" s="13">
        <f t="shared" si="28"/>
        <v>0</v>
      </c>
      <c r="U131" s="13">
        <f t="shared" si="28"/>
        <v>0</v>
      </c>
      <c r="V131" s="13">
        <f t="shared" si="28"/>
        <v>0</v>
      </c>
      <c r="W131" s="13">
        <f t="shared" si="28"/>
        <v>0</v>
      </c>
      <c r="X131" s="13">
        <f t="shared" si="28"/>
        <v>0</v>
      </c>
      <c r="Y131" s="13">
        <f t="shared" si="28"/>
        <v>0</v>
      </c>
      <c r="Z131" s="13">
        <f t="shared" si="28"/>
        <v>0</v>
      </c>
      <c r="AA131" s="13">
        <f t="shared" si="28"/>
        <v>0</v>
      </c>
      <c r="AB131" s="13">
        <f t="shared" si="28"/>
        <v>0</v>
      </c>
      <c r="AC131" s="13">
        <f t="shared" si="28"/>
        <v>0</v>
      </c>
      <c r="AD131" s="13">
        <f t="shared" si="28"/>
        <v>0</v>
      </c>
      <c r="AE131" s="13">
        <f t="shared" si="28"/>
        <v>0</v>
      </c>
      <c r="AF131" s="13">
        <f t="shared" si="28"/>
        <v>0</v>
      </c>
      <c r="AG131" s="13">
        <f t="shared" si="28"/>
        <v>0</v>
      </c>
      <c r="AH131" s="13">
        <f t="shared" si="28"/>
        <v>0</v>
      </c>
      <c r="AI131" s="13">
        <f t="shared" si="28"/>
        <v>0</v>
      </c>
      <c r="AJ131" s="13">
        <f t="shared" si="28"/>
        <v>0</v>
      </c>
      <c r="AK131" s="13">
        <f t="shared" si="28"/>
        <v>0</v>
      </c>
      <c r="AL131" s="13">
        <f t="shared" si="28"/>
        <v>0</v>
      </c>
      <c r="AM131" s="13">
        <f t="shared" si="28"/>
        <v>0</v>
      </c>
      <c r="AN131" s="13">
        <f t="shared" si="28"/>
        <v>0</v>
      </c>
      <c r="AO131" s="13">
        <f t="shared" si="28"/>
        <v>0</v>
      </c>
      <c r="AP131" s="13">
        <f t="shared" si="28"/>
        <v>0</v>
      </c>
      <c r="AQ131" s="13">
        <f t="shared" si="28"/>
        <v>0</v>
      </c>
      <c r="AR131" s="13">
        <f t="shared" si="28"/>
        <v>0</v>
      </c>
      <c r="AS131" s="13">
        <f t="shared" si="28"/>
        <v>0</v>
      </c>
      <c r="AT131" s="13">
        <f t="shared" si="28"/>
        <v>0</v>
      </c>
      <c r="AU131" s="13">
        <f t="shared" si="28"/>
        <v>0</v>
      </c>
      <c r="AV131" s="13">
        <f t="shared" si="28"/>
        <v>0</v>
      </c>
      <c r="AW131" s="13">
        <f t="shared" si="28"/>
        <v>0</v>
      </c>
      <c r="AX131" s="13">
        <f t="shared" si="28"/>
        <v>0</v>
      </c>
      <c r="AY131" s="13">
        <f t="shared" si="28"/>
        <v>0</v>
      </c>
      <c r="AZ131" s="13">
        <f t="shared" si="28"/>
        <v>0</v>
      </c>
      <c r="BA131" s="13">
        <f t="shared" si="28"/>
        <v>0</v>
      </c>
      <c r="BB131" s="13">
        <f t="shared" si="28"/>
        <v>0</v>
      </c>
      <c r="BC131" s="13">
        <f t="shared" si="28"/>
        <v>0</v>
      </c>
      <c r="BD131" s="13">
        <f t="shared" si="28"/>
        <v>0</v>
      </c>
      <c r="BE131" s="13">
        <f t="shared" si="28"/>
        <v>0</v>
      </c>
      <c r="BF131" s="13">
        <f t="shared" si="28"/>
        <v>0</v>
      </c>
      <c r="BG131" s="13">
        <f t="shared" si="28"/>
        <v>0</v>
      </c>
    </row>
    <row r="132" spans="2:59" x14ac:dyDescent="0.35">
      <c r="D132" s="9" t="s">
        <v>148</v>
      </c>
      <c r="E132" s="9" t="s">
        <v>88</v>
      </c>
      <c r="J132" s="13">
        <f>SUM(J130:J131)</f>
        <v>15000</v>
      </c>
      <c r="K132" s="13">
        <f t="shared" ref="K132:BG132" si="29">SUM(K130:K131)</f>
        <v>15000</v>
      </c>
      <c r="L132" s="13">
        <f t="shared" si="29"/>
        <v>15000</v>
      </c>
      <c r="M132" s="13">
        <f t="shared" si="29"/>
        <v>15000</v>
      </c>
      <c r="N132" s="13">
        <f t="shared" si="29"/>
        <v>15000</v>
      </c>
      <c r="O132" s="13">
        <f t="shared" si="29"/>
        <v>15000</v>
      </c>
      <c r="P132" s="13">
        <f t="shared" si="29"/>
        <v>15000</v>
      </c>
      <c r="Q132" s="13">
        <f t="shared" si="29"/>
        <v>15000</v>
      </c>
      <c r="R132" s="13">
        <f t="shared" si="29"/>
        <v>15000</v>
      </c>
      <c r="S132" s="13">
        <f t="shared" si="29"/>
        <v>15000</v>
      </c>
      <c r="T132" s="13">
        <f t="shared" si="29"/>
        <v>15000</v>
      </c>
      <c r="U132" s="13">
        <f t="shared" si="29"/>
        <v>15000</v>
      </c>
      <c r="V132" s="13">
        <f t="shared" si="29"/>
        <v>15000</v>
      </c>
      <c r="W132" s="13">
        <f t="shared" si="29"/>
        <v>15000</v>
      </c>
      <c r="X132" s="13">
        <f t="shared" si="29"/>
        <v>15000</v>
      </c>
      <c r="Y132" s="13">
        <f t="shared" si="29"/>
        <v>15000</v>
      </c>
      <c r="Z132" s="13">
        <f t="shared" si="29"/>
        <v>15000</v>
      </c>
      <c r="AA132" s="13">
        <f t="shared" si="29"/>
        <v>15000</v>
      </c>
      <c r="AB132" s="13">
        <f t="shared" si="29"/>
        <v>15000</v>
      </c>
      <c r="AC132" s="13">
        <f t="shared" si="29"/>
        <v>15000</v>
      </c>
      <c r="AD132" s="13">
        <f t="shared" si="29"/>
        <v>15000</v>
      </c>
      <c r="AE132" s="13">
        <f t="shared" si="29"/>
        <v>15000</v>
      </c>
      <c r="AF132" s="13">
        <f t="shared" si="29"/>
        <v>15000</v>
      </c>
      <c r="AG132" s="13">
        <f t="shared" si="29"/>
        <v>15000</v>
      </c>
      <c r="AH132" s="13">
        <f t="shared" si="29"/>
        <v>15000</v>
      </c>
      <c r="AI132" s="13">
        <f t="shared" si="29"/>
        <v>15000</v>
      </c>
      <c r="AJ132" s="13">
        <f t="shared" si="29"/>
        <v>15000</v>
      </c>
      <c r="AK132" s="13">
        <f t="shared" si="29"/>
        <v>15000</v>
      </c>
      <c r="AL132" s="13">
        <f t="shared" si="29"/>
        <v>15000</v>
      </c>
      <c r="AM132" s="13">
        <f t="shared" si="29"/>
        <v>15000</v>
      </c>
      <c r="AN132" s="13">
        <f t="shared" si="29"/>
        <v>15000</v>
      </c>
      <c r="AO132" s="13">
        <f t="shared" si="29"/>
        <v>15000</v>
      </c>
      <c r="AP132" s="13">
        <f t="shared" si="29"/>
        <v>15000</v>
      </c>
      <c r="AQ132" s="13">
        <f t="shared" si="29"/>
        <v>15000</v>
      </c>
      <c r="AR132" s="13">
        <f t="shared" si="29"/>
        <v>15000</v>
      </c>
      <c r="AS132" s="13">
        <f t="shared" si="29"/>
        <v>15000</v>
      </c>
      <c r="AT132" s="13">
        <f t="shared" si="29"/>
        <v>15000</v>
      </c>
      <c r="AU132" s="13">
        <f t="shared" si="29"/>
        <v>15000</v>
      </c>
      <c r="AV132" s="13">
        <f t="shared" si="29"/>
        <v>15000</v>
      </c>
      <c r="AW132" s="13">
        <f t="shared" si="29"/>
        <v>15000</v>
      </c>
      <c r="AX132" s="13">
        <f t="shared" si="29"/>
        <v>15000</v>
      </c>
      <c r="AY132" s="13">
        <f t="shared" si="29"/>
        <v>15000</v>
      </c>
      <c r="AZ132" s="13">
        <f t="shared" si="29"/>
        <v>15000</v>
      </c>
      <c r="BA132" s="13">
        <f t="shared" si="29"/>
        <v>15000</v>
      </c>
      <c r="BB132" s="13">
        <f t="shared" si="29"/>
        <v>15000</v>
      </c>
      <c r="BC132" s="13">
        <f t="shared" si="29"/>
        <v>15000</v>
      </c>
      <c r="BD132" s="13">
        <f t="shared" si="29"/>
        <v>15000</v>
      </c>
      <c r="BE132" s="13">
        <f t="shared" si="29"/>
        <v>15000</v>
      </c>
      <c r="BF132" s="13">
        <f t="shared" si="29"/>
        <v>15000</v>
      </c>
      <c r="BG132" s="13">
        <f t="shared" si="29"/>
        <v>15000</v>
      </c>
    </row>
    <row r="133" spans="2:59" s="13" customFormat="1" ht="15" thickBot="1" x14ac:dyDescent="0.4">
      <c r="C133" s="24" t="s">
        <v>149</v>
      </c>
      <c r="D133" s="16"/>
      <c r="E133" s="15" t="s">
        <v>88</v>
      </c>
      <c r="F133" s="34">
        <f>1/F11</f>
        <v>0.04</v>
      </c>
      <c r="G133" s="16"/>
      <c r="H133" s="16"/>
      <c r="I133" s="16"/>
      <c r="J133" s="16">
        <f t="shared" ref="J133:BG133" si="30">$F$133*J5*J130</f>
        <v>0</v>
      </c>
      <c r="K133" s="16">
        <f t="shared" si="30"/>
        <v>0</v>
      </c>
      <c r="L133" s="16">
        <f t="shared" si="30"/>
        <v>0</v>
      </c>
      <c r="M133" s="16">
        <f t="shared" si="30"/>
        <v>0</v>
      </c>
      <c r="N133" s="16">
        <f t="shared" si="30"/>
        <v>0</v>
      </c>
      <c r="O133" s="16">
        <f t="shared" si="30"/>
        <v>0</v>
      </c>
      <c r="P133" s="16">
        <f t="shared" si="30"/>
        <v>0</v>
      </c>
      <c r="Q133" s="16">
        <f t="shared" si="30"/>
        <v>0</v>
      </c>
      <c r="R133" s="16">
        <f t="shared" si="30"/>
        <v>0</v>
      </c>
      <c r="S133" s="16">
        <f t="shared" si="30"/>
        <v>0</v>
      </c>
      <c r="T133" s="16">
        <f t="shared" si="30"/>
        <v>0</v>
      </c>
      <c r="U133" s="16">
        <f t="shared" si="30"/>
        <v>0</v>
      </c>
      <c r="V133" s="16">
        <f t="shared" si="30"/>
        <v>0</v>
      </c>
      <c r="W133" s="16">
        <f t="shared" si="30"/>
        <v>0</v>
      </c>
      <c r="X133" s="16">
        <f t="shared" si="30"/>
        <v>0</v>
      </c>
      <c r="Y133" s="16">
        <f t="shared" si="30"/>
        <v>0</v>
      </c>
      <c r="Z133" s="16">
        <f t="shared" si="30"/>
        <v>0</v>
      </c>
      <c r="AA133" s="16">
        <f t="shared" si="30"/>
        <v>0</v>
      </c>
      <c r="AB133" s="16">
        <f t="shared" si="30"/>
        <v>0</v>
      </c>
      <c r="AC133" s="16">
        <f t="shared" si="30"/>
        <v>0</v>
      </c>
      <c r="AD133" s="16">
        <f t="shared" si="30"/>
        <v>0</v>
      </c>
      <c r="AE133" s="16">
        <f t="shared" si="30"/>
        <v>0</v>
      </c>
      <c r="AF133" s="16">
        <f t="shared" si="30"/>
        <v>0</v>
      </c>
      <c r="AG133" s="16">
        <f t="shared" si="30"/>
        <v>0</v>
      </c>
      <c r="AH133" s="16">
        <f t="shared" si="30"/>
        <v>0</v>
      </c>
      <c r="AI133" s="16">
        <f t="shared" si="30"/>
        <v>0</v>
      </c>
      <c r="AJ133" s="16">
        <f t="shared" si="30"/>
        <v>0</v>
      </c>
      <c r="AK133" s="16">
        <f t="shared" si="30"/>
        <v>0</v>
      </c>
      <c r="AL133" s="16">
        <f t="shared" si="30"/>
        <v>0</v>
      </c>
      <c r="AM133" s="16">
        <f t="shared" si="30"/>
        <v>0</v>
      </c>
      <c r="AN133" s="16">
        <f t="shared" si="30"/>
        <v>0</v>
      </c>
      <c r="AO133" s="16">
        <f t="shared" si="30"/>
        <v>0</v>
      </c>
      <c r="AP133" s="16">
        <f t="shared" si="30"/>
        <v>0</v>
      </c>
      <c r="AQ133" s="16">
        <f t="shared" si="30"/>
        <v>0</v>
      </c>
      <c r="AR133" s="16">
        <f t="shared" si="30"/>
        <v>0</v>
      </c>
      <c r="AS133" s="16">
        <f t="shared" si="30"/>
        <v>0</v>
      </c>
      <c r="AT133" s="16">
        <f t="shared" si="30"/>
        <v>0</v>
      </c>
      <c r="AU133" s="16">
        <f t="shared" si="30"/>
        <v>0</v>
      </c>
      <c r="AV133" s="16">
        <f t="shared" si="30"/>
        <v>0</v>
      </c>
      <c r="AW133" s="16">
        <f t="shared" si="30"/>
        <v>0</v>
      </c>
      <c r="AX133" s="16">
        <f t="shared" si="30"/>
        <v>0</v>
      </c>
      <c r="AY133" s="16">
        <f t="shared" si="30"/>
        <v>0</v>
      </c>
      <c r="AZ133" s="16">
        <f t="shared" si="30"/>
        <v>0</v>
      </c>
      <c r="BA133" s="16">
        <f t="shared" si="30"/>
        <v>0</v>
      </c>
      <c r="BB133" s="16">
        <f t="shared" si="30"/>
        <v>0</v>
      </c>
      <c r="BC133" s="16">
        <f t="shared" si="30"/>
        <v>0</v>
      </c>
      <c r="BD133" s="16">
        <f t="shared" si="30"/>
        <v>0</v>
      </c>
      <c r="BE133" s="16">
        <f t="shared" si="30"/>
        <v>0</v>
      </c>
      <c r="BF133" s="16">
        <f t="shared" si="30"/>
        <v>0</v>
      </c>
      <c r="BG133" s="16">
        <f t="shared" si="30"/>
        <v>0</v>
      </c>
    </row>
    <row r="134" spans="2:59" x14ac:dyDescent="0.35">
      <c r="C134" s="9" t="s">
        <v>150</v>
      </c>
      <c r="E134" s="9" t="s">
        <v>88</v>
      </c>
      <c r="J134" s="13">
        <f t="shared" ref="J134:BG134" si="31">I134+J133</f>
        <v>0</v>
      </c>
      <c r="K134" s="13">
        <f t="shared" si="31"/>
        <v>0</v>
      </c>
      <c r="L134" s="13">
        <f t="shared" si="31"/>
        <v>0</v>
      </c>
      <c r="M134" s="13">
        <f t="shared" si="31"/>
        <v>0</v>
      </c>
      <c r="N134" s="13">
        <f t="shared" si="31"/>
        <v>0</v>
      </c>
      <c r="O134" s="13">
        <f t="shared" si="31"/>
        <v>0</v>
      </c>
      <c r="P134" s="13">
        <f t="shared" si="31"/>
        <v>0</v>
      </c>
      <c r="Q134" s="13">
        <f t="shared" si="31"/>
        <v>0</v>
      </c>
      <c r="R134" s="13">
        <f t="shared" si="31"/>
        <v>0</v>
      </c>
      <c r="S134" s="13">
        <f t="shared" si="31"/>
        <v>0</v>
      </c>
      <c r="T134" s="13">
        <f t="shared" si="31"/>
        <v>0</v>
      </c>
      <c r="U134" s="13">
        <f t="shared" si="31"/>
        <v>0</v>
      </c>
      <c r="V134" s="13">
        <f t="shared" si="31"/>
        <v>0</v>
      </c>
      <c r="W134" s="13">
        <f t="shared" si="31"/>
        <v>0</v>
      </c>
      <c r="X134" s="13">
        <f t="shared" si="31"/>
        <v>0</v>
      </c>
      <c r="Y134" s="13">
        <f t="shared" si="31"/>
        <v>0</v>
      </c>
      <c r="Z134" s="13">
        <f t="shared" si="31"/>
        <v>0</v>
      </c>
      <c r="AA134" s="13">
        <f t="shared" si="31"/>
        <v>0</v>
      </c>
      <c r="AB134" s="13">
        <f t="shared" si="31"/>
        <v>0</v>
      </c>
      <c r="AC134" s="13">
        <f t="shared" si="31"/>
        <v>0</v>
      </c>
      <c r="AD134" s="13">
        <f t="shared" si="31"/>
        <v>0</v>
      </c>
      <c r="AE134" s="13">
        <f t="shared" si="31"/>
        <v>0</v>
      </c>
      <c r="AF134" s="13">
        <f t="shared" si="31"/>
        <v>0</v>
      </c>
      <c r="AG134" s="13">
        <f t="shared" si="31"/>
        <v>0</v>
      </c>
      <c r="AH134" s="13">
        <f t="shared" si="31"/>
        <v>0</v>
      </c>
      <c r="AI134" s="13">
        <f t="shared" si="31"/>
        <v>0</v>
      </c>
      <c r="AJ134" s="13">
        <f t="shared" si="31"/>
        <v>0</v>
      </c>
      <c r="AK134" s="13">
        <f t="shared" si="31"/>
        <v>0</v>
      </c>
      <c r="AL134" s="13">
        <f t="shared" si="31"/>
        <v>0</v>
      </c>
      <c r="AM134" s="13">
        <f t="shared" si="31"/>
        <v>0</v>
      </c>
      <c r="AN134" s="13">
        <f t="shared" si="31"/>
        <v>0</v>
      </c>
      <c r="AO134" s="13">
        <f t="shared" si="31"/>
        <v>0</v>
      </c>
      <c r="AP134" s="13">
        <f t="shared" si="31"/>
        <v>0</v>
      </c>
      <c r="AQ134" s="13">
        <f t="shared" si="31"/>
        <v>0</v>
      </c>
      <c r="AR134" s="13">
        <f t="shared" si="31"/>
        <v>0</v>
      </c>
      <c r="AS134" s="13">
        <f t="shared" si="31"/>
        <v>0</v>
      </c>
      <c r="AT134" s="13">
        <f t="shared" si="31"/>
        <v>0</v>
      </c>
      <c r="AU134" s="13">
        <f t="shared" si="31"/>
        <v>0</v>
      </c>
      <c r="AV134" s="13">
        <f t="shared" si="31"/>
        <v>0</v>
      </c>
      <c r="AW134" s="13">
        <f t="shared" si="31"/>
        <v>0</v>
      </c>
      <c r="AX134" s="13">
        <f t="shared" si="31"/>
        <v>0</v>
      </c>
      <c r="AY134" s="13">
        <f t="shared" si="31"/>
        <v>0</v>
      </c>
      <c r="AZ134" s="13">
        <f t="shared" si="31"/>
        <v>0</v>
      </c>
      <c r="BA134" s="13">
        <f t="shared" si="31"/>
        <v>0</v>
      </c>
      <c r="BB134" s="13">
        <f t="shared" si="31"/>
        <v>0</v>
      </c>
      <c r="BC134" s="13">
        <f t="shared" si="31"/>
        <v>0</v>
      </c>
      <c r="BD134" s="13">
        <f t="shared" si="31"/>
        <v>0</v>
      </c>
      <c r="BE134" s="13">
        <f t="shared" si="31"/>
        <v>0</v>
      </c>
      <c r="BF134" s="13">
        <f t="shared" si="31"/>
        <v>0</v>
      </c>
      <c r="BG134" s="13">
        <f t="shared" si="31"/>
        <v>0</v>
      </c>
    </row>
    <row r="135" spans="2:59" ht="15" thickBot="1" x14ac:dyDescent="0.4">
      <c r="C135" s="15" t="s">
        <v>151</v>
      </c>
      <c r="D135" s="15"/>
      <c r="E135" s="15"/>
      <c r="F135" s="15"/>
      <c r="G135" s="15"/>
      <c r="H135" s="15"/>
      <c r="I135" s="15"/>
      <c r="J135" s="16">
        <f t="shared" ref="J135:BG135" si="32">J132-J134</f>
        <v>15000</v>
      </c>
      <c r="K135" s="16">
        <f t="shared" si="32"/>
        <v>15000</v>
      </c>
      <c r="L135" s="16">
        <f t="shared" si="32"/>
        <v>15000</v>
      </c>
      <c r="M135" s="16">
        <f t="shared" si="32"/>
        <v>15000</v>
      </c>
      <c r="N135" s="16">
        <f t="shared" si="32"/>
        <v>15000</v>
      </c>
      <c r="O135" s="16">
        <f t="shared" si="32"/>
        <v>15000</v>
      </c>
      <c r="P135" s="16">
        <f t="shared" si="32"/>
        <v>15000</v>
      </c>
      <c r="Q135" s="16">
        <f t="shared" si="32"/>
        <v>15000</v>
      </c>
      <c r="R135" s="16">
        <f t="shared" si="32"/>
        <v>15000</v>
      </c>
      <c r="S135" s="16">
        <f t="shared" si="32"/>
        <v>15000</v>
      </c>
      <c r="T135" s="16">
        <f t="shared" si="32"/>
        <v>15000</v>
      </c>
      <c r="U135" s="16">
        <f t="shared" si="32"/>
        <v>15000</v>
      </c>
      <c r="V135" s="16">
        <f t="shared" si="32"/>
        <v>15000</v>
      </c>
      <c r="W135" s="16">
        <f t="shared" si="32"/>
        <v>15000</v>
      </c>
      <c r="X135" s="16">
        <f t="shared" si="32"/>
        <v>15000</v>
      </c>
      <c r="Y135" s="16">
        <f t="shared" si="32"/>
        <v>15000</v>
      </c>
      <c r="Z135" s="16">
        <f t="shared" si="32"/>
        <v>15000</v>
      </c>
      <c r="AA135" s="16">
        <f t="shared" si="32"/>
        <v>15000</v>
      </c>
      <c r="AB135" s="16">
        <f t="shared" si="32"/>
        <v>15000</v>
      </c>
      <c r="AC135" s="16">
        <f t="shared" si="32"/>
        <v>15000</v>
      </c>
      <c r="AD135" s="16">
        <f t="shared" si="32"/>
        <v>15000</v>
      </c>
      <c r="AE135" s="16">
        <f t="shared" si="32"/>
        <v>15000</v>
      </c>
      <c r="AF135" s="16">
        <f t="shared" si="32"/>
        <v>15000</v>
      </c>
      <c r="AG135" s="16">
        <f t="shared" si="32"/>
        <v>15000</v>
      </c>
      <c r="AH135" s="16">
        <f t="shared" si="32"/>
        <v>15000</v>
      </c>
      <c r="AI135" s="16">
        <f t="shared" si="32"/>
        <v>15000</v>
      </c>
      <c r="AJ135" s="16">
        <f t="shared" si="32"/>
        <v>15000</v>
      </c>
      <c r="AK135" s="16">
        <f t="shared" si="32"/>
        <v>15000</v>
      </c>
      <c r="AL135" s="16">
        <f t="shared" si="32"/>
        <v>15000</v>
      </c>
      <c r="AM135" s="16">
        <f t="shared" si="32"/>
        <v>15000</v>
      </c>
      <c r="AN135" s="16">
        <f t="shared" si="32"/>
        <v>15000</v>
      </c>
      <c r="AO135" s="16">
        <f t="shared" si="32"/>
        <v>15000</v>
      </c>
      <c r="AP135" s="16">
        <f t="shared" si="32"/>
        <v>15000</v>
      </c>
      <c r="AQ135" s="16">
        <f t="shared" si="32"/>
        <v>15000</v>
      </c>
      <c r="AR135" s="16">
        <f t="shared" si="32"/>
        <v>15000</v>
      </c>
      <c r="AS135" s="16">
        <f t="shared" si="32"/>
        <v>15000</v>
      </c>
      <c r="AT135" s="16">
        <f t="shared" si="32"/>
        <v>15000</v>
      </c>
      <c r="AU135" s="16">
        <f t="shared" si="32"/>
        <v>15000</v>
      </c>
      <c r="AV135" s="16">
        <f t="shared" si="32"/>
        <v>15000</v>
      </c>
      <c r="AW135" s="16">
        <f t="shared" si="32"/>
        <v>15000</v>
      </c>
      <c r="AX135" s="16">
        <f t="shared" si="32"/>
        <v>15000</v>
      </c>
      <c r="AY135" s="16">
        <f t="shared" si="32"/>
        <v>15000</v>
      </c>
      <c r="AZ135" s="16">
        <f t="shared" si="32"/>
        <v>15000</v>
      </c>
      <c r="BA135" s="16">
        <f t="shared" si="32"/>
        <v>15000</v>
      </c>
      <c r="BB135" s="16">
        <f t="shared" si="32"/>
        <v>15000</v>
      </c>
      <c r="BC135" s="16">
        <f t="shared" si="32"/>
        <v>15000</v>
      </c>
      <c r="BD135" s="16">
        <f t="shared" si="32"/>
        <v>15000</v>
      </c>
      <c r="BE135" s="16">
        <f t="shared" si="32"/>
        <v>15000</v>
      </c>
      <c r="BF135" s="16">
        <f t="shared" si="32"/>
        <v>15000</v>
      </c>
      <c r="BG135" s="16">
        <f t="shared" si="32"/>
        <v>15000</v>
      </c>
    </row>
    <row r="137" spans="2:59" x14ac:dyDescent="0.35">
      <c r="B137" s="9" t="s">
        <v>152</v>
      </c>
    </row>
    <row r="138" spans="2:59" x14ac:dyDescent="0.35">
      <c r="C138" s="9" t="s">
        <v>153</v>
      </c>
      <c r="J138" s="35">
        <f t="shared" ref="J138:BG138" si="33">J121-J133</f>
        <v>0</v>
      </c>
      <c r="K138" s="35">
        <f t="shared" si="33"/>
        <v>0</v>
      </c>
      <c r="L138" s="35">
        <f t="shared" si="33"/>
        <v>0</v>
      </c>
      <c r="M138" s="35">
        <f t="shared" si="33"/>
        <v>0</v>
      </c>
      <c r="N138" s="35">
        <f t="shared" si="33"/>
        <v>0</v>
      </c>
      <c r="O138" s="35">
        <f t="shared" si="33"/>
        <v>0</v>
      </c>
      <c r="P138" s="35">
        <f t="shared" si="33"/>
        <v>0</v>
      </c>
      <c r="Q138" s="35">
        <f t="shared" si="33"/>
        <v>0</v>
      </c>
      <c r="R138" s="35">
        <f t="shared" si="33"/>
        <v>0</v>
      </c>
      <c r="S138" s="35">
        <f t="shared" si="33"/>
        <v>0</v>
      </c>
      <c r="T138" s="35">
        <f t="shared" si="33"/>
        <v>0</v>
      </c>
      <c r="U138" s="35">
        <f t="shared" si="33"/>
        <v>0</v>
      </c>
      <c r="V138" s="35">
        <f t="shared" si="33"/>
        <v>0</v>
      </c>
      <c r="W138" s="35">
        <f t="shared" si="33"/>
        <v>0</v>
      </c>
      <c r="X138" s="35">
        <f t="shared" si="33"/>
        <v>0</v>
      </c>
      <c r="Y138" s="35">
        <f t="shared" si="33"/>
        <v>0</v>
      </c>
      <c r="Z138" s="35">
        <f t="shared" si="33"/>
        <v>0</v>
      </c>
      <c r="AA138" s="35">
        <f t="shared" si="33"/>
        <v>0</v>
      </c>
      <c r="AB138" s="35">
        <f t="shared" si="33"/>
        <v>0</v>
      </c>
      <c r="AC138" s="35">
        <f t="shared" si="33"/>
        <v>0</v>
      </c>
      <c r="AD138" s="35">
        <f t="shared" si="33"/>
        <v>0</v>
      </c>
      <c r="AE138" s="35">
        <f t="shared" si="33"/>
        <v>0</v>
      </c>
      <c r="AF138" s="35">
        <f t="shared" si="33"/>
        <v>0</v>
      </c>
      <c r="AG138" s="35">
        <f t="shared" si="33"/>
        <v>0</v>
      </c>
      <c r="AH138" s="35">
        <f t="shared" si="33"/>
        <v>0</v>
      </c>
      <c r="AI138" s="35">
        <f t="shared" si="33"/>
        <v>0</v>
      </c>
      <c r="AJ138" s="35">
        <f t="shared" si="33"/>
        <v>0</v>
      </c>
      <c r="AK138" s="35">
        <f t="shared" si="33"/>
        <v>0</v>
      </c>
      <c r="AL138" s="35">
        <f t="shared" si="33"/>
        <v>0</v>
      </c>
      <c r="AM138" s="35">
        <f t="shared" si="33"/>
        <v>0</v>
      </c>
      <c r="AN138" s="35">
        <f t="shared" si="33"/>
        <v>0</v>
      </c>
      <c r="AO138" s="35">
        <f t="shared" si="33"/>
        <v>0</v>
      </c>
      <c r="AP138" s="35">
        <f t="shared" si="33"/>
        <v>0</v>
      </c>
      <c r="AQ138" s="35">
        <f t="shared" si="33"/>
        <v>0</v>
      </c>
      <c r="AR138" s="35">
        <f t="shared" si="33"/>
        <v>0</v>
      </c>
      <c r="AS138" s="35">
        <f t="shared" si="33"/>
        <v>0</v>
      </c>
      <c r="AT138" s="35">
        <f t="shared" si="33"/>
        <v>0</v>
      </c>
      <c r="AU138" s="35">
        <f t="shared" si="33"/>
        <v>0</v>
      </c>
      <c r="AV138" s="35">
        <f t="shared" si="33"/>
        <v>0</v>
      </c>
      <c r="AW138" s="35">
        <f t="shared" si="33"/>
        <v>0</v>
      </c>
      <c r="AX138" s="35">
        <f t="shared" si="33"/>
        <v>0</v>
      </c>
      <c r="AY138" s="35">
        <f t="shared" si="33"/>
        <v>0</v>
      </c>
      <c r="AZ138" s="35">
        <f t="shared" si="33"/>
        <v>0</v>
      </c>
      <c r="BA138" s="35">
        <f t="shared" si="33"/>
        <v>0</v>
      </c>
      <c r="BB138" s="35">
        <f t="shared" si="33"/>
        <v>0</v>
      </c>
      <c r="BC138" s="35">
        <f t="shared" si="33"/>
        <v>0</v>
      </c>
      <c r="BD138" s="35">
        <f t="shared" si="33"/>
        <v>0</v>
      </c>
      <c r="BE138" s="35">
        <f t="shared" si="33"/>
        <v>0</v>
      </c>
      <c r="BF138" s="35">
        <f t="shared" si="33"/>
        <v>0</v>
      </c>
      <c r="BG138" s="35">
        <f t="shared" si="33"/>
        <v>0</v>
      </c>
    </row>
    <row r="139" spans="2:59" x14ac:dyDescent="0.35">
      <c r="C139" s="9" t="s">
        <v>12</v>
      </c>
      <c r="E139" s="9" t="s">
        <v>75</v>
      </c>
      <c r="F139" s="12">
        <f>F58</f>
        <v>0.35</v>
      </c>
      <c r="J139" s="12">
        <f t="shared" ref="J139:BG139" si="34">$F$139</f>
        <v>0.35</v>
      </c>
      <c r="K139" s="12">
        <f t="shared" si="34"/>
        <v>0.35</v>
      </c>
      <c r="L139" s="12">
        <f t="shared" si="34"/>
        <v>0.35</v>
      </c>
      <c r="M139" s="12">
        <f t="shared" si="34"/>
        <v>0.35</v>
      </c>
      <c r="N139" s="12">
        <f t="shared" si="34"/>
        <v>0.35</v>
      </c>
      <c r="O139" s="12">
        <f t="shared" si="34"/>
        <v>0.35</v>
      </c>
      <c r="P139" s="12">
        <f t="shared" si="34"/>
        <v>0.35</v>
      </c>
      <c r="Q139" s="12">
        <f t="shared" si="34"/>
        <v>0.35</v>
      </c>
      <c r="R139" s="12">
        <f t="shared" si="34"/>
        <v>0.35</v>
      </c>
      <c r="S139" s="12">
        <f t="shared" si="34"/>
        <v>0.35</v>
      </c>
      <c r="T139" s="12">
        <f t="shared" si="34"/>
        <v>0.35</v>
      </c>
      <c r="U139" s="12">
        <f t="shared" si="34"/>
        <v>0.35</v>
      </c>
      <c r="V139" s="12">
        <f t="shared" si="34"/>
        <v>0.35</v>
      </c>
      <c r="W139" s="12">
        <f t="shared" si="34"/>
        <v>0.35</v>
      </c>
      <c r="X139" s="12">
        <f t="shared" si="34"/>
        <v>0.35</v>
      </c>
      <c r="Y139" s="12">
        <f t="shared" si="34"/>
        <v>0.35</v>
      </c>
      <c r="Z139" s="12">
        <f t="shared" si="34"/>
        <v>0.35</v>
      </c>
      <c r="AA139" s="12">
        <f t="shared" si="34"/>
        <v>0.35</v>
      </c>
      <c r="AB139" s="12">
        <f t="shared" si="34"/>
        <v>0.35</v>
      </c>
      <c r="AC139" s="12">
        <f t="shared" si="34"/>
        <v>0.35</v>
      </c>
      <c r="AD139" s="12">
        <f t="shared" si="34"/>
        <v>0.35</v>
      </c>
      <c r="AE139" s="12">
        <f t="shared" si="34"/>
        <v>0.35</v>
      </c>
      <c r="AF139" s="12">
        <f t="shared" si="34"/>
        <v>0.35</v>
      </c>
      <c r="AG139" s="12">
        <f t="shared" si="34"/>
        <v>0.35</v>
      </c>
      <c r="AH139" s="12">
        <f t="shared" si="34"/>
        <v>0.35</v>
      </c>
      <c r="AI139" s="12">
        <f t="shared" si="34"/>
        <v>0.35</v>
      </c>
      <c r="AJ139" s="12">
        <f t="shared" si="34"/>
        <v>0.35</v>
      </c>
      <c r="AK139" s="12">
        <f t="shared" si="34"/>
        <v>0.35</v>
      </c>
      <c r="AL139" s="12">
        <f t="shared" si="34"/>
        <v>0.35</v>
      </c>
      <c r="AM139" s="12">
        <f t="shared" si="34"/>
        <v>0.35</v>
      </c>
      <c r="AN139" s="12">
        <f t="shared" si="34"/>
        <v>0.35</v>
      </c>
      <c r="AO139" s="12">
        <f t="shared" si="34"/>
        <v>0.35</v>
      </c>
      <c r="AP139" s="12">
        <f t="shared" si="34"/>
        <v>0.35</v>
      </c>
      <c r="AQ139" s="12">
        <f t="shared" si="34"/>
        <v>0.35</v>
      </c>
      <c r="AR139" s="12">
        <f t="shared" si="34"/>
        <v>0.35</v>
      </c>
      <c r="AS139" s="12">
        <f t="shared" si="34"/>
        <v>0.35</v>
      </c>
      <c r="AT139" s="12">
        <f t="shared" si="34"/>
        <v>0.35</v>
      </c>
      <c r="AU139" s="12">
        <f t="shared" si="34"/>
        <v>0.35</v>
      </c>
      <c r="AV139" s="12">
        <f t="shared" si="34"/>
        <v>0.35</v>
      </c>
      <c r="AW139" s="12">
        <f t="shared" si="34"/>
        <v>0.35</v>
      </c>
      <c r="AX139" s="12">
        <f t="shared" si="34"/>
        <v>0.35</v>
      </c>
      <c r="AY139" s="12">
        <f t="shared" si="34"/>
        <v>0.35</v>
      </c>
      <c r="AZ139" s="12">
        <f t="shared" si="34"/>
        <v>0.35</v>
      </c>
      <c r="BA139" s="12">
        <f t="shared" si="34"/>
        <v>0.35</v>
      </c>
      <c r="BB139" s="12">
        <f t="shared" si="34"/>
        <v>0.35</v>
      </c>
      <c r="BC139" s="12">
        <f t="shared" si="34"/>
        <v>0.35</v>
      </c>
      <c r="BD139" s="12">
        <f t="shared" si="34"/>
        <v>0.35</v>
      </c>
      <c r="BE139" s="12">
        <f t="shared" si="34"/>
        <v>0.35</v>
      </c>
      <c r="BF139" s="12">
        <f t="shared" si="34"/>
        <v>0.35</v>
      </c>
      <c r="BG139" s="12">
        <f t="shared" si="34"/>
        <v>0.35</v>
      </c>
    </row>
    <row r="140" spans="2:59" x14ac:dyDescent="0.35">
      <c r="C140" s="9" t="s">
        <v>154</v>
      </c>
      <c r="E140" s="9" t="s">
        <v>88</v>
      </c>
      <c r="J140" s="35">
        <f>J138*J139</f>
        <v>0</v>
      </c>
      <c r="K140" s="35">
        <f t="shared" ref="K140:BG140" si="35">K138*K139</f>
        <v>0</v>
      </c>
      <c r="L140" s="35">
        <f t="shared" si="35"/>
        <v>0</v>
      </c>
      <c r="M140" s="35">
        <f t="shared" si="35"/>
        <v>0</v>
      </c>
      <c r="N140" s="35">
        <f t="shared" si="35"/>
        <v>0</v>
      </c>
      <c r="O140" s="35">
        <f t="shared" si="35"/>
        <v>0</v>
      </c>
      <c r="P140" s="35">
        <f t="shared" si="35"/>
        <v>0</v>
      </c>
      <c r="Q140" s="35">
        <f t="shared" si="35"/>
        <v>0</v>
      </c>
      <c r="R140" s="35">
        <f t="shared" si="35"/>
        <v>0</v>
      </c>
      <c r="S140" s="35">
        <f t="shared" si="35"/>
        <v>0</v>
      </c>
      <c r="T140" s="35">
        <f t="shared" si="35"/>
        <v>0</v>
      </c>
      <c r="U140" s="35">
        <f t="shared" si="35"/>
        <v>0</v>
      </c>
      <c r="V140" s="35">
        <f t="shared" si="35"/>
        <v>0</v>
      </c>
      <c r="W140" s="35">
        <f t="shared" si="35"/>
        <v>0</v>
      </c>
      <c r="X140" s="35">
        <f t="shared" si="35"/>
        <v>0</v>
      </c>
      <c r="Y140" s="35">
        <f t="shared" si="35"/>
        <v>0</v>
      </c>
      <c r="Z140" s="35">
        <f t="shared" si="35"/>
        <v>0</v>
      </c>
      <c r="AA140" s="35">
        <f t="shared" si="35"/>
        <v>0</v>
      </c>
      <c r="AB140" s="35">
        <f t="shared" si="35"/>
        <v>0</v>
      </c>
      <c r="AC140" s="35">
        <f t="shared" si="35"/>
        <v>0</v>
      </c>
      <c r="AD140" s="35">
        <f t="shared" si="35"/>
        <v>0</v>
      </c>
      <c r="AE140" s="35">
        <f t="shared" si="35"/>
        <v>0</v>
      </c>
      <c r="AF140" s="35">
        <f t="shared" si="35"/>
        <v>0</v>
      </c>
      <c r="AG140" s="35">
        <f t="shared" si="35"/>
        <v>0</v>
      </c>
      <c r="AH140" s="35">
        <f t="shared" si="35"/>
        <v>0</v>
      </c>
      <c r="AI140" s="35">
        <f t="shared" si="35"/>
        <v>0</v>
      </c>
      <c r="AJ140" s="35">
        <f t="shared" si="35"/>
        <v>0</v>
      </c>
      <c r="AK140" s="35">
        <f t="shared" si="35"/>
        <v>0</v>
      </c>
      <c r="AL140" s="35">
        <f t="shared" si="35"/>
        <v>0</v>
      </c>
      <c r="AM140" s="35">
        <f t="shared" si="35"/>
        <v>0</v>
      </c>
      <c r="AN140" s="35">
        <f t="shared" si="35"/>
        <v>0</v>
      </c>
      <c r="AO140" s="35">
        <f t="shared" si="35"/>
        <v>0</v>
      </c>
      <c r="AP140" s="35">
        <f t="shared" si="35"/>
        <v>0</v>
      </c>
      <c r="AQ140" s="35">
        <f t="shared" si="35"/>
        <v>0</v>
      </c>
      <c r="AR140" s="35">
        <f t="shared" si="35"/>
        <v>0</v>
      </c>
      <c r="AS140" s="35">
        <f t="shared" si="35"/>
        <v>0</v>
      </c>
      <c r="AT140" s="35">
        <f t="shared" si="35"/>
        <v>0</v>
      </c>
      <c r="AU140" s="35">
        <f t="shared" si="35"/>
        <v>0</v>
      </c>
      <c r="AV140" s="35">
        <f t="shared" si="35"/>
        <v>0</v>
      </c>
      <c r="AW140" s="35">
        <f t="shared" si="35"/>
        <v>0</v>
      </c>
      <c r="AX140" s="35">
        <f t="shared" si="35"/>
        <v>0</v>
      </c>
      <c r="AY140" s="35">
        <f t="shared" si="35"/>
        <v>0</v>
      </c>
      <c r="AZ140" s="35">
        <f t="shared" si="35"/>
        <v>0</v>
      </c>
      <c r="BA140" s="35">
        <f t="shared" si="35"/>
        <v>0</v>
      </c>
      <c r="BB140" s="35">
        <f t="shared" si="35"/>
        <v>0</v>
      </c>
      <c r="BC140" s="35">
        <f t="shared" si="35"/>
        <v>0</v>
      </c>
      <c r="BD140" s="35">
        <f t="shared" si="35"/>
        <v>0</v>
      </c>
      <c r="BE140" s="35">
        <f t="shared" si="35"/>
        <v>0</v>
      </c>
      <c r="BF140" s="35">
        <f t="shared" si="35"/>
        <v>0</v>
      </c>
      <c r="BG140" s="35">
        <f t="shared" si="35"/>
        <v>0</v>
      </c>
    </row>
    <row r="142" spans="2:59" x14ac:dyDescent="0.35">
      <c r="C142" s="9" t="s">
        <v>152</v>
      </c>
      <c r="E142" s="9" t="s">
        <v>88</v>
      </c>
      <c r="J142" s="35">
        <f t="shared" ref="J142:BG142" si="36">J123-J140</f>
        <v>-15000</v>
      </c>
      <c r="K142" s="35">
        <f t="shared" si="36"/>
        <v>0</v>
      </c>
      <c r="L142" s="35">
        <f t="shared" si="36"/>
        <v>0</v>
      </c>
      <c r="M142" s="35">
        <f t="shared" si="36"/>
        <v>0</v>
      </c>
      <c r="N142" s="35">
        <f t="shared" si="36"/>
        <v>0</v>
      </c>
      <c r="O142" s="35">
        <f t="shared" si="36"/>
        <v>0</v>
      </c>
      <c r="P142" s="35">
        <f t="shared" si="36"/>
        <v>0</v>
      </c>
      <c r="Q142" s="35">
        <f t="shared" si="36"/>
        <v>0</v>
      </c>
      <c r="R142" s="35">
        <f t="shared" si="36"/>
        <v>0</v>
      </c>
      <c r="S142" s="35">
        <f t="shared" si="36"/>
        <v>0</v>
      </c>
      <c r="T142" s="35">
        <f t="shared" si="36"/>
        <v>0</v>
      </c>
      <c r="U142" s="35">
        <f t="shared" si="36"/>
        <v>0</v>
      </c>
      <c r="V142" s="35">
        <f t="shared" si="36"/>
        <v>0</v>
      </c>
      <c r="W142" s="35">
        <f t="shared" si="36"/>
        <v>0</v>
      </c>
      <c r="X142" s="35">
        <f t="shared" si="36"/>
        <v>0</v>
      </c>
      <c r="Y142" s="35">
        <f t="shared" si="36"/>
        <v>0</v>
      </c>
      <c r="Z142" s="35">
        <f t="shared" si="36"/>
        <v>0</v>
      </c>
      <c r="AA142" s="35">
        <f t="shared" si="36"/>
        <v>0</v>
      </c>
      <c r="AB142" s="35">
        <f t="shared" si="36"/>
        <v>0</v>
      </c>
      <c r="AC142" s="35">
        <f t="shared" si="36"/>
        <v>0</v>
      </c>
      <c r="AD142" s="35">
        <f t="shared" si="36"/>
        <v>0</v>
      </c>
      <c r="AE142" s="35">
        <f t="shared" si="36"/>
        <v>0</v>
      </c>
      <c r="AF142" s="35">
        <f t="shared" si="36"/>
        <v>0</v>
      </c>
      <c r="AG142" s="35">
        <f t="shared" si="36"/>
        <v>0</v>
      </c>
      <c r="AH142" s="35">
        <f t="shared" si="36"/>
        <v>0</v>
      </c>
      <c r="AI142" s="35">
        <f t="shared" si="36"/>
        <v>0</v>
      </c>
      <c r="AJ142" s="35">
        <f t="shared" si="36"/>
        <v>0</v>
      </c>
      <c r="AK142" s="35">
        <f t="shared" si="36"/>
        <v>0</v>
      </c>
      <c r="AL142" s="35">
        <f t="shared" si="36"/>
        <v>0</v>
      </c>
      <c r="AM142" s="35">
        <f t="shared" si="36"/>
        <v>0</v>
      </c>
      <c r="AN142" s="35">
        <f t="shared" si="36"/>
        <v>0</v>
      </c>
      <c r="AO142" s="35">
        <f t="shared" si="36"/>
        <v>0</v>
      </c>
      <c r="AP142" s="35">
        <f t="shared" si="36"/>
        <v>0</v>
      </c>
      <c r="AQ142" s="35">
        <f t="shared" si="36"/>
        <v>0</v>
      </c>
      <c r="AR142" s="35">
        <f t="shared" si="36"/>
        <v>0</v>
      </c>
      <c r="AS142" s="35">
        <f t="shared" si="36"/>
        <v>0</v>
      </c>
      <c r="AT142" s="35">
        <f t="shared" si="36"/>
        <v>0</v>
      </c>
      <c r="AU142" s="35">
        <f t="shared" si="36"/>
        <v>0</v>
      </c>
      <c r="AV142" s="35">
        <f t="shared" si="36"/>
        <v>0</v>
      </c>
      <c r="AW142" s="35">
        <f t="shared" si="36"/>
        <v>0</v>
      </c>
      <c r="AX142" s="35">
        <f t="shared" si="36"/>
        <v>0</v>
      </c>
      <c r="AY142" s="35">
        <f t="shared" si="36"/>
        <v>0</v>
      </c>
      <c r="AZ142" s="35">
        <f t="shared" si="36"/>
        <v>0</v>
      </c>
      <c r="BA142" s="35">
        <f t="shared" si="36"/>
        <v>0</v>
      </c>
      <c r="BB142" s="35">
        <f t="shared" si="36"/>
        <v>0</v>
      </c>
      <c r="BC142" s="35">
        <f t="shared" si="36"/>
        <v>0</v>
      </c>
      <c r="BD142" s="35">
        <f t="shared" si="36"/>
        <v>0</v>
      </c>
      <c r="BE142" s="35">
        <f t="shared" si="36"/>
        <v>0</v>
      </c>
      <c r="BF142" s="35">
        <f t="shared" si="36"/>
        <v>0</v>
      </c>
      <c r="BG142" s="35">
        <f t="shared" si="36"/>
        <v>0</v>
      </c>
    </row>
    <row r="143" spans="2:59" x14ac:dyDescent="0.35">
      <c r="C143" s="9" t="s">
        <v>155</v>
      </c>
      <c r="E143" s="9" t="s">
        <v>75</v>
      </c>
      <c r="F143" s="14" t="e">
        <f>IRR(J142:BG142)</f>
        <v>#NUM!</v>
      </c>
    </row>
    <row r="144" spans="2:59" x14ac:dyDescent="0.35">
      <c r="C144" s="9" t="s">
        <v>156</v>
      </c>
      <c r="E144" s="9" t="s">
        <v>75</v>
      </c>
      <c r="F144" s="14">
        <f>F53</f>
        <v>7.0000000000000007E-2</v>
      </c>
    </row>
    <row r="145" spans="1:7" x14ac:dyDescent="0.35">
      <c r="C145" s="9" t="s">
        <v>157</v>
      </c>
      <c r="E145" s="9" t="s">
        <v>75</v>
      </c>
      <c r="F145" s="14" t="e">
        <f>F143-F144</f>
        <v>#NUM!</v>
      </c>
    </row>
    <row r="147" spans="1:7" s="66" customFormat="1" x14ac:dyDescent="0.35">
      <c r="A147" s="66" t="s">
        <v>158</v>
      </c>
    </row>
    <row r="148" spans="1:7" x14ac:dyDescent="0.35">
      <c r="B148" s="9" t="s">
        <v>20</v>
      </c>
    </row>
    <row r="149" spans="1:7" x14ac:dyDescent="0.35">
      <c r="C149" s="9" t="s">
        <v>23</v>
      </c>
      <c r="E149" s="9" t="s">
        <v>88</v>
      </c>
      <c r="F149" s="11">
        <f>SUM(J82:XFD82)</f>
        <v>15000</v>
      </c>
    </row>
    <row r="150" spans="1:7" x14ac:dyDescent="0.35">
      <c r="C150" s="9" t="s">
        <v>104</v>
      </c>
      <c r="E150" s="9" t="s">
        <v>88</v>
      </c>
      <c r="F150" s="11">
        <f>SUM(J84:BG84)</f>
        <v>0</v>
      </c>
    </row>
    <row r="151" spans="1:7" x14ac:dyDescent="0.35">
      <c r="C151" s="76" t="s">
        <v>159</v>
      </c>
      <c r="D151" s="76"/>
      <c r="E151" s="76" t="s">
        <v>88</v>
      </c>
      <c r="F151" s="77"/>
    </row>
    <row r="152" spans="1:7" x14ac:dyDescent="0.35">
      <c r="C152" s="9" t="s">
        <v>94</v>
      </c>
      <c r="E152" s="9" t="s">
        <v>88</v>
      </c>
      <c r="F152" s="11">
        <f t="shared" ref="F152:F154" si="37">SUM(166:166)</f>
        <v>5000</v>
      </c>
    </row>
    <row r="153" spans="1:7" x14ac:dyDescent="0.35">
      <c r="C153" s="9" t="s">
        <v>95</v>
      </c>
      <c r="E153" s="9" t="s">
        <v>88</v>
      </c>
      <c r="F153" s="11">
        <f t="shared" si="37"/>
        <v>0</v>
      </c>
    </row>
    <row r="154" spans="1:7" x14ac:dyDescent="0.35">
      <c r="C154" s="9" t="s">
        <v>160</v>
      </c>
      <c r="E154" s="9" t="s">
        <v>88</v>
      </c>
      <c r="F154" s="11">
        <f t="shared" si="37"/>
        <v>0</v>
      </c>
    </row>
    <row r="155" spans="1:7" ht="15" thickBot="1" x14ac:dyDescent="0.4">
      <c r="D155" s="15" t="s">
        <v>161</v>
      </c>
      <c r="E155" s="15"/>
      <c r="F155" s="23">
        <f>SUM(F149:F154)</f>
        <v>20000</v>
      </c>
    </row>
    <row r="156" spans="1:7" x14ac:dyDescent="0.35">
      <c r="F156" s="11"/>
    </row>
    <row r="157" spans="1:7" x14ac:dyDescent="0.35">
      <c r="B157" s="9" t="s">
        <v>21</v>
      </c>
      <c r="F157" s="11"/>
    </row>
    <row r="158" spans="1:7" x14ac:dyDescent="0.35">
      <c r="C158" s="9" t="s">
        <v>162</v>
      </c>
      <c r="E158" s="9" t="s">
        <v>88</v>
      </c>
      <c r="F158" s="11">
        <f>F62</f>
        <v>200000</v>
      </c>
      <c r="G158" s="14">
        <f>F158/$F$160</f>
        <v>10</v>
      </c>
    </row>
    <row r="159" spans="1:7" x14ac:dyDescent="0.35">
      <c r="C159" s="9" t="s">
        <v>163</v>
      </c>
      <c r="E159" s="9" t="s">
        <v>88</v>
      </c>
      <c r="F159" s="11">
        <f>F155-F158</f>
        <v>-180000</v>
      </c>
      <c r="G159" s="14">
        <f>F159/$F$160</f>
        <v>-9</v>
      </c>
    </row>
    <row r="160" spans="1:7" ht="15" thickBot="1" x14ac:dyDescent="0.4">
      <c r="D160" s="16" t="s">
        <v>164</v>
      </c>
      <c r="E160" s="16"/>
      <c r="F160" s="24">
        <f>SUM(F158:F159)</f>
        <v>20000</v>
      </c>
    </row>
    <row r="162" spans="1:59" s="66" customFormat="1" x14ac:dyDescent="0.35">
      <c r="A162" s="66" t="s">
        <v>165</v>
      </c>
    </row>
    <row r="163" spans="1:59" x14ac:dyDescent="0.35">
      <c r="A163" s="8"/>
      <c r="B163" s="9" t="s">
        <v>166</v>
      </c>
      <c r="C163" s="8"/>
      <c r="D163" s="8"/>
      <c r="E163" s="9" t="s">
        <v>88</v>
      </c>
      <c r="F163" s="8"/>
      <c r="H163" s="35"/>
      <c r="J163" s="35">
        <f t="shared" ref="J163:BG163" si="38">J82</f>
        <v>15000</v>
      </c>
      <c r="K163" s="35">
        <f t="shared" si="38"/>
        <v>0</v>
      </c>
      <c r="L163" s="35">
        <f t="shared" si="38"/>
        <v>0</v>
      </c>
      <c r="M163" s="35">
        <f t="shared" si="38"/>
        <v>0</v>
      </c>
      <c r="N163" s="35">
        <f t="shared" si="38"/>
        <v>0</v>
      </c>
      <c r="O163" s="35">
        <f t="shared" si="38"/>
        <v>0</v>
      </c>
      <c r="P163" s="35">
        <f t="shared" si="38"/>
        <v>0</v>
      </c>
      <c r="Q163" s="35">
        <f t="shared" si="38"/>
        <v>0</v>
      </c>
      <c r="R163" s="35">
        <f t="shared" si="38"/>
        <v>0</v>
      </c>
      <c r="S163" s="35">
        <f t="shared" si="38"/>
        <v>0</v>
      </c>
      <c r="T163" s="35">
        <f t="shared" si="38"/>
        <v>0</v>
      </c>
      <c r="U163" s="35">
        <f t="shared" si="38"/>
        <v>0</v>
      </c>
      <c r="V163" s="35">
        <f t="shared" si="38"/>
        <v>0</v>
      </c>
      <c r="W163" s="35">
        <f t="shared" si="38"/>
        <v>0</v>
      </c>
      <c r="X163" s="35">
        <f t="shared" si="38"/>
        <v>0</v>
      </c>
      <c r="Y163" s="35">
        <f t="shared" si="38"/>
        <v>0</v>
      </c>
      <c r="Z163" s="35">
        <f t="shared" si="38"/>
        <v>0</v>
      </c>
      <c r="AA163" s="35">
        <f t="shared" si="38"/>
        <v>0</v>
      </c>
      <c r="AB163" s="35">
        <f t="shared" si="38"/>
        <v>0</v>
      </c>
      <c r="AC163" s="35">
        <f t="shared" si="38"/>
        <v>0</v>
      </c>
      <c r="AD163" s="35">
        <f t="shared" si="38"/>
        <v>0</v>
      </c>
      <c r="AE163" s="35">
        <f t="shared" si="38"/>
        <v>0</v>
      </c>
      <c r="AF163" s="35">
        <f t="shared" si="38"/>
        <v>0</v>
      </c>
      <c r="AG163" s="35">
        <f t="shared" si="38"/>
        <v>0</v>
      </c>
      <c r="AH163" s="35">
        <f t="shared" si="38"/>
        <v>0</v>
      </c>
      <c r="AI163" s="35">
        <f t="shared" si="38"/>
        <v>0</v>
      </c>
      <c r="AJ163" s="35">
        <f t="shared" si="38"/>
        <v>0</v>
      </c>
      <c r="AK163" s="35">
        <f t="shared" si="38"/>
        <v>0</v>
      </c>
      <c r="AL163" s="35">
        <f t="shared" si="38"/>
        <v>0</v>
      </c>
      <c r="AM163" s="35">
        <f t="shared" si="38"/>
        <v>0</v>
      </c>
      <c r="AN163" s="35">
        <f t="shared" si="38"/>
        <v>0</v>
      </c>
      <c r="AO163" s="35">
        <f t="shared" si="38"/>
        <v>0</v>
      </c>
      <c r="AP163" s="35">
        <f t="shared" si="38"/>
        <v>0</v>
      </c>
      <c r="AQ163" s="35">
        <f t="shared" si="38"/>
        <v>0</v>
      </c>
      <c r="AR163" s="35">
        <f t="shared" si="38"/>
        <v>0</v>
      </c>
      <c r="AS163" s="35">
        <f t="shared" si="38"/>
        <v>0</v>
      </c>
      <c r="AT163" s="35">
        <f t="shared" si="38"/>
        <v>0</v>
      </c>
      <c r="AU163" s="35">
        <f t="shared" si="38"/>
        <v>0</v>
      </c>
      <c r="AV163" s="35">
        <f t="shared" si="38"/>
        <v>0</v>
      </c>
      <c r="AW163" s="35">
        <f t="shared" si="38"/>
        <v>0</v>
      </c>
      <c r="AX163" s="35">
        <f t="shared" si="38"/>
        <v>0</v>
      </c>
      <c r="AY163" s="35">
        <f t="shared" si="38"/>
        <v>0</v>
      </c>
      <c r="AZ163" s="35">
        <f t="shared" si="38"/>
        <v>0</v>
      </c>
      <c r="BA163" s="35">
        <f t="shared" si="38"/>
        <v>0</v>
      </c>
      <c r="BB163" s="35">
        <f t="shared" si="38"/>
        <v>0</v>
      </c>
      <c r="BC163" s="35">
        <f t="shared" si="38"/>
        <v>0</v>
      </c>
      <c r="BD163" s="35">
        <f t="shared" si="38"/>
        <v>0</v>
      </c>
      <c r="BE163" s="35">
        <f t="shared" si="38"/>
        <v>0</v>
      </c>
      <c r="BF163" s="35">
        <f t="shared" si="38"/>
        <v>0</v>
      </c>
      <c r="BG163" s="35">
        <f t="shared" si="38"/>
        <v>0</v>
      </c>
    </row>
    <row r="164" spans="1:59" x14ac:dyDescent="0.35">
      <c r="B164" s="9" t="s">
        <v>167</v>
      </c>
      <c r="E164" s="9" t="s">
        <v>88</v>
      </c>
      <c r="H164" s="13"/>
      <c r="J164" s="35">
        <f t="shared" ref="J164:BG164" si="39">J84</f>
        <v>0</v>
      </c>
      <c r="K164" s="35">
        <f t="shared" si="39"/>
        <v>0</v>
      </c>
      <c r="L164" s="35">
        <f t="shared" si="39"/>
        <v>0</v>
      </c>
      <c r="M164" s="35">
        <f t="shared" si="39"/>
        <v>0</v>
      </c>
      <c r="N164" s="35">
        <f t="shared" si="39"/>
        <v>0</v>
      </c>
      <c r="O164" s="35">
        <f t="shared" si="39"/>
        <v>0</v>
      </c>
      <c r="P164" s="35">
        <f t="shared" si="39"/>
        <v>0</v>
      </c>
      <c r="Q164" s="35">
        <f t="shared" si="39"/>
        <v>0</v>
      </c>
      <c r="R164" s="35">
        <f t="shared" si="39"/>
        <v>0</v>
      </c>
      <c r="S164" s="35">
        <f t="shared" si="39"/>
        <v>0</v>
      </c>
      <c r="T164" s="35">
        <f t="shared" si="39"/>
        <v>0</v>
      </c>
      <c r="U164" s="35">
        <f t="shared" si="39"/>
        <v>0</v>
      </c>
      <c r="V164" s="35">
        <f t="shared" si="39"/>
        <v>0</v>
      </c>
      <c r="W164" s="35">
        <f t="shared" si="39"/>
        <v>0</v>
      </c>
      <c r="X164" s="35">
        <f t="shared" si="39"/>
        <v>0</v>
      </c>
      <c r="Y164" s="35">
        <f t="shared" si="39"/>
        <v>0</v>
      </c>
      <c r="Z164" s="35">
        <f t="shared" si="39"/>
        <v>0</v>
      </c>
      <c r="AA164" s="35">
        <f t="shared" si="39"/>
        <v>0</v>
      </c>
      <c r="AB164" s="35">
        <f t="shared" si="39"/>
        <v>0</v>
      </c>
      <c r="AC164" s="35">
        <f t="shared" si="39"/>
        <v>0</v>
      </c>
      <c r="AD164" s="35">
        <f t="shared" si="39"/>
        <v>0</v>
      </c>
      <c r="AE164" s="35">
        <f t="shared" si="39"/>
        <v>0</v>
      </c>
      <c r="AF164" s="35">
        <f t="shared" si="39"/>
        <v>0</v>
      </c>
      <c r="AG164" s="35">
        <f t="shared" si="39"/>
        <v>0</v>
      </c>
      <c r="AH164" s="35">
        <f t="shared" si="39"/>
        <v>0</v>
      </c>
      <c r="AI164" s="35">
        <f t="shared" si="39"/>
        <v>0</v>
      </c>
      <c r="AJ164" s="35">
        <f t="shared" si="39"/>
        <v>0</v>
      </c>
      <c r="AK164" s="35">
        <f t="shared" si="39"/>
        <v>0</v>
      </c>
      <c r="AL164" s="35">
        <f t="shared" si="39"/>
        <v>0</v>
      </c>
      <c r="AM164" s="35">
        <f t="shared" si="39"/>
        <v>0</v>
      </c>
      <c r="AN164" s="35">
        <f t="shared" si="39"/>
        <v>0</v>
      </c>
      <c r="AO164" s="35">
        <f t="shared" si="39"/>
        <v>0</v>
      </c>
      <c r="AP164" s="35">
        <f t="shared" si="39"/>
        <v>0</v>
      </c>
      <c r="AQ164" s="35">
        <f t="shared" si="39"/>
        <v>0</v>
      </c>
      <c r="AR164" s="35">
        <f t="shared" si="39"/>
        <v>0</v>
      </c>
      <c r="AS164" s="35">
        <f t="shared" si="39"/>
        <v>0</v>
      </c>
      <c r="AT164" s="35">
        <f t="shared" si="39"/>
        <v>0</v>
      </c>
      <c r="AU164" s="35">
        <f t="shared" si="39"/>
        <v>0</v>
      </c>
      <c r="AV164" s="35">
        <f t="shared" si="39"/>
        <v>0</v>
      </c>
      <c r="AW164" s="35">
        <f t="shared" si="39"/>
        <v>0</v>
      </c>
      <c r="AX164" s="35">
        <f t="shared" si="39"/>
        <v>0</v>
      </c>
      <c r="AY164" s="35">
        <f t="shared" si="39"/>
        <v>0</v>
      </c>
      <c r="AZ164" s="35">
        <f t="shared" si="39"/>
        <v>0</v>
      </c>
      <c r="BA164" s="35">
        <f t="shared" si="39"/>
        <v>0</v>
      </c>
      <c r="BB164" s="35">
        <f t="shared" si="39"/>
        <v>0</v>
      </c>
      <c r="BC164" s="35">
        <f t="shared" si="39"/>
        <v>0</v>
      </c>
      <c r="BD164" s="35">
        <f t="shared" si="39"/>
        <v>0</v>
      </c>
      <c r="BE164" s="35">
        <f t="shared" si="39"/>
        <v>0</v>
      </c>
      <c r="BF164" s="35">
        <f t="shared" si="39"/>
        <v>0</v>
      </c>
      <c r="BG164" s="35">
        <f t="shared" si="39"/>
        <v>0</v>
      </c>
    </row>
    <row r="165" spans="1:59" x14ac:dyDescent="0.35">
      <c r="B165" s="9" t="s">
        <v>168</v>
      </c>
      <c r="E165" s="9" t="s">
        <v>88</v>
      </c>
      <c r="H165" s="35"/>
      <c r="J165" s="35">
        <f>J189</f>
        <v>0</v>
      </c>
      <c r="K165" s="35">
        <f t="shared" ref="K165:BG165" si="40">K189</f>
        <v>0</v>
      </c>
      <c r="L165" s="35">
        <f t="shared" si="40"/>
        <v>0</v>
      </c>
      <c r="M165" s="35">
        <f t="shared" si="40"/>
        <v>0</v>
      </c>
      <c r="N165" s="35">
        <f t="shared" si="40"/>
        <v>0</v>
      </c>
      <c r="O165" s="35">
        <f t="shared" si="40"/>
        <v>0</v>
      </c>
      <c r="P165" s="35">
        <f t="shared" si="40"/>
        <v>0</v>
      </c>
      <c r="Q165" s="35">
        <f t="shared" si="40"/>
        <v>0</v>
      </c>
      <c r="R165" s="35">
        <f t="shared" si="40"/>
        <v>0</v>
      </c>
      <c r="S165" s="35">
        <f t="shared" si="40"/>
        <v>0</v>
      </c>
      <c r="T165" s="35">
        <f t="shared" si="40"/>
        <v>0</v>
      </c>
      <c r="U165" s="35">
        <f t="shared" si="40"/>
        <v>0</v>
      </c>
      <c r="V165" s="35">
        <f t="shared" si="40"/>
        <v>0</v>
      </c>
      <c r="W165" s="35">
        <f t="shared" si="40"/>
        <v>0</v>
      </c>
      <c r="X165" s="35">
        <f t="shared" si="40"/>
        <v>0</v>
      </c>
      <c r="Y165" s="35">
        <f t="shared" si="40"/>
        <v>0</v>
      </c>
      <c r="Z165" s="35">
        <f t="shared" si="40"/>
        <v>0</v>
      </c>
      <c r="AA165" s="35">
        <f t="shared" si="40"/>
        <v>0</v>
      </c>
      <c r="AB165" s="35">
        <f t="shared" si="40"/>
        <v>0</v>
      </c>
      <c r="AC165" s="35">
        <f t="shared" si="40"/>
        <v>0</v>
      </c>
      <c r="AD165" s="35">
        <f t="shared" si="40"/>
        <v>0</v>
      </c>
      <c r="AE165" s="35">
        <f t="shared" si="40"/>
        <v>0</v>
      </c>
      <c r="AF165" s="35">
        <f t="shared" si="40"/>
        <v>0</v>
      </c>
      <c r="AG165" s="35">
        <f t="shared" si="40"/>
        <v>0</v>
      </c>
      <c r="AH165" s="35">
        <f t="shared" si="40"/>
        <v>0</v>
      </c>
      <c r="AI165" s="35">
        <f t="shared" si="40"/>
        <v>0</v>
      </c>
      <c r="AJ165" s="35">
        <f t="shared" si="40"/>
        <v>0</v>
      </c>
      <c r="AK165" s="35">
        <f t="shared" si="40"/>
        <v>0</v>
      </c>
      <c r="AL165" s="35">
        <f t="shared" si="40"/>
        <v>0</v>
      </c>
      <c r="AM165" s="35">
        <f t="shared" si="40"/>
        <v>0</v>
      </c>
      <c r="AN165" s="35">
        <f t="shared" si="40"/>
        <v>0</v>
      </c>
      <c r="AO165" s="35">
        <f t="shared" si="40"/>
        <v>0</v>
      </c>
      <c r="AP165" s="35">
        <f t="shared" si="40"/>
        <v>0</v>
      </c>
      <c r="AQ165" s="35">
        <f t="shared" si="40"/>
        <v>0</v>
      </c>
      <c r="AR165" s="35">
        <f t="shared" si="40"/>
        <v>0</v>
      </c>
      <c r="AS165" s="35">
        <f t="shared" si="40"/>
        <v>0</v>
      </c>
      <c r="AT165" s="35">
        <f t="shared" si="40"/>
        <v>0</v>
      </c>
      <c r="AU165" s="35">
        <f t="shared" si="40"/>
        <v>0</v>
      </c>
      <c r="AV165" s="35">
        <f t="shared" si="40"/>
        <v>0</v>
      </c>
      <c r="AW165" s="35">
        <f t="shared" si="40"/>
        <v>0</v>
      </c>
      <c r="AX165" s="35">
        <f t="shared" si="40"/>
        <v>0</v>
      </c>
      <c r="AY165" s="35">
        <f t="shared" si="40"/>
        <v>0</v>
      </c>
      <c r="AZ165" s="35">
        <f t="shared" si="40"/>
        <v>0</v>
      </c>
      <c r="BA165" s="35">
        <f t="shared" si="40"/>
        <v>0</v>
      </c>
      <c r="BB165" s="35">
        <f t="shared" si="40"/>
        <v>0</v>
      </c>
      <c r="BC165" s="35">
        <f t="shared" si="40"/>
        <v>0</v>
      </c>
      <c r="BD165" s="35">
        <f t="shared" si="40"/>
        <v>0</v>
      </c>
      <c r="BE165" s="35">
        <f t="shared" si="40"/>
        <v>0</v>
      </c>
      <c r="BF165" s="35">
        <f t="shared" si="40"/>
        <v>0</v>
      </c>
      <c r="BG165" s="35">
        <f t="shared" si="40"/>
        <v>0</v>
      </c>
    </row>
    <row r="166" spans="1:59" x14ac:dyDescent="0.35">
      <c r="B166" s="9" t="s">
        <v>169</v>
      </c>
      <c r="E166" s="9" t="s">
        <v>88</v>
      </c>
      <c r="H166" s="35"/>
      <c r="J166" s="35">
        <f>J191</f>
        <v>5000</v>
      </c>
      <c r="K166" s="35">
        <f t="shared" ref="K166:BG166" si="41">K191</f>
        <v>0</v>
      </c>
      <c r="L166" s="35">
        <f t="shared" si="41"/>
        <v>0</v>
      </c>
      <c r="M166" s="35">
        <f t="shared" si="41"/>
        <v>0</v>
      </c>
      <c r="N166" s="35">
        <f t="shared" si="41"/>
        <v>0</v>
      </c>
      <c r="O166" s="35">
        <f t="shared" si="41"/>
        <v>0</v>
      </c>
      <c r="P166" s="35">
        <f t="shared" si="41"/>
        <v>0</v>
      </c>
      <c r="Q166" s="35">
        <f t="shared" si="41"/>
        <v>0</v>
      </c>
      <c r="R166" s="35">
        <f t="shared" si="41"/>
        <v>0</v>
      </c>
      <c r="S166" s="35">
        <f t="shared" si="41"/>
        <v>0</v>
      </c>
      <c r="T166" s="35">
        <f t="shared" si="41"/>
        <v>0</v>
      </c>
      <c r="U166" s="35">
        <f t="shared" si="41"/>
        <v>0</v>
      </c>
      <c r="V166" s="35">
        <f t="shared" si="41"/>
        <v>0</v>
      </c>
      <c r="W166" s="35">
        <f t="shared" si="41"/>
        <v>0</v>
      </c>
      <c r="X166" s="35">
        <f t="shared" si="41"/>
        <v>0</v>
      </c>
      <c r="Y166" s="35">
        <f t="shared" si="41"/>
        <v>0</v>
      </c>
      <c r="Z166" s="35">
        <f t="shared" si="41"/>
        <v>0</v>
      </c>
      <c r="AA166" s="35">
        <f t="shared" si="41"/>
        <v>0</v>
      </c>
      <c r="AB166" s="35">
        <f t="shared" si="41"/>
        <v>0</v>
      </c>
      <c r="AC166" s="35">
        <f t="shared" si="41"/>
        <v>0</v>
      </c>
      <c r="AD166" s="35">
        <f t="shared" si="41"/>
        <v>0</v>
      </c>
      <c r="AE166" s="35">
        <f t="shared" si="41"/>
        <v>0</v>
      </c>
      <c r="AF166" s="35">
        <f t="shared" si="41"/>
        <v>0</v>
      </c>
      <c r="AG166" s="35">
        <f t="shared" si="41"/>
        <v>0</v>
      </c>
      <c r="AH166" s="35">
        <f t="shared" si="41"/>
        <v>0</v>
      </c>
      <c r="AI166" s="35">
        <f t="shared" si="41"/>
        <v>0</v>
      </c>
      <c r="AJ166" s="35">
        <f t="shared" si="41"/>
        <v>0</v>
      </c>
      <c r="AK166" s="35">
        <f t="shared" si="41"/>
        <v>0</v>
      </c>
      <c r="AL166" s="35">
        <f t="shared" si="41"/>
        <v>0</v>
      </c>
      <c r="AM166" s="35">
        <f t="shared" si="41"/>
        <v>0</v>
      </c>
      <c r="AN166" s="35">
        <f t="shared" si="41"/>
        <v>0</v>
      </c>
      <c r="AO166" s="35">
        <f t="shared" si="41"/>
        <v>0</v>
      </c>
      <c r="AP166" s="35">
        <f t="shared" si="41"/>
        <v>0</v>
      </c>
      <c r="AQ166" s="35">
        <f t="shared" si="41"/>
        <v>0</v>
      </c>
      <c r="AR166" s="35">
        <f t="shared" si="41"/>
        <v>0</v>
      </c>
      <c r="AS166" s="35">
        <f t="shared" si="41"/>
        <v>0</v>
      </c>
      <c r="AT166" s="35">
        <f t="shared" si="41"/>
        <v>0</v>
      </c>
      <c r="AU166" s="35">
        <f t="shared" si="41"/>
        <v>0</v>
      </c>
      <c r="AV166" s="35">
        <f t="shared" si="41"/>
        <v>0</v>
      </c>
      <c r="AW166" s="35">
        <f t="shared" si="41"/>
        <v>0</v>
      </c>
      <c r="AX166" s="35">
        <f t="shared" si="41"/>
        <v>0</v>
      </c>
      <c r="AY166" s="35">
        <f t="shared" si="41"/>
        <v>0</v>
      </c>
      <c r="AZ166" s="35">
        <f t="shared" si="41"/>
        <v>0</v>
      </c>
      <c r="BA166" s="35">
        <f t="shared" si="41"/>
        <v>0</v>
      </c>
      <c r="BB166" s="35">
        <f t="shared" si="41"/>
        <v>0</v>
      </c>
      <c r="BC166" s="35">
        <f t="shared" si="41"/>
        <v>0</v>
      </c>
      <c r="BD166" s="35">
        <f t="shared" si="41"/>
        <v>0</v>
      </c>
      <c r="BE166" s="35">
        <f t="shared" si="41"/>
        <v>0</v>
      </c>
      <c r="BF166" s="35">
        <f t="shared" si="41"/>
        <v>0</v>
      </c>
      <c r="BG166" s="35">
        <f t="shared" si="41"/>
        <v>0</v>
      </c>
    </row>
    <row r="167" spans="1:59" x14ac:dyDescent="0.35">
      <c r="B167" s="9" t="s">
        <v>95</v>
      </c>
      <c r="E167" s="9" t="s">
        <v>88</v>
      </c>
      <c r="H167" s="35"/>
      <c r="J167" s="35">
        <f>J193</f>
        <v>0</v>
      </c>
      <c r="K167" s="35">
        <f t="shared" ref="K167:BG167" si="42">K193</f>
        <v>0</v>
      </c>
      <c r="L167" s="35">
        <f t="shared" si="42"/>
        <v>0</v>
      </c>
      <c r="M167" s="35">
        <f t="shared" si="42"/>
        <v>0</v>
      </c>
      <c r="N167" s="35">
        <f t="shared" si="42"/>
        <v>0</v>
      </c>
      <c r="O167" s="35">
        <f t="shared" si="42"/>
        <v>0</v>
      </c>
      <c r="P167" s="35">
        <f t="shared" si="42"/>
        <v>0</v>
      </c>
      <c r="Q167" s="35">
        <f t="shared" si="42"/>
        <v>0</v>
      </c>
      <c r="R167" s="35">
        <f t="shared" si="42"/>
        <v>0</v>
      </c>
      <c r="S167" s="35">
        <f t="shared" si="42"/>
        <v>0</v>
      </c>
      <c r="T167" s="35">
        <f t="shared" si="42"/>
        <v>0</v>
      </c>
      <c r="U167" s="35">
        <f t="shared" si="42"/>
        <v>0</v>
      </c>
      <c r="V167" s="35">
        <f t="shared" si="42"/>
        <v>0</v>
      </c>
      <c r="W167" s="35">
        <f t="shared" si="42"/>
        <v>0</v>
      </c>
      <c r="X167" s="35">
        <f t="shared" si="42"/>
        <v>0</v>
      </c>
      <c r="Y167" s="35">
        <f t="shared" si="42"/>
        <v>0</v>
      </c>
      <c r="Z167" s="35">
        <f t="shared" si="42"/>
        <v>0</v>
      </c>
      <c r="AA167" s="35">
        <f t="shared" si="42"/>
        <v>0</v>
      </c>
      <c r="AB167" s="35">
        <f t="shared" si="42"/>
        <v>0</v>
      </c>
      <c r="AC167" s="35">
        <f t="shared" si="42"/>
        <v>0</v>
      </c>
      <c r="AD167" s="35">
        <f t="shared" si="42"/>
        <v>0</v>
      </c>
      <c r="AE167" s="35">
        <f t="shared" si="42"/>
        <v>0</v>
      </c>
      <c r="AF167" s="35">
        <f t="shared" si="42"/>
        <v>0</v>
      </c>
      <c r="AG167" s="35">
        <f t="shared" si="42"/>
        <v>0</v>
      </c>
      <c r="AH167" s="35">
        <f t="shared" si="42"/>
        <v>0</v>
      </c>
      <c r="AI167" s="35">
        <f t="shared" si="42"/>
        <v>0</v>
      </c>
      <c r="AJ167" s="35">
        <f t="shared" si="42"/>
        <v>0</v>
      </c>
      <c r="AK167" s="35">
        <f t="shared" si="42"/>
        <v>0</v>
      </c>
      <c r="AL167" s="35">
        <f t="shared" si="42"/>
        <v>0</v>
      </c>
      <c r="AM167" s="35">
        <f t="shared" si="42"/>
        <v>0</v>
      </c>
      <c r="AN167" s="35">
        <f t="shared" si="42"/>
        <v>0</v>
      </c>
      <c r="AO167" s="35">
        <f t="shared" si="42"/>
        <v>0</v>
      </c>
      <c r="AP167" s="35">
        <f t="shared" si="42"/>
        <v>0</v>
      </c>
      <c r="AQ167" s="35">
        <f t="shared" si="42"/>
        <v>0</v>
      </c>
      <c r="AR167" s="35">
        <f t="shared" si="42"/>
        <v>0</v>
      </c>
      <c r="AS167" s="35">
        <f t="shared" si="42"/>
        <v>0</v>
      </c>
      <c r="AT167" s="35">
        <f t="shared" si="42"/>
        <v>0</v>
      </c>
      <c r="AU167" s="35">
        <f t="shared" si="42"/>
        <v>0</v>
      </c>
      <c r="AV167" s="35">
        <f t="shared" si="42"/>
        <v>0</v>
      </c>
      <c r="AW167" s="35">
        <f t="shared" si="42"/>
        <v>0</v>
      </c>
      <c r="AX167" s="35">
        <f t="shared" si="42"/>
        <v>0</v>
      </c>
      <c r="AY167" s="35">
        <f t="shared" si="42"/>
        <v>0</v>
      </c>
      <c r="AZ167" s="35">
        <f t="shared" si="42"/>
        <v>0</v>
      </c>
      <c r="BA167" s="35">
        <f t="shared" si="42"/>
        <v>0</v>
      </c>
      <c r="BB167" s="35">
        <f t="shared" si="42"/>
        <v>0</v>
      </c>
      <c r="BC167" s="35">
        <f t="shared" si="42"/>
        <v>0</v>
      </c>
      <c r="BD167" s="35">
        <f t="shared" si="42"/>
        <v>0</v>
      </c>
      <c r="BE167" s="35">
        <f t="shared" si="42"/>
        <v>0</v>
      </c>
      <c r="BF167" s="35">
        <f t="shared" si="42"/>
        <v>0</v>
      </c>
      <c r="BG167" s="35">
        <f t="shared" si="42"/>
        <v>0</v>
      </c>
    </row>
    <row r="168" spans="1:59" x14ac:dyDescent="0.35">
      <c r="B168" s="9" t="s">
        <v>160</v>
      </c>
      <c r="E168" s="9" t="s">
        <v>88</v>
      </c>
      <c r="H168" s="35"/>
      <c r="J168" s="35">
        <f>J201</f>
        <v>0</v>
      </c>
      <c r="K168" s="35">
        <f t="shared" ref="K168:BG168" si="43">K201</f>
        <v>0</v>
      </c>
      <c r="L168" s="35">
        <f t="shared" si="43"/>
        <v>0</v>
      </c>
      <c r="M168" s="35">
        <f t="shared" si="43"/>
        <v>0</v>
      </c>
      <c r="N168" s="35">
        <f t="shared" si="43"/>
        <v>0</v>
      </c>
      <c r="O168" s="35">
        <f t="shared" si="43"/>
        <v>0</v>
      </c>
      <c r="P168" s="35">
        <f t="shared" si="43"/>
        <v>0</v>
      </c>
      <c r="Q168" s="35">
        <f t="shared" si="43"/>
        <v>0</v>
      </c>
      <c r="R168" s="35">
        <f t="shared" si="43"/>
        <v>0</v>
      </c>
      <c r="S168" s="35">
        <f t="shared" si="43"/>
        <v>0</v>
      </c>
      <c r="T168" s="35">
        <f t="shared" si="43"/>
        <v>0</v>
      </c>
      <c r="U168" s="35">
        <f t="shared" si="43"/>
        <v>0</v>
      </c>
      <c r="V168" s="35">
        <f t="shared" si="43"/>
        <v>0</v>
      </c>
      <c r="W168" s="35">
        <f t="shared" si="43"/>
        <v>0</v>
      </c>
      <c r="X168" s="35">
        <f t="shared" si="43"/>
        <v>0</v>
      </c>
      <c r="Y168" s="35">
        <f t="shared" si="43"/>
        <v>0</v>
      </c>
      <c r="Z168" s="35">
        <f t="shared" si="43"/>
        <v>0</v>
      </c>
      <c r="AA168" s="35">
        <f t="shared" si="43"/>
        <v>0</v>
      </c>
      <c r="AB168" s="35">
        <f t="shared" si="43"/>
        <v>0</v>
      </c>
      <c r="AC168" s="35">
        <f t="shared" si="43"/>
        <v>0</v>
      </c>
      <c r="AD168" s="35">
        <f t="shared" si="43"/>
        <v>0</v>
      </c>
      <c r="AE168" s="35">
        <f t="shared" si="43"/>
        <v>0</v>
      </c>
      <c r="AF168" s="35">
        <f t="shared" si="43"/>
        <v>0</v>
      </c>
      <c r="AG168" s="35">
        <f t="shared" si="43"/>
        <v>0</v>
      </c>
      <c r="AH168" s="35">
        <f t="shared" si="43"/>
        <v>0</v>
      </c>
      <c r="AI168" s="35">
        <f t="shared" si="43"/>
        <v>0</v>
      </c>
      <c r="AJ168" s="35">
        <f t="shared" si="43"/>
        <v>0</v>
      </c>
      <c r="AK168" s="35">
        <f t="shared" si="43"/>
        <v>0</v>
      </c>
      <c r="AL168" s="35">
        <f t="shared" si="43"/>
        <v>0</v>
      </c>
      <c r="AM168" s="35">
        <f t="shared" si="43"/>
        <v>0</v>
      </c>
      <c r="AN168" s="35">
        <f t="shared" si="43"/>
        <v>0</v>
      </c>
      <c r="AO168" s="35">
        <f t="shared" si="43"/>
        <v>0</v>
      </c>
      <c r="AP168" s="35">
        <f t="shared" si="43"/>
        <v>0</v>
      </c>
      <c r="AQ168" s="35">
        <f t="shared" si="43"/>
        <v>0</v>
      </c>
      <c r="AR168" s="35">
        <f t="shared" si="43"/>
        <v>0</v>
      </c>
      <c r="AS168" s="35">
        <f t="shared" si="43"/>
        <v>0</v>
      </c>
      <c r="AT168" s="35">
        <f t="shared" si="43"/>
        <v>0</v>
      </c>
      <c r="AU168" s="35">
        <f t="shared" si="43"/>
        <v>0</v>
      </c>
      <c r="AV168" s="35">
        <f t="shared" si="43"/>
        <v>0</v>
      </c>
      <c r="AW168" s="35">
        <f t="shared" si="43"/>
        <v>0</v>
      </c>
      <c r="AX168" s="35">
        <f t="shared" si="43"/>
        <v>0</v>
      </c>
      <c r="AY168" s="35">
        <f t="shared" si="43"/>
        <v>0</v>
      </c>
      <c r="AZ168" s="35">
        <f t="shared" si="43"/>
        <v>0</v>
      </c>
      <c r="BA168" s="35">
        <f t="shared" si="43"/>
        <v>0</v>
      </c>
      <c r="BB168" s="35">
        <f t="shared" si="43"/>
        <v>0</v>
      </c>
      <c r="BC168" s="35">
        <f t="shared" si="43"/>
        <v>0</v>
      </c>
      <c r="BD168" s="35">
        <f t="shared" si="43"/>
        <v>0</v>
      </c>
      <c r="BE168" s="35">
        <f t="shared" si="43"/>
        <v>0</v>
      </c>
      <c r="BF168" s="35">
        <f t="shared" si="43"/>
        <v>0</v>
      </c>
      <c r="BG168" s="35">
        <f t="shared" si="43"/>
        <v>0</v>
      </c>
    </row>
    <row r="169" spans="1:59" ht="15" thickBot="1" x14ac:dyDescent="0.4">
      <c r="C169" s="15" t="s">
        <v>170</v>
      </c>
      <c r="D169" s="15"/>
      <c r="E169" s="15"/>
      <c r="F169" s="15"/>
      <c r="G169" s="15"/>
      <c r="H169" s="15"/>
      <c r="I169" s="15"/>
      <c r="J169" s="33">
        <f>SUM(J163:J168)</f>
        <v>20000</v>
      </c>
      <c r="K169" s="33">
        <f t="shared" ref="K169:BG169" si="44">SUM(K163:K168)</f>
        <v>0</v>
      </c>
      <c r="L169" s="33">
        <f t="shared" si="44"/>
        <v>0</v>
      </c>
      <c r="M169" s="33">
        <f t="shared" si="44"/>
        <v>0</v>
      </c>
      <c r="N169" s="33">
        <f t="shared" si="44"/>
        <v>0</v>
      </c>
      <c r="O169" s="33">
        <f t="shared" si="44"/>
        <v>0</v>
      </c>
      <c r="P169" s="33">
        <f t="shared" si="44"/>
        <v>0</v>
      </c>
      <c r="Q169" s="33">
        <f t="shared" si="44"/>
        <v>0</v>
      </c>
      <c r="R169" s="33">
        <f t="shared" si="44"/>
        <v>0</v>
      </c>
      <c r="S169" s="33">
        <f t="shared" si="44"/>
        <v>0</v>
      </c>
      <c r="T169" s="33">
        <f t="shared" si="44"/>
        <v>0</v>
      </c>
      <c r="U169" s="33">
        <f t="shared" si="44"/>
        <v>0</v>
      </c>
      <c r="V169" s="33">
        <f t="shared" si="44"/>
        <v>0</v>
      </c>
      <c r="W169" s="33">
        <f t="shared" si="44"/>
        <v>0</v>
      </c>
      <c r="X169" s="33">
        <f t="shared" si="44"/>
        <v>0</v>
      </c>
      <c r="Y169" s="33">
        <f t="shared" si="44"/>
        <v>0</v>
      </c>
      <c r="Z169" s="33">
        <f t="shared" si="44"/>
        <v>0</v>
      </c>
      <c r="AA169" s="33">
        <f t="shared" si="44"/>
        <v>0</v>
      </c>
      <c r="AB169" s="33">
        <f t="shared" si="44"/>
        <v>0</v>
      </c>
      <c r="AC169" s="33">
        <f t="shared" si="44"/>
        <v>0</v>
      </c>
      <c r="AD169" s="33">
        <f t="shared" si="44"/>
        <v>0</v>
      </c>
      <c r="AE169" s="33">
        <f t="shared" si="44"/>
        <v>0</v>
      </c>
      <c r="AF169" s="33">
        <f t="shared" si="44"/>
        <v>0</v>
      </c>
      <c r="AG169" s="33">
        <f t="shared" si="44"/>
        <v>0</v>
      </c>
      <c r="AH169" s="33">
        <f t="shared" si="44"/>
        <v>0</v>
      </c>
      <c r="AI169" s="33">
        <f t="shared" si="44"/>
        <v>0</v>
      </c>
      <c r="AJ169" s="33">
        <f t="shared" si="44"/>
        <v>0</v>
      </c>
      <c r="AK169" s="33">
        <f t="shared" si="44"/>
        <v>0</v>
      </c>
      <c r="AL169" s="33">
        <f t="shared" si="44"/>
        <v>0</v>
      </c>
      <c r="AM169" s="33">
        <f t="shared" si="44"/>
        <v>0</v>
      </c>
      <c r="AN169" s="33">
        <f t="shared" si="44"/>
        <v>0</v>
      </c>
      <c r="AO169" s="33">
        <f t="shared" si="44"/>
        <v>0</v>
      </c>
      <c r="AP169" s="33">
        <f t="shared" si="44"/>
        <v>0</v>
      </c>
      <c r="AQ169" s="33">
        <f t="shared" si="44"/>
        <v>0</v>
      </c>
      <c r="AR169" s="33">
        <f t="shared" si="44"/>
        <v>0</v>
      </c>
      <c r="AS169" s="33">
        <f t="shared" si="44"/>
        <v>0</v>
      </c>
      <c r="AT169" s="33">
        <f t="shared" si="44"/>
        <v>0</v>
      </c>
      <c r="AU169" s="33">
        <f t="shared" si="44"/>
        <v>0</v>
      </c>
      <c r="AV169" s="33">
        <f t="shared" si="44"/>
        <v>0</v>
      </c>
      <c r="AW169" s="33">
        <f t="shared" si="44"/>
        <v>0</v>
      </c>
      <c r="AX169" s="33">
        <f t="shared" si="44"/>
        <v>0</v>
      </c>
      <c r="AY169" s="33">
        <f t="shared" si="44"/>
        <v>0</v>
      </c>
      <c r="AZ169" s="33">
        <f t="shared" si="44"/>
        <v>0</v>
      </c>
      <c r="BA169" s="33">
        <f t="shared" si="44"/>
        <v>0</v>
      </c>
      <c r="BB169" s="33">
        <f t="shared" si="44"/>
        <v>0</v>
      </c>
      <c r="BC169" s="33">
        <f t="shared" si="44"/>
        <v>0</v>
      </c>
      <c r="BD169" s="33">
        <f t="shared" si="44"/>
        <v>0</v>
      </c>
      <c r="BE169" s="33">
        <f t="shared" si="44"/>
        <v>0</v>
      </c>
      <c r="BF169" s="33">
        <f t="shared" si="44"/>
        <v>0</v>
      </c>
      <c r="BG169" s="33">
        <f t="shared" si="44"/>
        <v>0</v>
      </c>
    </row>
    <row r="171" spans="1:59" x14ac:dyDescent="0.35">
      <c r="B171" s="9" t="s">
        <v>171</v>
      </c>
    </row>
    <row r="172" spans="1:59" s="76" customFormat="1" x14ac:dyDescent="0.35">
      <c r="J172" s="82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</row>
    <row r="173" spans="1:59" x14ac:dyDescent="0.35">
      <c r="C173" s="9" t="s">
        <v>173</v>
      </c>
      <c r="E173" s="9" t="s">
        <v>88</v>
      </c>
      <c r="F173" s="13">
        <f>F158</f>
        <v>200000</v>
      </c>
      <c r="J173" s="13">
        <f t="shared" ref="J173:BG173" si="45">$F$173*J172</f>
        <v>0</v>
      </c>
      <c r="K173" s="13">
        <f t="shared" si="45"/>
        <v>0</v>
      </c>
      <c r="L173" s="13">
        <f t="shared" si="45"/>
        <v>0</v>
      </c>
      <c r="M173" s="13">
        <f t="shared" si="45"/>
        <v>0</v>
      </c>
      <c r="N173" s="13">
        <f t="shared" si="45"/>
        <v>0</v>
      </c>
      <c r="O173" s="13">
        <f t="shared" si="45"/>
        <v>0</v>
      </c>
      <c r="P173" s="13">
        <f t="shared" si="45"/>
        <v>0</v>
      </c>
      <c r="Q173" s="13">
        <f t="shared" si="45"/>
        <v>0</v>
      </c>
      <c r="R173" s="13">
        <f t="shared" si="45"/>
        <v>0</v>
      </c>
      <c r="S173" s="13">
        <f t="shared" si="45"/>
        <v>0</v>
      </c>
      <c r="T173" s="13">
        <f t="shared" si="45"/>
        <v>0</v>
      </c>
      <c r="U173" s="13">
        <f t="shared" si="45"/>
        <v>0</v>
      </c>
      <c r="V173" s="13">
        <f t="shared" si="45"/>
        <v>0</v>
      </c>
      <c r="W173" s="13">
        <f t="shared" si="45"/>
        <v>0</v>
      </c>
      <c r="X173" s="13">
        <f t="shared" si="45"/>
        <v>0</v>
      </c>
      <c r="Y173" s="13">
        <f t="shared" si="45"/>
        <v>0</v>
      </c>
      <c r="Z173" s="13">
        <f t="shared" si="45"/>
        <v>0</v>
      </c>
      <c r="AA173" s="13">
        <f t="shared" si="45"/>
        <v>0</v>
      </c>
      <c r="AB173" s="13">
        <f t="shared" si="45"/>
        <v>0</v>
      </c>
      <c r="AC173" s="13">
        <f t="shared" si="45"/>
        <v>0</v>
      </c>
      <c r="AD173" s="13">
        <f t="shared" si="45"/>
        <v>0</v>
      </c>
      <c r="AE173" s="13">
        <f t="shared" si="45"/>
        <v>0</v>
      </c>
      <c r="AF173" s="13">
        <f t="shared" si="45"/>
        <v>0</v>
      </c>
      <c r="AG173" s="13">
        <f t="shared" si="45"/>
        <v>0</v>
      </c>
      <c r="AH173" s="13">
        <f t="shared" si="45"/>
        <v>0</v>
      </c>
      <c r="AI173" s="13">
        <f t="shared" si="45"/>
        <v>0</v>
      </c>
      <c r="AJ173" s="13">
        <f t="shared" si="45"/>
        <v>0</v>
      </c>
      <c r="AK173" s="13">
        <f t="shared" si="45"/>
        <v>0</v>
      </c>
      <c r="AL173" s="13">
        <f t="shared" si="45"/>
        <v>0</v>
      </c>
      <c r="AM173" s="13">
        <f t="shared" si="45"/>
        <v>0</v>
      </c>
      <c r="AN173" s="13">
        <f t="shared" si="45"/>
        <v>0</v>
      </c>
      <c r="AO173" s="13">
        <f t="shared" si="45"/>
        <v>0</v>
      </c>
      <c r="AP173" s="13">
        <f t="shared" si="45"/>
        <v>0</v>
      </c>
      <c r="AQ173" s="13">
        <f t="shared" si="45"/>
        <v>0</v>
      </c>
      <c r="AR173" s="13">
        <f t="shared" si="45"/>
        <v>0</v>
      </c>
      <c r="AS173" s="13">
        <f t="shared" si="45"/>
        <v>0</v>
      </c>
      <c r="AT173" s="13">
        <f t="shared" si="45"/>
        <v>0</v>
      </c>
      <c r="AU173" s="13">
        <f t="shared" si="45"/>
        <v>0</v>
      </c>
      <c r="AV173" s="13">
        <f t="shared" si="45"/>
        <v>0</v>
      </c>
      <c r="AW173" s="13">
        <f t="shared" si="45"/>
        <v>0</v>
      </c>
      <c r="AX173" s="13">
        <f t="shared" si="45"/>
        <v>0</v>
      </c>
      <c r="AY173" s="13">
        <f t="shared" si="45"/>
        <v>0</v>
      </c>
      <c r="AZ173" s="13">
        <f t="shared" si="45"/>
        <v>0</v>
      </c>
      <c r="BA173" s="13">
        <f t="shared" si="45"/>
        <v>0</v>
      </c>
      <c r="BB173" s="13">
        <f t="shared" si="45"/>
        <v>0</v>
      </c>
      <c r="BC173" s="13">
        <f t="shared" si="45"/>
        <v>0</v>
      </c>
      <c r="BD173" s="13">
        <f t="shared" si="45"/>
        <v>0</v>
      </c>
      <c r="BE173" s="13">
        <f t="shared" si="45"/>
        <v>0</v>
      </c>
      <c r="BF173" s="13">
        <f t="shared" si="45"/>
        <v>0</v>
      </c>
      <c r="BG173" s="13">
        <f t="shared" si="45"/>
        <v>0</v>
      </c>
    </row>
    <row r="174" spans="1:59" x14ac:dyDescent="0.35">
      <c r="C174" s="9" t="s">
        <v>174</v>
      </c>
      <c r="E174" s="9" t="s">
        <v>88</v>
      </c>
      <c r="F174" s="13">
        <f>F159</f>
        <v>-180000</v>
      </c>
      <c r="G174" s="35"/>
      <c r="J174" s="35">
        <f>J169-J173</f>
        <v>20000</v>
      </c>
      <c r="K174" s="35">
        <f t="shared" ref="K174:BG174" si="46">K169-K173</f>
        <v>0</v>
      </c>
      <c r="L174" s="35">
        <f t="shared" si="46"/>
        <v>0</v>
      </c>
      <c r="M174" s="35">
        <f t="shared" si="46"/>
        <v>0</v>
      </c>
      <c r="N174" s="35">
        <f t="shared" si="46"/>
        <v>0</v>
      </c>
      <c r="O174" s="35">
        <f t="shared" si="46"/>
        <v>0</v>
      </c>
      <c r="P174" s="35">
        <f t="shared" si="46"/>
        <v>0</v>
      </c>
      <c r="Q174" s="35">
        <f t="shared" si="46"/>
        <v>0</v>
      </c>
      <c r="R174" s="35">
        <f t="shared" si="46"/>
        <v>0</v>
      </c>
      <c r="S174" s="35">
        <f t="shared" si="46"/>
        <v>0</v>
      </c>
      <c r="T174" s="35">
        <f t="shared" si="46"/>
        <v>0</v>
      </c>
      <c r="U174" s="35">
        <f t="shared" si="46"/>
        <v>0</v>
      </c>
      <c r="V174" s="35">
        <f t="shared" si="46"/>
        <v>0</v>
      </c>
      <c r="W174" s="35">
        <f t="shared" si="46"/>
        <v>0</v>
      </c>
      <c r="X174" s="35">
        <f t="shared" si="46"/>
        <v>0</v>
      </c>
      <c r="Y174" s="35">
        <f t="shared" si="46"/>
        <v>0</v>
      </c>
      <c r="Z174" s="35">
        <f t="shared" si="46"/>
        <v>0</v>
      </c>
      <c r="AA174" s="35">
        <f t="shared" si="46"/>
        <v>0</v>
      </c>
      <c r="AB174" s="35">
        <f t="shared" si="46"/>
        <v>0</v>
      </c>
      <c r="AC174" s="35">
        <f t="shared" si="46"/>
        <v>0</v>
      </c>
      <c r="AD174" s="35">
        <f t="shared" si="46"/>
        <v>0</v>
      </c>
      <c r="AE174" s="35">
        <f t="shared" si="46"/>
        <v>0</v>
      </c>
      <c r="AF174" s="35">
        <f t="shared" si="46"/>
        <v>0</v>
      </c>
      <c r="AG174" s="35">
        <f t="shared" si="46"/>
        <v>0</v>
      </c>
      <c r="AH174" s="35">
        <f t="shared" si="46"/>
        <v>0</v>
      </c>
      <c r="AI174" s="35">
        <f t="shared" si="46"/>
        <v>0</v>
      </c>
      <c r="AJ174" s="35">
        <f t="shared" si="46"/>
        <v>0</v>
      </c>
      <c r="AK174" s="35">
        <f t="shared" si="46"/>
        <v>0</v>
      </c>
      <c r="AL174" s="35">
        <f t="shared" si="46"/>
        <v>0</v>
      </c>
      <c r="AM174" s="35">
        <f t="shared" si="46"/>
        <v>0</v>
      </c>
      <c r="AN174" s="35">
        <f t="shared" si="46"/>
        <v>0</v>
      </c>
      <c r="AO174" s="35">
        <f t="shared" si="46"/>
        <v>0</v>
      </c>
      <c r="AP174" s="35">
        <f t="shared" si="46"/>
        <v>0</v>
      </c>
      <c r="AQ174" s="35">
        <f t="shared" si="46"/>
        <v>0</v>
      </c>
      <c r="AR174" s="35">
        <f t="shared" si="46"/>
        <v>0</v>
      </c>
      <c r="AS174" s="35">
        <f t="shared" si="46"/>
        <v>0</v>
      </c>
      <c r="AT174" s="35">
        <f t="shared" si="46"/>
        <v>0</v>
      </c>
      <c r="AU174" s="35">
        <f t="shared" si="46"/>
        <v>0</v>
      </c>
      <c r="AV174" s="35">
        <f t="shared" si="46"/>
        <v>0</v>
      </c>
      <c r="AW174" s="35">
        <f t="shared" si="46"/>
        <v>0</v>
      </c>
      <c r="AX174" s="35">
        <f t="shared" si="46"/>
        <v>0</v>
      </c>
      <c r="AY174" s="35">
        <f t="shared" si="46"/>
        <v>0</v>
      </c>
      <c r="AZ174" s="35">
        <f t="shared" si="46"/>
        <v>0</v>
      </c>
      <c r="BA174" s="35">
        <f t="shared" si="46"/>
        <v>0</v>
      </c>
      <c r="BB174" s="35">
        <f t="shared" si="46"/>
        <v>0</v>
      </c>
      <c r="BC174" s="35">
        <f t="shared" si="46"/>
        <v>0</v>
      </c>
      <c r="BD174" s="35">
        <f t="shared" si="46"/>
        <v>0</v>
      </c>
      <c r="BE174" s="35">
        <f t="shared" si="46"/>
        <v>0</v>
      </c>
      <c r="BF174" s="35">
        <f t="shared" si="46"/>
        <v>0</v>
      </c>
      <c r="BG174" s="35">
        <f t="shared" si="46"/>
        <v>0</v>
      </c>
    </row>
    <row r="175" spans="1:59" ht="15" thickBot="1" x14ac:dyDescent="0.4">
      <c r="D175" s="15" t="s">
        <v>27</v>
      </c>
      <c r="E175" s="15"/>
      <c r="F175" s="16"/>
      <c r="G175" s="15"/>
      <c r="H175" s="15"/>
      <c r="I175" s="15"/>
      <c r="J175" s="33">
        <f>SUM(J173:J174)</f>
        <v>20000</v>
      </c>
      <c r="K175" s="33">
        <f t="shared" ref="K175:BG175" si="47">SUM(K173:K174)</f>
        <v>0</v>
      </c>
      <c r="L175" s="33">
        <f t="shared" si="47"/>
        <v>0</v>
      </c>
      <c r="M175" s="33">
        <f t="shared" si="47"/>
        <v>0</v>
      </c>
      <c r="N175" s="33">
        <f t="shared" si="47"/>
        <v>0</v>
      </c>
      <c r="O175" s="33">
        <f t="shared" si="47"/>
        <v>0</v>
      </c>
      <c r="P175" s="33">
        <f t="shared" si="47"/>
        <v>0</v>
      </c>
      <c r="Q175" s="33">
        <f t="shared" si="47"/>
        <v>0</v>
      </c>
      <c r="R175" s="33">
        <f t="shared" si="47"/>
        <v>0</v>
      </c>
      <c r="S175" s="33">
        <f t="shared" si="47"/>
        <v>0</v>
      </c>
      <c r="T175" s="33">
        <f t="shared" si="47"/>
        <v>0</v>
      </c>
      <c r="U175" s="33">
        <f t="shared" si="47"/>
        <v>0</v>
      </c>
      <c r="V175" s="33">
        <f t="shared" si="47"/>
        <v>0</v>
      </c>
      <c r="W175" s="33">
        <f t="shared" si="47"/>
        <v>0</v>
      </c>
      <c r="X175" s="33">
        <f t="shared" si="47"/>
        <v>0</v>
      </c>
      <c r="Y175" s="33">
        <f t="shared" si="47"/>
        <v>0</v>
      </c>
      <c r="Z175" s="33">
        <f t="shared" si="47"/>
        <v>0</v>
      </c>
      <c r="AA175" s="33">
        <f t="shared" si="47"/>
        <v>0</v>
      </c>
      <c r="AB175" s="33">
        <f t="shared" si="47"/>
        <v>0</v>
      </c>
      <c r="AC175" s="33">
        <f t="shared" si="47"/>
        <v>0</v>
      </c>
      <c r="AD175" s="33">
        <f t="shared" si="47"/>
        <v>0</v>
      </c>
      <c r="AE175" s="33">
        <f t="shared" si="47"/>
        <v>0</v>
      </c>
      <c r="AF175" s="33">
        <f t="shared" si="47"/>
        <v>0</v>
      </c>
      <c r="AG175" s="33">
        <f t="shared" si="47"/>
        <v>0</v>
      </c>
      <c r="AH175" s="33">
        <f t="shared" si="47"/>
        <v>0</v>
      </c>
      <c r="AI175" s="33">
        <f t="shared" si="47"/>
        <v>0</v>
      </c>
      <c r="AJ175" s="33">
        <f t="shared" si="47"/>
        <v>0</v>
      </c>
      <c r="AK175" s="33">
        <f t="shared" si="47"/>
        <v>0</v>
      </c>
      <c r="AL175" s="33">
        <f t="shared" si="47"/>
        <v>0</v>
      </c>
      <c r="AM175" s="33">
        <f t="shared" si="47"/>
        <v>0</v>
      </c>
      <c r="AN175" s="33">
        <f t="shared" si="47"/>
        <v>0</v>
      </c>
      <c r="AO175" s="33">
        <f t="shared" si="47"/>
        <v>0</v>
      </c>
      <c r="AP175" s="33">
        <f t="shared" si="47"/>
        <v>0</v>
      </c>
      <c r="AQ175" s="33">
        <f t="shared" si="47"/>
        <v>0</v>
      </c>
      <c r="AR175" s="33">
        <f t="shared" si="47"/>
        <v>0</v>
      </c>
      <c r="AS175" s="33">
        <f t="shared" si="47"/>
        <v>0</v>
      </c>
      <c r="AT175" s="33">
        <f t="shared" si="47"/>
        <v>0</v>
      </c>
      <c r="AU175" s="33">
        <f t="shared" si="47"/>
        <v>0</v>
      </c>
      <c r="AV175" s="33">
        <f t="shared" si="47"/>
        <v>0</v>
      </c>
      <c r="AW175" s="33">
        <f t="shared" si="47"/>
        <v>0</v>
      </c>
      <c r="AX175" s="33">
        <f t="shared" si="47"/>
        <v>0</v>
      </c>
      <c r="AY175" s="33">
        <f t="shared" si="47"/>
        <v>0</v>
      </c>
      <c r="AZ175" s="33">
        <f t="shared" si="47"/>
        <v>0</v>
      </c>
      <c r="BA175" s="33">
        <f t="shared" si="47"/>
        <v>0</v>
      </c>
      <c r="BB175" s="33">
        <f t="shared" si="47"/>
        <v>0</v>
      </c>
      <c r="BC175" s="33">
        <f t="shared" si="47"/>
        <v>0</v>
      </c>
      <c r="BD175" s="33">
        <f t="shared" si="47"/>
        <v>0</v>
      </c>
      <c r="BE175" s="33">
        <f t="shared" si="47"/>
        <v>0</v>
      </c>
      <c r="BF175" s="33">
        <f t="shared" si="47"/>
        <v>0</v>
      </c>
      <c r="BG175" s="33">
        <f t="shared" si="47"/>
        <v>0</v>
      </c>
    </row>
    <row r="176" spans="1:59" x14ac:dyDescent="0.35"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</row>
    <row r="177" spans="1:59" s="66" customFormat="1" x14ac:dyDescent="0.35">
      <c r="A177" s="66" t="s">
        <v>175</v>
      </c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</row>
    <row r="178" spans="1:59" x14ac:dyDescent="0.35">
      <c r="A178" s="8"/>
      <c r="B178" s="9" t="s">
        <v>176</v>
      </c>
      <c r="C178" s="8"/>
      <c r="D178" s="8"/>
      <c r="E178" s="8"/>
      <c r="F178" s="8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</row>
    <row r="179" spans="1:59" x14ac:dyDescent="0.35">
      <c r="C179" s="9" t="s">
        <v>177</v>
      </c>
      <c r="E179" s="9" t="s">
        <v>61</v>
      </c>
      <c r="F179" s="11">
        <f>F63</f>
        <v>19</v>
      </c>
      <c r="G179" s="10" t="s">
        <v>31</v>
      </c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</row>
    <row r="180" spans="1:59" x14ac:dyDescent="0.35">
      <c r="C180" s="9" t="s">
        <v>178</v>
      </c>
      <c r="E180" s="9" t="s">
        <v>88</v>
      </c>
      <c r="F180" s="11">
        <f>F63</f>
        <v>19</v>
      </c>
      <c r="G180" s="14">
        <f>F66+F67</f>
        <v>7.8E-2</v>
      </c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</row>
    <row r="181" spans="1:59" x14ac:dyDescent="0.35"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</row>
    <row r="182" spans="1:59" x14ac:dyDescent="0.35">
      <c r="C182" s="9" t="s">
        <v>146</v>
      </c>
      <c r="E182" s="9" t="s">
        <v>88</v>
      </c>
      <c r="J182" s="35">
        <f>I185</f>
        <v>0</v>
      </c>
      <c r="K182" s="35">
        <f t="shared" ref="K182:BG182" si="48">J185</f>
        <v>0</v>
      </c>
      <c r="L182" s="35">
        <f t="shared" si="48"/>
        <v>0</v>
      </c>
      <c r="M182" s="35">
        <f t="shared" si="48"/>
        <v>0</v>
      </c>
      <c r="N182" s="35">
        <f t="shared" si="48"/>
        <v>0</v>
      </c>
      <c r="O182" s="35">
        <f t="shared" si="48"/>
        <v>0</v>
      </c>
      <c r="P182" s="35">
        <f t="shared" si="48"/>
        <v>0</v>
      </c>
      <c r="Q182" s="35">
        <f t="shared" si="48"/>
        <v>0</v>
      </c>
      <c r="R182" s="35">
        <f t="shared" si="48"/>
        <v>0</v>
      </c>
      <c r="S182" s="35">
        <f t="shared" si="48"/>
        <v>0</v>
      </c>
      <c r="T182" s="35">
        <f t="shared" si="48"/>
        <v>0</v>
      </c>
      <c r="U182" s="35">
        <f t="shared" si="48"/>
        <v>0</v>
      </c>
      <c r="V182" s="35">
        <f t="shared" si="48"/>
        <v>0</v>
      </c>
      <c r="W182" s="35">
        <f t="shared" si="48"/>
        <v>0</v>
      </c>
      <c r="X182" s="35">
        <f t="shared" si="48"/>
        <v>0</v>
      </c>
      <c r="Y182" s="35">
        <f t="shared" si="48"/>
        <v>0</v>
      </c>
      <c r="Z182" s="35">
        <f t="shared" si="48"/>
        <v>0</v>
      </c>
      <c r="AA182" s="35">
        <f t="shared" si="48"/>
        <v>0</v>
      </c>
      <c r="AB182" s="35">
        <f t="shared" si="48"/>
        <v>0</v>
      </c>
      <c r="AC182" s="35">
        <f t="shared" si="48"/>
        <v>0</v>
      </c>
      <c r="AD182" s="35">
        <f t="shared" si="48"/>
        <v>0</v>
      </c>
      <c r="AE182" s="35">
        <f t="shared" si="48"/>
        <v>0</v>
      </c>
      <c r="AF182" s="35">
        <f t="shared" si="48"/>
        <v>0</v>
      </c>
      <c r="AG182" s="35">
        <f t="shared" si="48"/>
        <v>0</v>
      </c>
      <c r="AH182" s="35">
        <f t="shared" si="48"/>
        <v>0</v>
      </c>
      <c r="AI182" s="35">
        <f t="shared" si="48"/>
        <v>0</v>
      </c>
      <c r="AJ182" s="35">
        <f t="shared" si="48"/>
        <v>0</v>
      </c>
      <c r="AK182" s="35">
        <f t="shared" si="48"/>
        <v>0</v>
      </c>
      <c r="AL182" s="35">
        <f t="shared" si="48"/>
        <v>0</v>
      </c>
      <c r="AM182" s="35">
        <f t="shared" si="48"/>
        <v>0</v>
      </c>
      <c r="AN182" s="35">
        <f t="shared" si="48"/>
        <v>0</v>
      </c>
      <c r="AO182" s="35">
        <f t="shared" si="48"/>
        <v>0</v>
      </c>
      <c r="AP182" s="35">
        <f t="shared" si="48"/>
        <v>0</v>
      </c>
      <c r="AQ182" s="35">
        <f t="shared" si="48"/>
        <v>0</v>
      </c>
      <c r="AR182" s="35">
        <f t="shared" si="48"/>
        <v>0</v>
      </c>
      <c r="AS182" s="35">
        <f t="shared" si="48"/>
        <v>0</v>
      </c>
      <c r="AT182" s="35">
        <f t="shared" si="48"/>
        <v>0</v>
      </c>
      <c r="AU182" s="35">
        <f t="shared" si="48"/>
        <v>0</v>
      </c>
      <c r="AV182" s="35">
        <f t="shared" si="48"/>
        <v>0</v>
      </c>
      <c r="AW182" s="35">
        <f t="shared" si="48"/>
        <v>0</v>
      </c>
      <c r="AX182" s="35">
        <f t="shared" si="48"/>
        <v>0</v>
      </c>
      <c r="AY182" s="35">
        <f t="shared" si="48"/>
        <v>0</v>
      </c>
      <c r="AZ182" s="35">
        <f t="shared" si="48"/>
        <v>0</v>
      </c>
      <c r="BA182" s="35">
        <f t="shared" si="48"/>
        <v>0</v>
      </c>
      <c r="BB182" s="35">
        <f t="shared" si="48"/>
        <v>0</v>
      </c>
      <c r="BC182" s="35">
        <f t="shared" si="48"/>
        <v>0</v>
      </c>
      <c r="BD182" s="35">
        <f t="shared" si="48"/>
        <v>0</v>
      </c>
      <c r="BE182" s="35">
        <f t="shared" si="48"/>
        <v>0</v>
      </c>
      <c r="BF182" s="35">
        <f t="shared" si="48"/>
        <v>0</v>
      </c>
      <c r="BG182" s="35">
        <f t="shared" si="48"/>
        <v>0</v>
      </c>
    </row>
    <row r="183" spans="1:59" x14ac:dyDescent="0.35">
      <c r="C183" s="9" t="s">
        <v>179</v>
      </c>
      <c r="E183" s="9" t="s">
        <v>88</v>
      </c>
      <c r="H183" s="13"/>
      <c r="J183" s="36">
        <f>J173</f>
        <v>0</v>
      </c>
      <c r="K183" s="36">
        <f t="shared" ref="K183:BG183" si="49">K173</f>
        <v>0</v>
      </c>
      <c r="L183" s="36">
        <f t="shared" si="49"/>
        <v>0</v>
      </c>
      <c r="M183" s="36">
        <f t="shared" si="49"/>
        <v>0</v>
      </c>
      <c r="N183" s="36">
        <f t="shared" si="49"/>
        <v>0</v>
      </c>
      <c r="O183" s="36">
        <f t="shared" si="49"/>
        <v>0</v>
      </c>
      <c r="P183" s="36">
        <f t="shared" si="49"/>
        <v>0</v>
      </c>
      <c r="Q183" s="36">
        <f t="shared" si="49"/>
        <v>0</v>
      </c>
      <c r="R183" s="36">
        <f t="shared" si="49"/>
        <v>0</v>
      </c>
      <c r="S183" s="36">
        <f t="shared" si="49"/>
        <v>0</v>
      </c>
      <c r="T183" s="36">
        <f t="shared" si="49"/>
        <v>0</v>
      </c>
      <c r="U183" s="36">
        <f t="shared" si="49"/>
        <v>0</v>
      </c>
      <c r="V183" s="36">
        <f t="shared" si="49"/>
        <v>0</v>
      </c>
      <c r="W183" s="36">
        <f t="shared" si="49"/>
        <v>0</v>
      </c>
      <c r="X183" s="36">
        <f t="shared" si="49"/>
        <v>0</v>
      </c>
      <c r="Y183" s="36">
        <f t="shared" si="49"/>
        <v>0</v>
      </c>
      <c r="Z183" s="36">
        <f t="shared" si="49"/>
        <v>0</v>
      </c>
      <c r="AA183" s="36">
        <f t="shared" si="49"/>
        <v>0</v>
      </c>
      <c r="AB183" s="36">
        <f t="shared" si="49"/>
        <v>0</v>
      </c>
      <c r="AC183" s="36">
        <f t="shared" si="49"/>
        <v>0</v>
      </c>
      <c r="AD183" s="36">
        <f t="shared" si="49"/>
        <v>0</v>
      </c>
      <c r="AE183" s="36">
        <f t="shared" si="49"/>
        <v>0</v>
      </c>
      <c r="AF183" s="36">
        <f t="shared" si="49"/>
        <v>0</v>
      </c>
      <c r="AG183" s="36">
        <f t="shared" si="49"/>
        <v>0</v>
      </c>
      <c r="AH183" s="36">
        <f t="shared" si="49"/>
        <v>0</v>
      </c>
      <c r="AI183" s="36">
        <f t="shared" si="49"/>
        <v>0</v>
      </c>
      <c r="AJ183" s="36">
        <f t="shared" si="49"/>
        <v>0</v>
      </c>
      <c r="AK183" s="36">
        <f t="shared" si="49"/>
        <v>0</v>
      </c>
      <c r="AL183" s="36">
        <f t="shared" si="49"/>
        <v>0</v>
      </c>
      <c r="AM183" s="36">
        <f t="shared" si="49"/>
        <v>0</v>
      </c>
      <c r="AN183" s="36">
        <f t="shared" si="49"/>
        <v>0</v>
      </c>
      <c r="AO183" s="36">
        <f t="shared" si="49"/>
        <v>0</v>
      </c>
      <c r="AP183" s="36">
        <f t="shared" si="49"/>
        <v>0</v>
      </c>
      <c r="AQ183" s="36">
        <f t="shared" si="49"/>
        <v>0</v>
      </c>
      <c r="AR183" s="36">
        <f t="shared" si="49"/>
        <v>0</v>
      </c>
      <c r="AS183" s="36">
        <f t="shared" si="49"/>
        <v>0</v>
      </c>
      <c r="AT183" s="36">
        <f t="shared" si="49"/>
        <v>0</v>
      </c>
      <c r="AU183" s="36">
        <f t="shared" si="49"/>
        <v>0</v>
      </c>
      <c r="AV183" s="36">
        <f t="shared" si="49"/>
        <v>0</v>
      </c>
      <c r="AW183" s="36">
        <f t="shared" si="49"/>
        <v>0</v>
      </c>
      <c r="AX183" s="36">
        <f t="shared" si="49"/>
        <v>0</v>
      </c>
      <c r="AY183" s="36">
        <f t="shared" si="49"/>
        <v>0</v>
      </c>
      <c r="AZ183" s="36">
        <f t="shared" si="49"/>
        <v>0</v>
      </c>
      <c r="BA183" s="36">
        <f t="shared" si="49"/>
        <v>0</v>
      </c>
      <c r="BB183" s="36">
        <f t="shared" si="49"/>
        <v>0</v>
      </c>
      <c r="BC183" s="36">
        <f t="shared" si="49"/>
        <v>0</v>
      </c>
      <c r="BD183" s="36">
        <f t="shared" si="49"/>
        <v>0</v>
      </c>
      <c r="BE183" s="36">
        <f t="shared" si="49"/>
        <v>0</v>
      </c>
      <c r="BF183" s="36">
        <f t="shared" si="49"/>
        <v>0</v>
      </c>
      <c r="BG183" s="36">
        <f t="shared" si="49"/>
        <v>0</v>
      </c>
    </row>
    <row r="184" spans="1:59" x14ac:dyDescent="0.35">
      <c r="C184" s="9" t="s">
        <v>180</v>
      </c>
      <c r="E184" s="9" t="s">
        <v>88</v>
      </c>
      <c r="J184" s="35">
        <f>J180</f>
        <v>0</v>
      </c>
      <c r="K184" s="35">
        <f t="shared" ref="K184:BG184" si="50">K180</f>
        <v>0</v>
      </c>
      <c r="L184" s="35">
        <f t="shared" si="50"/>
        <v>0</v>
      </c>
      <c r="M184" s="35">
        <f t="shared" si="50"/>
        <v>0</v>
      </c>
      <c r="N184" s="35">
        <f t="shared" si="50"/>
        <v>0</v>
      </c>
      <c r="O184" s="35">
        <f t="shared" si="50"/>
        <v>0</v>
      </c>
      <c r="P184" s="35">
        <f t="shared" si="50"/>
        <v>0</v>
      </c>
      <c r="Q184" s="35">
        <f t="shared" si="50"/>
        <v>0</v>
      </c>
      <c r="R184" s="35">
        <f t="shared" si="50"/>
        <v>0</v>
      </c>
      <c r="S184" s="35">
        <f t="shared" si="50"/>
        <v>0</v>
      </c>
      <c r="T184" s="35">
        <f t="shared" si="50"/>
        <v>0</v>
      </c>
      <c r="U184" s="35">
        <f t="shared" si="50"/>
        <v>0</v>
      </c>
      <c r="V184" s="35">
        <f t="shared" si="50"/>
        <v>0</v>
      </c>
      <c r="W184" s="35">
        <f t="shared" si="50"/>
        <v>0</v>
      </c>
      <c r="X184" s="35">
        <f t="shared" si="50"/>
        <v>0</v>
      </c>
      <c r="Y184" s="35">
        <f t="shared" si="50"/>
        <v>0</v>
      </c>
      <c r="Z184" s="35">
        <f t="shared" si="50"/>
        <v>0</v>
      </c>
      <c r="AA184" s="35">
        <f t="shared" si="50"/>
        <v>0</v>
      </c>
      <c r="AB184" s="35">
        <f t="shared" si="50"/>
        <v>0</v>
      </c>
      <c r="AC184" s="35">
        <f t="shared" si="50"/>
        <v>0</v>
      </c>
      <c r="AD184" s="35">
        <f t="shared" si="50"/>
        <v>0</v>
      </c>
      <c r="AE184" s="35">
        <f t="shared" si="50"/>
        <v>0</v>
      </c>
      <c r="AF184" s="35">
        <f t="shared" si="50"/>
        <v>0</v>
      </c>
      <c r="AG184" s="35">
        <f t="shared" si="50"/>
        <v>0</v>
      </c>
      <c r="AH184" s="35">
        <f t="shared" si="50"/>
        <v>0</v>
      </c>
      <c r="AI184" s="35">
        <f t="shared" si="50"/>
        <v>0</v>
      </c>
      <c r="AJ184" s="35">
        <f t="shared" si="50"/>
        <v>0</v>
      </c>
      <c r="AK184" s="35">
        <f t="shared" si="50"/>
        <v>0</v>
      </c>
      <c r="AL184" s="35">
        <f t="shared" si="50"/>
        <v>0</v>
      </c>
      <c r="AM184" s="35">
        <f t="shared" si="50"/>
        <v>0</v>
      </c>
      <c r="AN184" s="35">
        <f t="shared" si="50"/>
        <v>0</v>
      </c>
      <c r="AO184" s="35">
        <f t="shared" si="50"/>
        <v>0</v>
      </c>
      <c r="AP184" s="35">
        <f t="shared" si="50"/>
        <v>0</v>
      </c>
      <c r="AQ184" s="35">
        <f t="shared" si="50"/>
        <v>0</v>
      </c>
      <c r="AR184" s="35">
        <f t="shared" si="50"/>
        <v>0</v>
      </c>
      <c r="AS184" s="35">
        <f t="shared" si="50"/>
        <v>0</v>
      </c>
      <c r="AT184" s="35">
        <f t="shared" si="50"/>
        <v>0</v>
      </c>
      <c r="AU184" s="35">
        <f t="shared" si="50"/>
        <v>0</v>
      </c>
      <c r="AV184" s="35">
        <f t="shared" si="50"/>
        <v>0</v>
      </c>
      <c r="AW184" s="35">
        <f t="shared" si="50"/>
        <v>0</v>
      </c>
      <c r="AX184" s="35">
        <f t="shared" si="50"/>
        <v>0</v>
      </c>
      <c r="AY184" s="35">
        <f t="shared" si="50"/>
        <v>0</v>
      </c>
      <c r="AZ184" s="35">
        <f t="shared" si="50"/>
        <v>0</v>
      </c>
      <c r="BA184" s="35">
        <f t="shared" si="50"/>
        <v>0</v>
      </c>
      <c r="BB184" s="35">
        <f t="shared" si="50"/>
        <v>0</v>
      </c>
      <c r="BC184" s="35">
        <f t="shared" si="50"/>
        <v>0</v>
      </c>
      <c r="BD184" s="35">
        <f t="shared" si="50"/>
        <v>0</v>
      </c>
      <c r="BE184" s="35">
        <f t="shared" si="50"/>
        <v>0</v>
      </c>
      <c r="BF184" s="35">
        <f t="shared" si="50"/>
        <v>0</v>
      </c>
      <c r="BG184" s="35">
        <f t="shared" si="50"/>
        <v>0</v>
      </c>
    </row>
    <row r="185" spans="1:59" ht="15" thickBot="1" x14ac:dyDescent="0.4">
      <c r="C185" s="15" t="s">
        <v>181</v>
      </c>
      <c r="D185" s="15"/>
      <c r="E185" s="15" t="s">
        <v>88</v>
      </c>
      <c r="F185" s="15"/>
      <c r="G185" s="15"/>
      <c r="H185" s="15"/>
      <c r="I185" s="15"/>
      <c r="J185" s="33">
        <f>J182+J183-J184</f>
        <v>0</v>
      </c>
      <c r="K185" s="33">
        <f t="shared" ref="K185:BG185" si="51">K182+K183-K184</f>
        <v>0</v>
      </c>
      <c r="L185" s="33">
        <f t="shared" si="51"/>
        <v>0</v>
      </c>
      <c r="M185" s="33">
        <f t="shared" si="51"/>
        <v>0</v>
      </c>
      <c r="N185" s="33">
        <f t="shared" si="51"/>
        <v>0</v>
      </c>
      <c r="O185" s="33">
        <f t="shared" si="51"/>
        <v>0</v>
      </c>
      <c r="P185" s="33">
        <f t="shared" si="51"/>
        <v>0</v>
      </c>
      <c r="Q185" s="33">
        <f t="shared" si="51"/>
        <v>0</v>
      </c>
      <c r="R185" s="33">
        <f t="shared" si="51"/>
        <v>0</v>
      </c>
      <c r="S185" s="33">
        <f t="shared" si="51"/>
        <v>0</v>
      </c>
      <c r="T185" s="33">
        <f t="shared" si="51"/>
        <v>0</v>
      </c>
      <c r="U185" s="33">
        <f t="shared" si="51"/>
        <v>0</v>
      </c>
      <c r="V185" s="33">
        <f t="shared" si="51"/>
        <v>0</v>
      </c>
      <c r="W185" s="33">
        <f t="shared" si="51"/>
        <v>0</v>
      </c>
      <c r="X185" s="33">
        <f t="shared" si="51"/>
        <v>0</v>
      </c>
      <c r="Y185" s="33">
        <f t="shared" si="51"/>
        <v>0</v>
      </c>
      <c r="Z185" s="33">
        <f t="shared" si="51"/>
        <v>0</v>
      </c>
      <c r="AA185" s="33">
        <f t="shared" si="51"/>
        <v>0</v>
      </c>
      <c r="AB185" s="33">
        <f t="shared" si="51"/>
        <v>0</v>
      </c>
      <c r="AC185" s="33">
        <f t="shared" si="51"/>
        <v>0</v>
      </c>
      <c r="AD185" s="33">
        <f t="shared" si="51"/>
        <v>0</v>
      </c>
      <c r="AE185" s="33">
        <f t="shared" si="51"/>
        <v>0</v>
      </c>
      <c r="AF185" s="33">
        <f t="shared" si="51"/>
        <v>0</v>
      </c>
      <c r="AG185" s="33">
        <f t="shared" si="51"/>
        <v>0</v>
      </c>
      <c r="AH185" s="33">
        <f t="shared" si="51"/>
        <v>0</v>
      </c>
      <c r="AI185" s="33">
        <f t="shared" si="51"/>
        <v>0</v>
      </c>
      <c r="AJ185" s="33">
        <f t="shared" si="51"/>
        <v>0</v>
      </c>
      <c r="AK185" s="33">
        <f t="shared" si="51"/>
        <v>0</v>
      </c>
      <c r="AL185" s="33">
        <f t="shared" si="51"/>
        <v>0</v>
      </c>
      <c r="AM185" s="33">
        <f t="shared" si="51"/>
        <v>0</v>
      </c>
      <c r="AN185" s="33">
        <f t="shared" si="51"/>
        <v>0</v>
      </c>
      <c r="AO185" s="33">
        <f t="shared" si="51"/>
        <v>0</v>
      </c>
      <c r="AP185" s="33">
        <f t="shared" si="51"/>
        <v>0</v>
      </c>
      <c r="AQ185" s="33">
        <f t="shared" si="51"/>
        <v>0</v>
      </c>
      <c r="AR185" s="33">
        <f t="shared" si="51"/>
        <v>0</v>
      </c>
      <c r="AS185" s="33">
        <f t="shared" si="51"/>
        <v>0</v>
      </c>
      <c r="AT185" s="33">
        <f t="shared" si="51"/>
        <v>0</v>
      </c>
      <c r="AU185" s="33">
        <f t="shared" si="51"/>
        <v>0</v>
      </c>
      <c r="AV185" s="33">
        <f t="shared" si="51"/>
        <v>0</v>
      </c>
      <c r="AW185" s="33">
        <f t="shared" si="51"/>
        <v>0</v>
      </c>
      <c r="AX185" s="33">
        <f t="shared" si="51"/>
        <v>0</v>
      </c>
      <c r="AY185" s="33">
        <f t="shared" si="51"/>
        <v>0</v>
      </c>
      <c r="AZ185" s="33">
        <f t="shared" si="51"/>
        <v>0</v>
      </c>
      <c r="BA185" s="33">
        <f t="shared" si="51"/>
        <v>0</v>
      </c>
      <c r="BB185" s="33">
        <f t="shared" si="51"/>
        <v>0</v>
      </c>
      <c r="BC185" s="33">
        <f t="shared" si="51"/>
        <v>0</v>
      </c>
      <c r="BD185" s="33">
        <f t="shared" si="51"/>
        <v>0</v>
      </c>
      <c r="BE185" s="33">
        <f t="shared" si="51"/>
        <v>0</v>
      </c>
      <c r="BF185" s="33">
        <f t="shared" si="51"/>
        <v>0</v>
      </c>
      <c r="BG185" s="33">
        <f t="shared" si="51"/>
        <v>0</v>
      </c>
    </row>
    <row r="186" spans="1:59" x14ac:dyDescent="0.35"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</row>
    <row r="187" spans="1:59" x14ac:dyDescent="0.35">
      <c r="B187" s="9" t="s">
        <v>182</v>
      </c>
      <c r="E187" s="9" t="s">
        <v>75</v>
      </c>
      <c r="F187" s="14">
        <f>F66+F67</f>
        <v>7.8E-2</v>
      </c>
      <c r="J187" s="14">
        <f>$F$187</f>
        <v>7.8E-2</v>
      </c>
      <c r="K187" s="14">
        <f t="shared" ref="K187:BG187" si="52">$F$187</f>
        <v>7.8E-2</v>
      </c>
      <c r="L187" s="14">
        <f t="shared" si="52"/>
        <v>7.8E-2</v>
      </c>
      <c r="M187" s="14">
        <f t="shared" si="52"/>
        <v>7.8E-2</v>
      </c>
      <c r="N187" s="14">
        <f t="shared" si="52"/>
        <v>7.8E-2</v>
      </c>
      <c r="O187" s="14">
        <f t="shared" si="52"/>
        <v>7.8E-2</v>
      </c>
      <c r="P187" s="14">
        <f t="shared" si="52"/>
        <v>7.8E-2</v>
      </c>
      <c r="Q187" s="14">
        <f t="shared" si="52"/>
        <v>7.8E-2</v>
      </c>
      <c r="R187" s="14">
        <f t="shared" si="52"/>
        <v>7.8E-2</v>
      </c>
      <c r="S187" s="14">
        <f t="shared" si="52"/>
        <v>7.8E-2</v>
      </c>
      <c r="T187" s="14">
        <f t="shared" si="52"/>
        <v>7.8E-2</v>
      </c>
      <c r="U187" s="14">
        <f t="shared" si="52"/>
        <v>7.8E-2</v>
      </c>
      <c r="V187" s="14">
        <f t="shared" si="52"/>
        <v>7.8E-2</v>
      </c>
      <c r="W187" s="14">
        <f t="shared" si="52"/>
        <v>7.8E-2</v>
      </c>
      <c r="X187" s="14">
        <f t="shared" si="52"/>
        <v>7.8E-2</v>
      </c>
      <c r="Y187" s="14">
        <f t="shared" si="52"/>
        <v>7.8E-2</v>
      </c>
      <c r="Z187" s="14">
        <f t="shared" si="52"/>
        <v>7.8E-2</v>
      </c>
      <c r="AA187" s="14">
        <f t="shared" si="52"/>
        <v>7.8E-2</v>
      </c>
      <c r="AB187" s="14">
        <f t="shared" si="52"/>
        <v>7.8E-2</v>
      </c>
      <c r="AC187" s="14">
        <f t="shared" si="52"/>
        <v>7.8E-2</v>
      </c>
      <c r="AD187" s="14">
        <f t="shared" si="52"/>
        <v>7.8E-2</v>
      </c>
      <c r="AE187" s="14">
        <f t="shared" si="52"/>
        <v>7.8E-2</v>
      </c>
      <c r="AF187" s="14">
        <f t="shared" si="52"/>
        <v>7.8E-2</v>
      </c>
      <c r="AG187" s="14">
        <f t="shared" si="52"/>
        <v>7.8E-2</v>
      </c>
      <c r="AH187" s="14">
        <f t="shared" si="52"/>
        <v>7.8E-2</v>
      </c>
      <c r="AI187" s="14">
        <f t="shared" si="52"/>
        <v>7.8E-2</v>
      </c>
      <c r="AJ187" s="14">
        <f t="shared" si="52"/>
        <v>7.8E-2</v>
      </c>
      <c r="AK187" s="14">
        <f t="shared" si="52"/>
        <v>7.8E-2</v>
      </c>
      <c r="AL187" s="14">
        <f t="shared" si="52"/>
        <v>7.8E-2</v>
      </c>
      <c r="AM187" s="14">
        <f t="shared" si="52"/>
        <v>7.8E-2</v>
      </c>
      <c r="AN187" s="14">
        <f t="shared" si="52"/>
        <v>7.8E-2</v>
      </c>
      <c r="AO187" s="14">
        <f t="shared" si="52"/>
        <v>7.8E-2</v>
      </c>
      <c r="AP187" s="14">
        <f t="shared" si="52"/>
        <v>7.8E-2</v>
      </c>
      <c r="AQ187" s="14">
        <f t="shared" si="52"/>
        <v>7.8E-2</v>
      </c>
      <c r="AR187" s="14">
        <f t="shared" si="52"/>
        <v>7.8E-2</v>
      </c>
      <c r="AS187" s="14">
        <f t="shared" si="52"/>
        <v>7.8E-2</v>
      </c>
      <c r="AT187" s="14">
        <f t="shared" si="52"/>
        <v>7.8E-2</v>
      </c>
      <c r="AU187" s="14">
        <f t="shared" si="52"/>
        <v>7.8E-2</v>
      </c>
      <c r="AV187" s="14">
        <f t="shared" si="52"/>
        <v>7.8E-2</v>
      </c>
      <c r="AW187" s="14">
        <f t="shared" si="52"/>
        <v>7.8E-2</v>
      </c>
      <c r="AX187" s="14">
        <f t="shared" si="52"/>
        <v>7.8E-2</v>
      </c>
      <c r="AY187" s="14">
        <f t="shared" si="52"/>
        <v>7.8E-2</v>
      </c>
      <c r="AZ187" s="14">
        <f t="shared" si="52"/>
        <v>7.8E-2</v>
      </c>
      <c r="BA187" s="14">
        <f t="shared" si="52"/>
        <v>7.8E-2</v>
      </c>
      <c r="BB187" s="14">
        <f t="shared" si="52"/>
        <v>7.8E-2</v>
      </c>
      <c r="BC187" s="14">
        <f t="shared" si="52"/>
        <v>7.8E-2</v>
      </c>
      <c r="BD187" s="14">
        <f t="shared" si="52"/>
        <v>7.8E-2</v>
      </c>
      <c r="BE187" s="14">
        <f t="shared" si="52"/>
        <v>7.8E-2</v>
      </c>
      <c r="BF187" s="14">
        <f t="shared" si="52"/>
        <v>7.8E-2</v>
      </c>
      <c r="BG187" s="14">
        <f t="shared" si="52"/>
        <v>7.8E-2</v>
      </c>
    </row>
    <row r="188" spans="1:59" x14ac:dyDescent="0.35">
      <c r="B188" s="9" t="s">
        <v>183</v>
      </c>
      <c r="E188" s="9" t="s">
        <v>88</v>
      </c>
      <c r="J188" s="35">
        <f t="shared" ref="J188:BG188" si="53">J187*J182</f>
        <v>0</v>
      </c>
      <c r="K188" s="35">
        <f t="shared" si="53"/>
        <v>0</v>
      </c>
      <c r="L188" s="35">
        <f t="shared" si="53"/>
        <v>0</v>
      </c>
      <c r="M188" s="35">
        <f t="shared" si="53"/>
        <v>0</v>
      </c>
      <c r="N188" s="35">
        <f t="shared" si="53"/>
        <v>0</v>
      </c>
      <c r="O188" s="35">
        <f t="shared" si="53"/>
        <v>0</v>
      </c>
      <c r="P188" s="35">
        <f t="shared" si="53"/>
        <v>0</v>
      </c>
      <c r="Q188" s="35">
        <f t="shared" si="53"/>
        <v>0</v>
      </c>
      <c r="R188" s="35">
        <f t="shared" si="53"/>
        <v>0</v>
      </c>
      <c r="S188" s="35">
        <f t="shared" si="53"/>
        <v>0</v>
      </c>
      <c r="T188" s="35">
        <f t="shared" si="53"/>
        <v>0</v>
      </c>
      <c r="U188" s="35">
        <f t="shared" si="53"/>
        <v>0</v>
      </c>
      <c r="V188" s="35">
        <f t="shared" si="53"/>
        <v>0</v>
      </c>
      <c r="W188" s="35">
        <f t="shared" si="53"/>
        <v>0</v>
      </c>
      <c r="X188" s="35">
        <f t="shared" si="53"/>
        <v>0</v>
      </c>
      <c r="Y188" s="35">
        <f t="shared" si="53"/>
        <v>0</v>
      </c>
      <c r="Z188" s="35">
        <f t="shared" si="53"/>
        <v>0</v>
      </c>
      <c r="AA188" s="35">
        <f t="shared" si="53"/>
        <v>0</v>
      </c>
      <c r="AB188" s="35">
        <f t="shared" si="53"/>
        <v>0</v>
      </c>
      <c r="AC188" s="35">
        <f t="shared" si="53"/>
        <v>0</v>
      </c>
      <c r="AD188" s="35">
        <f t="shared" si="53"/>
        <v>0</v>
      </c>
      <c r="AE188" s="35">
        <f t="shared" si="53"/>
        <v>0</v>
      </c>
      <c r="AF188" s="35">
        <f t="shared" si="53"/>
        <v>0</v>
      </c>
      <c r="AG188" s="35">
        <f t="shared" si="53"/>
        <v>0</v>
      </c>
      <c r="AH188" s="35">
        <f t="shared" si="53"/>
        <v>0</v>
      </c>
      <c r="AI188" s="35">
        <f t="shared" si="53"/>
        <v>0</v>
      </c>
      <c r="AJ188" s="35">
        <f t="shared" si="53"/>
        <v>0</v>
      </c>
      <c r="AK188" s="35">
        <f t="shared" si="53"/>
        <v>0</v>
      </c>
      <c r="AL188" s="35">
        <f t="shared" si="53"/>
        <v>0</v>
      </c>
      <c r="AM188" s="35">
        <f t="shared" si="53"/>
        <v>0</v>
      </c>
      <c r="AN188" s="35">
        <f t="shared" si="53"/>
        <v>0</v>
      </c>
      <c r="AO188" s="35">
        <f t="shared" si="53"/>
        <v>0</v>
      </c>
      <c r="AP188" s="35">
        <f t="shared" si="53"/>
        <v>0</v>
      </c>
      <c r="AQ188" s="35">
        <f t="shared" si="53"/>
        <v>0</v>
      </c>
      <c r="AR188" s="35">
        <f t="shared" si="53"/>
        <v>0</v>
      </c>
      <c r="AS188" s="35">
        <f t="shared" si="53"/>
        <v>0</v>
      </c>
      <c r="AT188" s="35">
        <f t="shared" si="53"/>
        <v>0</v>
      </c>
      <c r="AU188" s="35">
        <f t="shared" si="53"/>
        <v>0</v>
      </c>
      <c r="AV188" s="35">
        <f t="shared" si="53"/>
        <v>0</v>
      </c>
      <c r="AW188" s="35">
        <f t="shared" si="53"/>
        <v>0</v>
      </c>
      <c r="AX188" s="35">
        <f t="shared" si="53"/>
        <v>0</v>
      </c>
      <c r="AY188" s="35">
        <f t="shared" si="53"/>
        <v>0</v>
      </c>
      <c r="AZ188" s="35">
        <f t="shared" si="53"/>
        <v>0</v>
      </c>
      <c r="BA188" s="35">
        <f t="shared" si="53"/>
        <v>0</v>
      </c>
      <c r="BB188" s="35">
        <f t="shared" si="53"/>
        <v>0</v>
      </c>
      <c r="BC188" s="35">
        <f t="shared" si="53"/>
        <v>0</v>
      </c>
      <c r="BD188" s="35">
        <f t="shared" si="53"/>
        <v>0</v>
      </c>
      <c r="BE188" s="35">
        <f t="shared" si="53"/>
        <v>0</v>
      </c>
      <c r="BF188" s="35">
        <f t="shared" si="53"/>
        <v>0</v>
      </c>
      <c r="BG188" s="35">
        <f t="shared" si="53"/>
        <v>0</v>
      </c>
    </row>
    <row r="189" spans="1:59" x14ac:dyDescent="0.35">
      <c r="B189" s="9" t="s">
        <v>184</v>
      </c>
      <c r="E189" s="9" t="s">
        <v>88</v>
      </c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</row>
    <row r="190" spans="1:59" x14ac:dyDescent="0.35">
      <c r="B190" s="9" t="s">
        <v>185</v>
      </c>
      <c r="E190" s="9" t="s">
        <v>88</v>
      </c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</row>
    <row r="191" spans="1:59" x14ac:dyDescent="0.35">
      <c r="B191" s="9" t="s">
        <v>94</v>
      </c>
      <c r="E191" s="9" t="s">
        <v>88</v>
      </c>
      <c r="F191" s="13">
        <f>F158</f>
        <v>200000</v>
      </c>
      <c r="G191" s="14">
        <f>F69</f>
        <v>2.5000000000000001E-2</v>
      </c>
      <c r="J191" s="36">
        <f>F191*G191</f>
        <v>5000</v>
      </c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</row>
    <row r="192" spans="1:59" x14ac:dyDescent="0.35">
      <c r="B192" s="9" t="s">
        <v>186</v>
      </c>
      <c r="E192" s="9" t="s">
        <v>88</v>
      </c>
      <c r="F192" s="35">
        <f>F191</f>
        <v>200000</v>
      </c>
      <c r="J192" s="35">
        <f t="shared" ref="J192:BG192" si="54">($F$192*J3-J182)*J3</f>
        <v>0</v>
      </c>
      <c r="K192" s="35">
        <f t="shared" si="54"/>
        <v>0</v>
      </c>
      <c r="L192" s="35">
        <f t="shared" si="54"/>
        <v>0</v>
      </c>
      <c r="M192" s="35">
        <f t="shared" si="54"/>
        <v>0</v>
      </c>
      <c r="N192" s="35">
        <f t="shared" si="54"/>
        <v>0</v>
      </c>
      <c r="O192" s="35">
        <f t="shared" si="54"/>
        <v>0</v>
      </c>
      <c r="P192" s="35">
        <f t="shared" si="54"/>
        <v>0</v>
      </c>
      <c r="Q192" s="35">
        <f t="shared" si="54"/>
        <v>0</v>
      </c>
      <c r="R192" s="35">
        <f t="shared" si="54"/>
        <v>0</v>
      </c>
      <c r="S192" s="35">
        <f t="shared" si="54"/>
        <v>0</v>
      </c>
      <c r="T192" s="35">
        <f t="shared" si="54"/>
        <v>0</v>
      </c>
      <c r="U192" s="35">
        <f t="shared" si="54"/>
        <v>0</v>
      </c>
      <c r="V192" s="35">
        <f t="shared" si="54"/>
        <v>0</v>
      </c>
      <c r="W192" s="35">
        <f t="shared" si="54"/>
        <v>0</v>
      </c>
      <c r="X192" s="35">
        <f t="shared" si="54"/>
        <v>0</v>
      </c>
      <c r="Y192" s="35">
        <f t="shared" si="54"/>
        <v>0</v>
      </c>
      <c r="Z192" s="35">
        <f t="shared" si="54"/>
        <v>0</v>
      </c>
      <c r="AA192" s="35">
        <f t="shared" si="54"/>
        <v>0</v>
      </c>
      <c r="AB192" s="35">
        <f t="shared" si="54"/>
        <v>0</v>
      </c>
      <c r="AC192" s="35">
        <f t="shared" si="54"/>
        <v>0</v>
      </c>
      <c r="AD192" s="35">
        <f t="shared" si="54"/>
        <v>0</v>
      </c>
      <c r="AE192" s="35">
        <f t="shared" si="54"/>
        <v>0</v>
      </c>
      <c r="AF192" s="35">
        <f t="shared" si="54"/>
        <v>0</v>
      </c>
      <c r="AG192" s="35">
        <f t="shared" si="54"/>
        <v>0</v>
      </c>
      <c r="AH192" s="35">
        <f t="shared" si="54"/>
        <v>0</v>
      </c>
      <c r="AI192" s="35">
        <f t="shared" si="54"/>
        <v>0</v>
      </c>
      <c r="AJ192" s="35">
        <f t="shared" si="54"/>
        <v>0</v>
      </c>
      <c r="AK192" s="35">
        <f t="shared" si="54"/>
        <v>0</v>
      </c>
      <c r="AL192" s="35">
        <f t="shared" si="54"/>
        <v>0</v>
      </c>
      <c r="AM192" s="35">
        <f t="shared" si="54"/>
        <v>0</v>
      </c>
      <c r="AN192" s="35">
        <f t="shared" si="54"/>
        <v>0</v>
      </c>
      <c r="AO192" s="35">
        <f t="shared" si="54"/>
        <v>0</v>
      </c>
      <c r="AP192" s="35">
        <f t="shared" si="54"/>
        <v>0</v>
      </c>
      <c r="AQ192" s="35">
        <f t="shared" si="54"/>
        <v>0</v>
      </c>
      <c r="AR192" s="35">
        <f t="shared" si="54"/>
        <v>0</v>
      </c>
      <c r="AS192" s="35">
        <f t="shared" si="54"/>
        <v>0</v>
      </c>
      <c r="AT192" s="35">
        <f t="shared" si="54"/>
        <v>0</v>
      </c>
      <c r="AU192" s="35">
        <f t="shared" si="54"/>
        <v>0</v>
      </c>
      <c r="AV192" s="35">
        <f t="shared" si="54"/>
        <v>0</v>
      </c>
      <c r="AW192" s="35">
        <f t="shared" si="54"/>
        <v>0</v>
      </c>
      <c r="AX192" s="35">
        <f t="shared" si="54"/>
        <v>0</v>
      </c>
      <c r="AY192" s="35">
        <f t="shared" si="54"/>
        <v>0</v>
      </c>
      <c r="AZ192" s="35">
        <f t="shared" si="54"/>
        <v>0</v>
      </c>
      <c r="BA192" s="35">
        <f t="shared" si="54"/>
        <v>0</v>
      </c>
      <c r="BB192" s="35">
        <f t="shared" si="54"/>
        <v>0</v>
      </c>
      <c r="BC192" s="35">
        <f t="shared" si="54"/>
        <v>0</v>
      </c>
      <c r="BD192" s="35">
        <f t="shared" si="54"/>
        <v>0</v>
      </c>
      <c r="BE192" s="35">
        <f t="shared" si="54"/>
        <v>0</v>
      </c>
      <c r="BF192" s="35">
        <f t="shared" si="54"/>
        <v>0</v>
      </c>
      <c r="BG192" s="35">
        <f t="shared" si="54"/>
        <v>0</v>
      </c>
    </row>
    <row r="193" spans="1:59" x14ac:dyDescent="0.35">
      <c r="B193" s="9" t="s">
        <v>95</v>
      </c>
      <c r="E193" s="9" t="s">
        <v>88</v>
      </c>
      <c r="F193" s="14">
        <f>F70</f>
        <v>1.0999999999999999E-2</v>
      </c>
      <c r="J193" s="35">
        <f t="shared" ref="J193:BG193" si="55">$F$193*J192*J3</f>
        <v>0</v>
      </c>
      <c r="K193" s="35">
        <f t="shared" si="55"/>
        <v>0</v>
      </c>
      <c r="L193" s="35">
        <f t="shared" si="55"/>
        <v>0</v>
      </c>
      <c r="M193" s="35">
        <f t="shared" si="55"/>
        <v>0</v>
      </c>
      <c r="N193" s="35">
        <f t="shared" si="55"/>
        <v>0</v>
      </c>
      <c r="O193" s="35">
        <f t="shared" si="55"/>
        <v>0</v>
      </c>
      <c r="P193" s="35">
        <f t="shared" si="55"/>
        <v>0</v>
      </c>
      <c r="Q193" s="35">
        <f t="shared" si="55"/>
        <v>0</v>
      </c>
      <c r="R193" s="35">
        <f t="shared" si="55"/>
        <v>0</v>
      </c>
      <c r="S193" s="35">
        <f t="shared" si="55"/>
        <v>0</v>
      </c>
      <c r="T193" s="35">
        <f t="shared" si="55"/>
        <v>0</v>
      </c>
      <c r="U193" s="35">
        <f t="shared" si="55"/>
        <v>0</v>
      </c>
      <c r="V193" s="35">
        <f t="shared" si="55"/>
        <v>0</v>
      </c>
      <c r="W193" s="35">
        <f t="shared" si="55"/>
        <v>0</v>
      </c>
      <c r="X193" s="35">
        <f t="shared" si="55"/>
        <v>0</v>
      </c>
      <c r="Y193" s="35">
        <f t="shared" si="55"/>
        <v>0</v>
      </c>
      <c r="Z193" s="35">
        <f t="shared" si="55"/>
        <v>0</v>
      </c>
      <c r="AA193" s="35">
        <f t="shared" si="55"/>
        <v>0</v>
      </c>
      <c r="AB193" s="35">
        <f t="shared" si="55"/>
        <v>0</v>
      </c>
      <c r="AC193" s="35">
        <f t="shared" si="55"/>
        <v>0</v>
      </c>
      <c r="AD193" s="35">
        <f t="shared" si="55"/>
        <v>0</v>
      </c>
      <c r="AE193" s="35">
        <f t="shared" si="55"/>
        <v>0</v>
      </c>
      <c r="AF193" s="35">
        <f t="shared" si="55"/>
        <v>0</v>
      </c>
      <c r="AG193" s="35">
        <f t="shared" si="55"/>
        <v>0</v>
      </c>
      <c r="AH193" s="35">
        <f t="shared" si="55"/>
        <v>0</v>
      </c>
      <c r="AI193" s="35">
        <f t="shared" si="55"/>
        <v>0</v>
      </c>
      <c r="AJ193" s="35">
        <f t="shared" si="55"/>
        <v>0</v>
      </c>
      <c r="AK193" s="35">
        <f t="shared" si="55"/>
        <v>0</v>
      </c>
      <c r="AL193" s="35">
        <f t="shared" si="55"/>
        <v>0</v>
      </c>
      <c r="AM193" s="35">
        <f t="shared" si="55"/>
        <v>0</v>
      </c>
      <c r="AN193" s="35">
        <f t="shared" si="55"/>
        <v>0</v>
      </c>
      <c r="AO193" s="35">
        <f t="shared" si="55"/>
        <v>0</v>
      </c>
      <c r="AP193" s="35">
        <f t="shared" si="55"/>
        <v>0</v>
      </c>
      <c r="AQ193" s="35">
        <f t="shared" si="55"/>
        <v>0</v>
      </c>
      <c r="AR193" s="35">
        <f t="shared" si="55"/>
        <v>0</v>
      </c>
      <c r="AS193" s="35">
        <f t="shared" si="55"/>
        <v>0</v>
      </c>
      <c r="AT193" s="35">
        <f t="shared" si="55"/>
        <v>0</v>
      </c>
      <c r="AU193" s="35">
        <f t="shared" si="55"/>
        <v>0</v>
      </c>
      <c r="AV193" s="35">
        <f t="shared" si="55"/>
        <v>0</v>
      </c>
      <c r="AW193" s="35">
        <f t="shared" si="55"/>
        <v>0</v>
      </c>
      <c r="AX193" s="35">
        <f t="shared" si="55"/>
        <v>0</v>
      </c>
      <c r="AY193" s="35">
        <f t="shared" si="55"/>
        <v>0</v>
      </c>
      <c r="AZ193" s="35">
        <f t="shared" si="55"/>
        <v>0</v>
      </c>
      <c r="BA193" s="35">
        <f t="shared" si="55"/>
        <v>0</v>
      </c>
      <c r="BB193" s="35">
        <f t="shared" si="55"/>
        <v>0</v>
      </c>
      <c r="BC193" s="35">
        <f t="shared" si="55"/>
        <v>0</v>
      </c>
      <c r="BD193" s="35">
        <f t="shared" si="55"/>
        <v>0</v>
      </c>
      <c r="BE193" s="35">
        <f t="shared" si="55"/>
        <v>0</v>
      </c>
      <c r="BF193" s="35">
        <f t="shared" si="55"/>
        <v>0</v>
      </c>
      <c r="BG193" s="35">
        <f t="shared" si="55"/>
        <v>0</v>
      </c>
    </row>
    <row r="195" spans="1:59" x14ac:dyDescent="0.35">
      <c r="B195" s="9" t="s">
        <v>187</v>
      </c>
    </row>
    <row r="196" spans="1:59" x14ac:dyDescent="0.35">
      <c r="C196" s="9" t="s">
        <v>188</v>
      </c>
      <c r="E196" s="9" t="s">
        <v>88</v>
      </c>
      <c r="J196" s="35">
        <f t="shared" ref="J196:BG196" si="56">J190+J184</f>
        <v>0</v>
      </c>
      <c r="K196" s="35">
        <f t="shared" si="56"/>
        <v>0</v>
      </c>
      <c r="L196" s="35">
        <f t="shared" si="56"/>
        <v>0</v>
      </c>
      <c r="M196" s="35">
        <f t="shared" si="56"/>
        <v>0</v>
      </c>
      <c r="N196" s="35">
        <f t="shared" si="56"/>
        <v>0</v>
      </c>
      <c r="O196" s="35">
        <f t="shared" si="56"/>
        <v>0</v>
      </c>
      <c r="P196" s="35">
        <f t="shared" si="56"/>
        <v>0</v>
      </c>
      <c r="Q196" s="35">
        <f t="shared" si="56"/>
        <v>0</v>
      </c>
      <c r="R196" s="35">
        <f t="shared" si="56"/>
        <v>0</v>
      </c>
      <c r="S196" s="35">
        <f t="shared" si="56"/>
        <v>0</v>
      </c>
      <c r="T196" s="35">
        <f t="shared" si="56"/>
        <v>0</v>
      </c>
      <c r="U196" s="35">
        <f t="shared" si="56"/>
        <v>0</v>
      </c>
      <c r="V196" s="35">
        <f t="shared" si="56"/>
        <v>0</v>
      </c>
      <c r="W196" s="35">
        <f t="shared" si="56"/>
        <v>0</v>
      </c>
      <c r="X196" s="35">
        <f t="shared" si="56"/>
        <v>0</v>
      </c>
      <c r="Y196" s="35">
        <f t="shared" si="56"/>
        <v>0</v>
      </c>
      <c r="Z196" s="35">
        <f t="shared" si="56"/>
        <v>0</v>
      </c>
      <c r="AA196" s="35">
        <f t="shared" si="56"/>
        <v>0</v>
      </c>
      <c r="AB196" s="35">
        <f t="shared" si="56"/>
        <v>0</v>
      </c>
      <c r="AC196" s="35">
        <f t="shared" si="56"/>
        <v>0</v>
      </c>
      <c r="AD196" s="35">
        <f t="shared" si="56"/>
        <v>0</v>
      </c>
      <c r="AE196" s="35">
        <f t="shared" si="56"/>
        <v>0</v>
      </c>
      <c r="AF196" s="35">
        <f t="shared" si="56"/>
        <v>0</v>
      </c>
      <c r="AG196" s="35">
        <f t="shared" si="56"/>
        <v>0</v>
      </c>
      <c r="AH196" s="35">
        <f t="shared" si="56"/>
        <v>0</v>
      </c>
      <c r="AI196" s="35">
        <f t="shared" si="56"/>
        <v>0</v>
      </c>
      <c r="AJ196" s="35">
        <f t="shared" si="56"/>
        <v>0</v>
      </c>
      <c r="AK196" s="35">
        <f t="shared" si="56"/>
        <v>0</v>
      </c>
      <c r="AL196" s="35">
        <f t="shared" si="56"/>
        <v>0</v>
      </c>
      <c r="AM196" s="35">
        <f t="shared" si="56"/>
        <v>0</v>
      </c>
      <c r="AN196" s="35">
        <f t="shared" si="56"/>
        <v>0</v>
      </c>
      <c r="AO196" s="35">
        <f t="shared" si="56"/>
        <v>0</v>
      </c>
      <c r="AP196" s="35">
        <f t="shared" si="56"/>
        <v>0</v>
      </c>
      <c r="AQ196" s="35">
        <f t="shared" si="56"/>
        <v>0</v>
      </c>
      <c r="AR196" s="35">
        <f t="shared" si="56"/>
        <v>0</v>
      </c>
      <c r="AS196" s="35">
        <f t="shared" si="56"/>
        <v>0</v>
      </c>
      <c r="AT196" s="35">
        <f t="shared" si="56"/>
        <v>0</v>
      </c>
      <c r="AU196" s="35">
        <f t="shared" si="56"/>
        <v>0</v>
      </c>
      <c r="AV196" s="35">
        <f t="shared" si="56"/>
        <v>0</v>
      </c>
      <c r="AW196" s="35">
        <f t="shared" si="56"/>
        <v>0</v>
      </c>
      <c r="AX196" s="35">
        <f t="shared" si="56"/>
        <v>0</v>
      </c>
      <c r="AY196" s="35">
        <f t="shared" si="56"/>
        <v>0</v>
      </c>
      <c r="AZ196" s="35">
        <f t="shared" si="56"/>
        <v>0</v>
      </c>
      <c r="BA196" s="35">
        <f t="shared" si="56"/>
        <v>0</v>
      </c>
      <c r="BB196" s="35">
        <f t="shared" si="56"/>
        <v>0</v>
      </c>
      <c r="BC196" s="35">
        <f t="shared" si="56"/>
        <v>0</v>
      </c>
      <c r="BD196" s="35">
        <f t="shared" si="56"/>
        <v>0</v>
      </c>
      <c r="BE196" s="35">
        <f t="shared" si="56"/>
        <v>0</v>
      </c>
      <c r="BF196" s="35">
        <f t="shared" si="56"/>
        <v>0</v>
      </c>
      <c r="BG196" s="35">
        <f t="shared" si="56"/>
        <v>0</v>
      </c>
    </row>
    <row r="197" spans="1:59" x14ac:dyDescent="0.35">
      <c r="C197" s="9" t="s">
        <v>189</v>
      </c>
      <c r="E197" s="9" t="s">
        <v>88</v>
      </c>
      <c r="F197" s="12">
        <f>F72</f>
        <v>0.5</v>
      </c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79"/>
      <c r="AX197" s="79"/>
      <c r="AY197" s="79"/>
      <c r="AZ197" s="79"/>
      <c r="BA197" s="79"/>
      <c r="BB197" s="79"/>
      <c r="BC197" s="79"/>
      <c r="BD197" s="79"/>
      <c r="BE197" s="79"/>
      <c r="BF197" s="79"/>
      <c r="BG197" s="79"/>
    </row>
    <row r="198" spans="1:59" x14ac:dyDescent="0.35">
      <c r="C198" s="9" t="s">
        <v>190</v>
      </c>
      <c r="E198" s="9" t="s">
        <v>88</v>
      </c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</row>
    <row r="200" spans="1:59" x14ac:dyDescent="0.35">
      <c r="C200" s="9" t="s">
        <v>191</v>
      </c>
      <c r="J200" s="13">
        <f>I203</f>
        <v>0</v>
      </c>
      <c r="K200" s="13">
        <f t="shared" ref="K200:BG200" si="57">J203</f>
        <v>0</v>
      </c>
      <c r="L200" s="13">
        <f t="shared" si="57"/>
        <v>0</v>
      </c>
      <c r="M200" s="13">
        <f t="shared" si="57"/>
        <v>0</v>
      </c>
      <c r="N200" s="13">
        <f t="shared" si="57"/>
        <v>0</v>
      </c>
      <c r="O200" s="13">
        <f t="shared" si="57"/>
        <v>0</v>
      </c>
      <c r="P200" s="13">
        <f t="shared" si="57"/>
        <v>0</v>
      </c>
      <c r="Q200" s="13">
        <f t="shared" si="57"/>
        <v>0</v>
      </c>
      <c r="R200" s="13">
        <f t="shared" si="57"/>
        <v>0</v>
      </c>
      <c r="S200" s="13">
        <f t="shared" si="57"/>
        <v>0</v>
      </c>
      <c r="T200" s="13">
        <f t="shared" si="57"/>
        <v>0</v>
      </c>
      <c r="U200" s="13">
        <f t="shared" si="57"/>
        <v>0</v>
      </c>
      <c r="V200" s="13">
        <f t="shared" si="57"/>
        <v>0</v>
      </c>
      <c r="W200" s="13">
        <f t="shared" si="57"/>
        <v>0</v>
      </c>
      <c r="X200" s="13">
        <f t="shared" si="57"/>
        <v>0</v>
      </c>
      <c r="Y200" s="13">
        <f t="shared" si="57"/>
        <v>0</v>
      </c>
      <c r="Z200" s="13">
        <f t="shared" si="57"/>
        <v>0</v>
      </c>
      <c r="AA200" s="13">
        <f t="shared" si="57"/>
        <v>0</v>
      </c>
      <c r="AB200" s="13">
        <f t="shared" si="57"/>
        <v>0</v>
      </c>
      <c r="AC200" s="13">
        <f t="shared" si="57"/>
        <v>0</v>
      </c>
      <c r="AD200" s="13">
        <f t="shared" si="57"/>
        <v>0</v>
      </c>
      <c r="AE200" s="13">
        <f t="shared" si="57"/>
        <v>0</v>
      </c>
      <c r="AF200" s="13">
        <f t="shared" si="57"/>
        <v>0</v>
      </c>
      <c r="AG200" s="13">
        <f t="shared" si="57"/>
        <v>0</v>
      </c>
      <c r="AH200" s="13">
        <f t="shared" si="57"/>
        <v>0</v>
      </c>
      <c r="AI200" s="13">
        <f t="shared" si="57"/>
        <v>0</v>
      </c>
      <c r="AJ200" s="13">
        <f t="shared" si="57"/>
        <v>0</v>
      </c>
      <c r="AK200" s="13">
        <f t="shared" si="57"/>
        <v>0</v>
      </c>
      <c r="AL200" s="13">
        <f t="shared" si="57"/>
        <v>0</v>
      </c>
      <c r="AM200" s="13">
        <f t="shared" si="57"/>
        <v>0</v>
      </c>
      <c r="AN200" s="13">
        <f t="shared" si="57"/>
        <v>0</v>
      </c>
      <c r="AO200" s="13">
        <f t="shared" si="57"/>
        <v>0</v>
      </c>
      <c r="AP200" s="13">
        <f t="shared" si="57"/>
        <v>0</v>
      </c>
      <c r="AQ200" s="13">
        <f t="shared" si="57"/>
        <v>0</v>
      </c>
      <c r="AR200" s="13">
        <f t="shared" si="57"/>
        <v>0</v>
      </c>
      <c r="AS200" s="13">
        <f t="shared" si="57"/>
        <v>0</v>
      </c>
      <c r="AT200" s="13">
        <f t="shared" si="57"/>
        <v>0</v>
      </c>
      <c r="AU200" s="13">
        <f t="shared" si="57"/>
        <v>0</v>
      </c>
      <c r="AV200" s="13">
        <f t="shared" si="57"/>
        <v>0</v>
      </c>
      <c r="AW200" s="13">
        <f t="shared" si="57"/>
        <v>0</v>
      </c>
      <c r="AX200" s="13">
        <f t="shared" si="57"/>
        <v>0</v>
      </c>
      <c r="AY200" s="13">
        <f t="shared" si="57"/>
        <v>0</v>
      </c>
      <c r="AZ200" s="13">
        <f t="shared" si="57"/>
        <v>0</v>
      </c>
      <c r="BA200" s="13">
        <f t="shared" si="57"/>
        <v>0</v>
      </c>
      <c r="BB200" s="13">
        <f t="shared" si="57"/>
        <v>0</v>
      </c>
      <c r="BC200" s="13">
        <f t="shared" si="57"/>
        <v>0</v>
      </c>
      <c r="BD200" s="13">
        <f t="shared" si="57"/>
        <v>0</v>
      </c>
      <c r="BE200" s="13">
        <f t="shared" si="57"/>
        <v>0</v>
      </c>
      <c r="BF200" s="13">
        <f t="shared" si="57"/>
        <v>0</v>
      </c>
      <c r="BG200" s="13">
        <f t="shared" si="57"/>
        <v>0</v>
      </c>
    </row>
    <row r="201" spans="1:59" x14ac:dyDescent="0.35">
      <c r="C201" s="9" t="s">
        <v>192</v>
      </c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X201" s="79"/>
      <c r="AY201" s="79"/>
      <c r="AZ201" s="79"/>
      <c r="BA201" s="79"/>
      <c r="BB201" s="79"/>
      <c r="BC201" s="79"/>
      <c r="BD201" s="79"/>
      <c r="BE201" s="79"/>
      <c r="BF201" s="79"/>
      <c r="BG201" s="79"/>
    </row>
    <row r="202" spans="1:59" x14ac:dyDescent="0.35">
      <c r="C202" s="9" t="s">
        <v>193</v>
      </c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</row>
    <row r="203" spans="1:59" ht="15" thickBot="1" x14ac:dyDescent="0.4">
      <c r="C203" s="15" t="s">
        <v>181</v>
      </c>
      <c r="D203" s="15"/>
      <c r="E203" s="15"/>
      <c r="F203" s="15"/>
      <c r="G203" s="15"/>
      <c r="H203" s="15"/>
      <c r="I203" s="15"/>
      <c r="J203" s="33">
        <f>J200+J201+J202</f>
        <v>0</v>
      </c>
      <c r="K203" s="33">
        <f t="shared" ref="K203:BG203" si="58">K200+K201+K202</f>
        <v>0</v>
      </c>
      <c r="L203" s="33">
        <f t="shared" si="58"/>
        <v>0</v>
      </c>
      <c r="M203" s="33">
        <f t="shared" si="58"/>
        <v>0</v>
      </c>
      <c r="N203" s="33">
        <f t="shared" si="58"/>
        <v>0</v>
      </c>
      <c r="O203" s="33">
        <f t="shared" si="58"/>
        <v>0</v>
      </c>
      <c r="P203" s="33">
        <f t="shared" si="58"/>
        <v>0</v>
      </c>
      <c r="Q203" s="33">
        <f t="shared" si="58"/>
        <v>0</v>
      </c>
      <c r="R203" s="33">
        <f t="shared" si="58"/>
        <v>0</v>
      </c>
      <c r="S203" s="33">
        <f t="shared" si="58"/>
        <v>0</v>
      </c>
      <c r="T203" s="33">
        <f t="shared" si="58"/>
        <v>0</v>
      </c>
      <c r="U203" s="33">
        <f t="shared" si="58"/>
        <v>0</v>
      </c>
      <c r="V203" s="33">
        <f t="shared" si="58"/>
        <v>0</v>
      </c>
      <c r="W203" s="33">
        <f t="shared" si="58"/>
        <v>0</v>
      </c>
      <c r="X203" s="33">
        <f t="shared" si="58"/>
        <v>0</v>
      </c>
      <c r="Y203" s="33">
        <f t="shared" si="58"/>
        <v>0</v>
      </c>
      <c r="Z203" s="33">
        <f t="shared" si="58"/>
        <v>0</v>
      </c>
      <c r="AA203" s="33">
        <f t="shared" si="58"/>
        <v>0</v>
      </c>
      <c r="AB203" s="33">
        <f t="shared" si="58"/>
        <v>0</v>
      </c>
      <c r="AC203" s="33">
        <f t="shared" si="58"/>
        <v>0</v>
      </c>
      <c r="AD203" s="33">
        <f t="shared" si="58"/>
        <v>0</v>
      </c>
      <c r="AE203" s="33">
        <f t="shared" si="58"/>
        <v>0</v>
      </c>
      <c r="AF203" s="33">
        <f t="shared" si="58"/>
        <v>0</v>
      </c>
      <c r="AG203" s="33">
        <f t="shared" si="58"/>
        <v>0</v>
      </c>
      <c r="AH203" s="33">
        <f t="shared" si="58"/>
        <v>0</v>
      </c>
      <c r="AI203" s="33">
        <f t="shared" si="58"/>
        <v>0</v>
      </c>
      <c r="AJ203" s="33">
        <f t="shared" si="58"/>
        <v>0</v>
      </c>
      <c r="AK203" s="33">
        <f t="shared" si="58"/>
        <v>0</v>
      </c>
      <c r="AL203" s="33">
        <f t="shared" si="58"/>
        <v>0</v>
      </c>
      <c r="AM203" s="33">
        <f t="shared" si="58"/>
        <v>0</v>
      </c>
      <c r="AN203" s="33">
        <f t="shared" si="58"/>
        <v>0</v>
      </c>
      <c r="AO203" s="33">
        <f t="shared" si="58"/>
        <v>0</v>
      </c>
      <c r="AP203" s="33">
        <f t="shared" si="58"/>
        <v>0</v>
      </c>
      <c r="AQ203" s="33">
        <f t="shared" si="58"/>
        <v>0</v>
      </c>
      <c r="AR203" s="33">
        <f t="shared" si="58"/>
        <v>0</v>
      </c>
      <c r="AS203" s="33">
        <f t="shared" si="58"/>
        <v>0</v>
      </c>
      <c r="AT203" s="33">
        <f t="shared" si="58"/>
        <v>0</v>
      </c>
      <c r="AU203" s="33">
        <f t="shared" si="58"/>
        <v>0</v>
      </c>
      <c r="AV203" s="33">
        <f t="shared" si="58"/>
        <v>0</v>
      </c>
      <c r="AW203" s="33">
        <f t="shared" si="58"/>
        <v>0</v>
      </c>
      <c r="AX203" s="33">
        <f t="shared" si="58"/>
        <v>0</v>
      </c>
      <c r="AY203" s="33">
        <f t="shared" si="58"/>
        <v>0</v>
      </c>
      <c r="AZ203" s="33">
        <f t="shared" si="58"/>
        <v>0</v>
      </c>
      <c r="BA203" s="33">
        <f t="shared" si="58"/>
        <v>0</v>
      </c>
      <c r="BB203" s="33">
        <f t="shared" si="58"/>
        <v>0</v>
      </c>
      <c r="BC203" s="33">
        <f t="shared" si="58"/>
        <v>0</v>
      </c>
      <c r="BD203" s="33">
        <f t="shared" si="58"/>
        <v>0</v>
      </c>
      <c r="BE203" s="33">
        <f t="shared" si="58"/>
        <v>0</v>
      </c>
      <c r="BF203" s="33">
        <f t="shared" si="58"/>
        <v>0</v>
      </c>
      <c r="BG203" s="33">
        <f t="shared" si="58"/>
        <v>0</v>
      </c>
    </row>
    <row r="204" spans="1:59" x14ac:dyDescent="0.35">
      <c r="C204" s="9" t="s">
        <v>194</v>
      </c>
    </row>
    <row r="206" spans="1:59" s="66" customFormat="1" x14ac:dyDescent="0.35">
      <c r="A206" s="66" t="s">
        <v>195</v>
      </c>
    </row>
    <row r="207" spans="1:59" x14ac:dyDescent="0.35">
      <c r="B207" s="9" t="s">
        <v>196</v>
      </c>
    </row>
    <row r="208" spans="1:59" x14ac:dyDescent="0.35">
      <c r="C208" s="9" t="s">
        <v>197</v>
      </c>
      <c r="E208" s="9" t="s">
        <v>88</v>
      </c>
      <c r="J208" s="13">
        <f t="shared" ref="J208:BG208" si="59">I208+J189</f>
        <v>0</v>
      </c>
      <c r="K208" s="13">
        <f t="shared" si="59"/>
        <v>0</v>
      </c>
      <c r="L208" s="13">
        <f t="shared" si="59"/>
        <v>0</v>
      </c>
      <c r="M208" s="13">
        <f t="shared" si="59"/>
        <v>0</v>
      </c>
      <c r="N208" s="13">
        <f t="shared" si="59"/>
        <v>0</v>
      </c>
      <c r="O208" s="13">
        <f t="shared" si="59"/>
        <v>0</v>
      </c>
      <c r="P208" s="13">
        <f t="shared" si="59"/>
        <v>0</v>
      </c>
      <c r="Q208" s="13">
        <f t="shared" si="59"/>
        <v>0</v>
      </c>
      <c r="R208" s="13">
        <f t="shared" si="59"/>
        <v>0</v>
      </c>
      <c r="S208" s="13">
        <f t="shared" si="59"/>
        <v>0</v>
      </c>
      <c r="T208" s="13">
        <f t="shared" si="59"/>
        <v>0</v>
      </c>
      <c r="U208" s="13">
        <f t="shared" si="59"/>
        <v>0</v>
      </c>
      <c r="V208" s="13">
        <f t="shared" si="59"/>
        <v>0</v>
      </c>
      <c r="W208" s="13">
        <f t="shared" si="59"/>
        <v>0</v>
      </c>
      <c r="X208" s="13">
        <f t="shared" si="59"/>
        <v>0</v>
      </c>
      <c r="Y208" s="13">
        <f t="shared" si="59"/>
        <v>0</v>
      </c>
      <c r="Z208" s="13">
        <f t="shared" si="59"/>
        <v>0</v>
      </c>
      <c r="AA208" s="13">
        <f t="shared" si="59"/>
        <v>0</v>
      </c>
      <c r="AB208" s="13">
        <f t="shared" si="59"/>
        <v>0</v>
      </c>
      <c r="AC208" s="13">
        <f t="shared" si="59"/>
        <v>0</v>
      </c>
      <c r="AD208" s="13">
        <f t="shared" si="59"/>
        <v>0</v>
      </c>
      <c r="AE208" s="13">
        <f t="shared" si="59"/>
        <v>0</v>
      </c>
      <c r="AF208" s="13">
        <f t="shared" si="59"/>
        <v>0</v>
      </c>
      <c r="AG208" s="13">
        <f t="shared" si="59"/>
        <v>0</v>
      </c>
      <c r="AH208" s="13">
        <f t="shared" si="59"/>
        <v>0</v>
      </c>
      <c r="AI208" s="13">
        <f t="shared" si="59"/>
        <v>0</v>
      </c>
      <c r="AJ208" s="13">
        <f t="shared" si="59"/>
        <v>0</v>
      </c>
      <c r="AK208" s="13">
        <f t="shared" si="59"/>
        <v>0</v>
      </c>
      <c r="AL208" s="13">
        <f t="shared" si="59"/>
        <v>0</v>
      </c>
      <c r="AM208" s="13">
        <f t="shared" si="59"/>
        <v>0</v>
      </c>
      <c r="AN208" s="13">
        <f t="shared" si="59"/>
        <v>0</v>
      </c>
      <c r="AO208" s="13">
        <f t="shared" si="59"/>
        <v>0</v>
      </c>
      <c r="AP208" s="13">
        <f t="shared" si="59"/>
        <v>0</v>
      </c>
      <c r="AQ208" s="13">
        <f t="shared" si="59"/>
        <v>0</v>
      </c>
      <c r="AR208" s="13">
        <f t="shared" si="59"/>
        <v>0</v>
      </c>
      <c r="AS208" s="13">
        <f t="shared" si="59"/>
        <v>0</v>
      </c>
      <c r="AT208" s="13">
        <f t="shared" si="59"/>
        <v>0</v>
      </c>
      <c r="AU208" s="13">
        <f t="shared" si="59"/>
        <v>0</v>
      </c>
      <c r="AV208" s="13">
        <f t="shared" si="59"/>
        <v>0</v>
      </c>
      <c r="AW208" s="13">
        <f t="shared" si="59"/>
        <v>0</v>
      </c>
      <c r="AX208" s="13">
        <f t="shared" si="59"/>
        <v>0</v>
      </c>
      <c r="AY208" s="13">
        <f t="shared" si="59"/>
        <v>0</v>
      </c>
      <c r="AZ208" s="13">
        <f t="shared" si="59"/>
        <v>0</v>
      </c>
      <c r="BA208" s="13">
        <f t="shared" si="59"/>
        <v>0</v>
      </c>
      <c r="BB208" s="13">
        <f t="shared" si="59"/>
        <v>0</v>
      </c>
      <c r="BC208" s="13">
        <f t="shared" si="59"/>
        <v>0</v>
      </c>
      <c r="BD208" s="13">
        <f t="shared" si="59"/>
        <v>0</v>
      </c>
      <c r="BE208" s="13">
        <f t="shared" si="59"/>
        <v>0</v>
      </c>
      <c r="BF208" s="13">
        <f t="shared" si="59"/>
        <v>0</v>
      </c>
      <c r="BG208" s="13">
        <f t="shared" si="59"/>
        <v>0</v>
      </c>
    </row>
    <row r="209" spans="3:59" x14ac:dyDescent="0.35">
      <c r="C209" s="9" t="s">
        <v>198</v>
      </c>
      <c r="J209" s="13">
        <f t="shared" ref="J209:BG209" si="60">I209+J191+J193</f>
        <v>5000</v>
      </c>
      <c r="K209" s="13">
        <f t="shared" si="60"/>
        <v>5000</v>
      </c>
      <c r="L209" s="13">
        <f t="shared" si="60"/>
        <v>5000</v>
      </c>
      <c r="M209" s="13">
        <f t="shared" si="60"/>
        <v>5000</v>
      </c>
      <c r="N209" s="13">
        <f t="shared" si="60"/>
        <v>5000</v>
      </c>
      <c r="O209" s="13">
        <f t="shared" si="60"/>
        <v>5000</v>
      </c>
      <c r="P209" s="13">
        <f t="shared" si="60"/>
        <v>5000</v>
      </c>
      <c r="Q209" s="13">
        <f t="shared" si="60"/>
        <v>5000</v>
      </c>
      <c r="R209" s="13">
        <f t="shared" si="60"/>
        <v>5000</v>
      </c>
      <c r="S209" s="13">
        <f t="shared" si="60"/>
        <v>5000</v>
      </c>
      <c r="T209" s="13">
        <f t="shared" si="60"/>
        <v>5000</v>
      </c>
      <c r="U209" s="13">
        <f t="shared" si="60"/>
        <v>5000</v>
      </c>
      <c r="V209" s="13">
        <f t="shared" si="60"/>
        <v>5000</v>
      </c>
      <c r="W209" s="13">
        <f t="shared" si="60"/>
        <v>5000</v>
      </c>
      <c r="X209" s="13">
        <f t="shared" si="60"/>
        <v>5000</v>
      </c>
      <c r="Y209" s="13">
        <f t="shared" si="60"/>
        <v>5000</v>
      </c>
      <c r="Z209" s="13">
        <f t="shared" si="60"/>
        <v>5000</v>
      </c>
      <c r="AA209" s="13">
        <f t="shared" si="60"/>
        <v>5000</v>
      </c>
      <c r="AB209" s="13">
        <f t="shared" si="60"/>
        <v>5000</v>
      </c>
      <c r="AC209" s="13">
        <f t="shared" si="60"/>
        <v>5000</v>
      </c>
      <c r="AD209" s="13">
        <f t="shared" si="60"/>
        <v>5000</v>
      </c>
      <c r="AE209" s="13">
        <f t="shared" si="60"/>
        <v>5000</v>
      </c>
      <c r="AF209" s="13">
        <f t="shared" si="60"/>
        <v>5000</v>
      </c>
      <c r="AG209" s="13">
        <f t="shared" si="60"/>
        <v>5000</v>
      </c>
      <c r="AH209" s="13">
        <f t="shared" si="60"/>
        <v>5000</v>
      </c>
      <c r="AI209" s="13">
        <f t="shared" si="60"/>
        <v>5000</v>
      </c>
      <c r="AJ209" s="13">
        <f t="shared" si="60"/>
        <v>5000</v>
      </c>
      <c r="AK209" s="13">
        <f t="shared" si="60"/>
        <v>5000</v>
      </c>
      <c r="AL209" s="13">
        <f t="shared" si="60"/>
        <v>5000</v>
      </c>
      <c r="AM209" s="13">
        <f t="shared" si="60"/>
        <v>5000</v>
      </c>
      <c r="AN209" s="13">
        <f t="shared" si="60"/>
        <v>5000</v>
      </c>
      <c r="AO209" s="13">
        <f t="shared" si="60"/>
        <v>5000</v>
      </c>
      <c r="AP209" s="13">
        <f t="shared" si="60"/>
        <v>5000</v>
      </c>
      <c r="AQ209" s="13">
        <f t="shared" si="60"/>
        <v>5000</v>
      </c>
      <c r="AR209" s="13">
        <f t="shared" si="60"/>
        <v>5000</v>
      </c>
      <c r="AS209" s="13">
        <f t="shared" si="60"/>
        <v>5000</v>
      </c>
      <c r="AT209" s="13">
        <f t="shared" si="60"/>
        <v>5000</v>
      </c>
      <c r="AU209" s="13">
        <f t="shared" si="60"/>
        <v>5000</v>
      </c>
      <c r="AV209" s="13">
        <f t="shared" si="60"/>
        <v>5000</v>
      </c>
      <c r="AW209" s="13">
        <f t="shared" si="60"/>
        <v>5000</v>
      </c>
      <c r="AX209" s="13">
        <f t="shared" si="60"/>
        <v>5000</v>
      </c>
      <c r="AY209" s="13">
        <f t="shared" si="60"/>
        <v>5000</v>
      </c>
      <c r="AZ209" s="13">
        <f t="shared" si="60"/>
        <v>5000</v>
      </c>
      <c r="BA209" s="13">
        <f t="shared" si="60"/>
        <v>5000</v>
      </c>
      <c r="BB209" s="13">
        <f t="shared" si="60"/>
        <v>5000</v>
      </c>
      <c r="BC209" s="13">
        <f t="shared" si="60"/>
        <v>5000</v>
      </c>
      <c r="BD209" s="13">
        <f t="shared" si="60"/>
        <v>5000</v>
      </c>
      <c r="BE209" s="13">
        <f t="shared" si="60"/>
        <v>5000</v>
      </c>
      <c r="BF209" s="13">
        <f t="shared" si="60"/>
        <v>5000</v>
      </c>
      <c r="BG209" s="13">
        <f t="shared" si="60"/>
        <v>5000</v>
      </c>
    </row>
    <row r="210" spans="3:59" x14ac:dyDescent="0.35">
      <c r="C210" s="9" t="s">
        <v>199</v>
      </c>
      <c r="F210" s="14">
        <f>F133</f>
        <v>0.04</v>
      </c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79"/>
      <c r="BE210" s="79"/>
      <c r="BF210" s="79"/>
      <c r="BG210" s="79"/>
    </row>
    <row r="211" spans="3:59" x14ac:dyDescent="0.35">
      <c r="C211" s="9" t="s">
        <v>200</v>
      </c>
      <c r="E211" s="9" t="s">
        <v>88</v>
      </c>
      <c r="J211" s="35">
        <f>I211+J210</f>
        <v>0</v>
      </c>
      <c r="K211" s="35">
        <f t="shared" ref="K211:BG211" si="61">J211+K210</f>
        <v>0</v>
      </c>
      <c r="L211" s="35">
        <f t="shared" si="61"/>
        <v>0</v>
      </c>
      <c r="M211" s="35">
        <f t="shared" si="61"/>
        <v>0</v>
      </c>
      <c r="N211" s="35">
        <f t="shared" si="61"/>
        <v>0</v>
      </c>
      <c r="O211" s="35">
        <f t="shared" si="61"/>
        <v>0</v>
      </c>
      <c r="P211" s="35">
        <f t="shared" si="61"/>
        <v>0</v>
      </c>
      <c r="Q211" s="35">
        <f t="shared" si="61"/>
        <v>0</v>
      </c>
      <c r="R211" s="35">
        <f t="shared" si="61"/>
        <v>0</v>
      </c>
      <c r="S211" s="35">
        <f t="shared" si="61"/>
        <v>0</v>
      </c>
      <c r="T211" s="35">
        <f t="shared" si="61"/>
        <v>0</v>
      </c>
      <c r="U211" s="35">
        <f t="shared" si="61"/>
        <v>0</v>
      </c>
      <c r="V211" s="35">
        <f t="shared" si="61"/>
        <v>0</v>
      </c>
      <c r="W211" s="35">
        <f t="shared" si="61"/>
        <v>0</v>
      </c>
      <c r="X211" s="35">
        <f t="shared" si="61"/>
        <v>0</v>
      </c>
      <c r="Y211" s="35">
        <f t="shared" si="61"/>
        <v>0</v>
      </c>
      <c r="Z211" s="35">
        <f t="shared" si="61"/>
        <v>0</v>
      </c>
      <c r="AA211" s="35">
        <f t="shared" si="61"/>
        <v>0</v>
      </c>
      <c r="AB211" s="35">
        <f t="shared" si="61"/>
        <v>0</v>
      </c>
      <c r="AC211" s="35">
        <f t="shared" si="61"/>
        <v>0</v>
      </c>
      <c r="AD211" s="35">
        <f t="shared" si="61"/>
        <v>0</v>
      </c>
      <c r="AE211" s="35">
        <f t="shared" si="61"/>
        <v>0</v>
      </c>
      <c r="AF211" s="35">
        <f t="shared" si="61"/>
        <v>0</v>
      </c>
      <c r="AG211" s="35">
        <f t="shared" si="61"/>
        <v>0</v>
      </c>
      <c r="AH211" s="35">
        <f t="shared" si="61"/>
        <v>0</v>
      </c>
      <c r="AI211" s="35">
        <f t="shared" si="61"/>
        <v>0</v>
      </c>
      <c r="AJ211" s="35">
        <f t="shared" si="61"/>
        <v>0</v>
      </c>
      <c r="AK211" s="35">
        <f t="shared" si="61"/>
        <v>0</v>
      </c>
      <c r="AL211" s="35">
        <f t="shared" si="61"/>
        <v>0</v>
      </c>
      <c r="AM211" s="35">
        <f t="shared" si="61"/>
        <v>0</v>
      </c>
      <c r="AN211" s="35">
        <f t="shared" si="61"/>
        <v>0</v>
      </c>
      <c r="AO211" s="35">
        <f t="shared" si="61"/>
        <v>0</v>
      </c>
      <c r="AP211" s="35">
        <f t="shared" si="61"/>
        <v>0</v>
      </c>
      <c r="AQ211" s="35">
        <f t="shared" si="61"/>
        <v>0</v>
      </c>
      <c r="AR211" s="35">
        <f t="shared" si="61"/>
        <v>0</v>
      </c>
      <c r="AS211" s="35">
        <f t="shared" si="61"/>
        <v>0</v>
      </c>
      <c r="AT211" s="35">
        <f t="shared" si="61"/>
        <v>0</v>
      </c>
      <c r="AU211" s="35">
        <f t="shared" si="61"/>
        <v>0</v>
      </c>
      <c r="AV211" s="35">
        <f t="shared" si="61"/>
        <v>0</v>
      </c>
      <c r="AW211" s="35">
        <f t="shared" si="61"/>
        <v>0</v>
      </c>
      <c r="AX211" s="35">
        <f t="shared" si="61"/>
        <v>0</v>
      </c>
      <c r="AY211" s="35">
        <f t="shared" si="61"/>
        <v>0</v>
      </c>
      <c r="AZ211" s="35">
        <f t="shared" si="61"/>
        <v>0</v>
      </c>
      <c r="BA211" s="35">
        <f t="shared" si="61"/>
        <v>0</v>
      </c>
      <c r="BB211" s="35">
        <f t="shared" si="61"/>
        <v>0</v>
      </c>
      <c r="BC211" s="35">
        <f t="shared" si="61"/>
        <v>0</v>
      </c>
      <c r="BD211" s="35">
        <f t="shared" si="61"/>
        <v>0</v>
      </c>
      <c r="BE211" s="35">
        <f t="shared" si="61"/>
        <v>0</v>
      </c>
      <c r="BF211" s="35">
        <f t="shared" si="61"/>
        <v>0</v>
      </c>
      <c r="BG211" s="35">
        <f t="shared" si="61"/>
        <v>0</v>
      </c>
    </row>
    <row r="212" spans="3:59" x14ac:dyDescent="0.35">
      <c r="C212" s="9" t="s">
        <v>201</v>
      </c>
      <c r="E212" s="9" t="s">
        <v>88</v>
      </c>
      <c r="J212" s="35">
        <f>J208-J211+J209</f>
        <v>5000</v>
      </c>
      <c r="K212" s="35">
        <f t="shared" ref="K212:BG212" si="62">K208-K211+K209</f>
        <v>5000</v>
      </c>
      <c r="L212" s="35">
        <f t="shared" si="62"/>
        <v>5000</v>
      </c>
      <c r="M212" s="35">
        <f t="shared" si="62"/>
        <v>5000</v>
      </c>
      <c r="N212" s="35">
        <f t="shared" si="62"/>
        <v>5000</v>
      </c>
      <c r="O212" s="35">
        <f t="shared" si="62"/>
        <v>5000</v>
      </c>
      <c r="P212" s="35">
        <f t="shared" si="62"/>
        <v>5000</v>
      </c>
      <c r="Q212" s="35">
        <f t="shared" si="62"/>
        <v>5000</v>
      </c>
      <c r="R212" s="35">
        <f t="shared" si="62"/>
        <v>5000</v>
      </c>
      <c r="S212" s="35">
        <f t="shared" si="62"/>
        <v>5000</v>
      </c>
      <c r="T212" s="35">
        <f t="shared" si="62"/>
        <v>5000</v>
      </c>
      <c r="U212" s="35">
        <f t="shared" si="62"/>
        <v>5000</v>
      </c>
      <c r="V212" s="35">
        <f t="shared" si="62"/>
        <v>5000</v>
      </c>
      <c r="W212" s="35">
        <f t="shared" si="62"/>
        <v>5000</v>
      </c>
      <c r="X212" s="35">
        <f t="shared" si="62"/>
        <v>5000</v>
      </c>
      <c r="Y212" s="35">
        <f t="shared" si="62"/>
        <v>5000</v>
      </c>
      <c r="Z212" s="35">
        <f t="shared" si="62"/>
        <v>5000</v>
      </c>
      <c r="AA212" s="35">
        <f t="shared" si="62"/>
        <v>5000</v>
      </c>
      <c r="AB212" s="35">
        <f t="shared" si="62"/>
        <v>5000</v>
      </c>
      <c r="AC212" s="35">
        <f t="shared" si="62"/>
        <v>5000</v>
      </c>
      <c r="AD212" s="35">
        <f t="shared" si="62"/>
        <v>5000</v>
      </c>
      <c r="AE212" s="35">
        <f t="shared" si="62"/>
        <v>5000</v>
      </c>
      <c r="AF212" s="35">
        <f t="shared" si="62"/>
        <v>5000</v>
      </c>
      <c r="AG212" s="35">
        <f t="shared" si="62"/>
        <v>5000</v>
      </c>
      <c r="AH212" s="35">
        <f t="shared" si="62"/>
        <v>5000</v>
      </c>
      <c r="AI212" s="35">
        <f t="shared" si="62"/>
        <v>5000</v>
      </c>
      <c r="AJ212" s="35">
        <f t="shared" si="62"/>
        <v>5000</v>
      </c>
      <c r="AK212" s="35">
        <f t="shared" si="62"/>
        <v>5000</v>
      </c>
      <c r="AL212" s="35">
        <f t="shared" si="62"/>
        <v>5000</v>
      </c>
      <c r="AM212" s="35">
        <f t="shared" si="62"/>
        <v>5000</v>
      </c>
      <c r="AN212" s="35">
        <f t="shared" si="62"/>
        <v>5000</v>
      </c>
      <c r="AO212" s="35">
        <f t="shared" si="62"/>
        <v>5000</v>
      </c>
      <c r="AP212" s="35">
        <f t="shared" si="62"/>
        <v>5000</v>
      </c>
      <c r="AQ212" s="35">
        <f t="shared" si="62"/>
        <v>5000</v>
      </c>
      <c r="AR212" s="35">
        <f t="shared" si="62"/>
        <v>5000</v>
      </c>
      <c r="AS212" s="35">
        <f t="shared" si="62"/>
        <v>5000</v>
      </c>
      <c r="AT212" s="35">
        <f t="shared" si="62"/>
        <v>5000</v>
      </c>
      <c r="AU212" s="35">
        <f t="shared" si="62"/>
        <v>5000</v>
      </c>
      <c r="AV212" s="35">
        <f t="shared" si="62"/>
        <v>5000</v>
      </c>
      <c r="AW212" s="35">
        <f t="shared" si="62"/>
        <v>5000</v>
      </c>
      <c r="AX212" s="35">
        <f t="shared" si="62"/>
        <v>5000</v>
      </c>
      <c r="AY212" s="35">
        <f t="shared" si="62"/>
        <v>5000</v>
      </c>
      <c r="AZ212" s="35">
        <f t="shared" si="62"/>
        <v>5000</v>
      </c>
      <c r="BA212" s="35">
        <f t="shared" si="62"/>
        <v>5000</v>
      </c>
      <c r="BB212" s="35">
        <f t="shared" si="62"/>
        <v>5000</v>
      </c>
      <c r="BC212" s="35">
        <f t="shared" si="62"/>
        <v>5000</v>
      </c>
      <c r="BD212" s="35">
        <f t="shared" si="62"/>
        <v>5000</v>
      </c>
      <c r="BE212" s="35">
        <f t="shared" si="62"/>
        <v>5000</v>
      </c>
      <c r="BF212" s="35">
        <f t="shared" si="62"/>
        <v>5000</v>
      </c>
      <c r="BG212" s="35">
        <f t="shared" si="62"/>
        <v>5000</v>
      </c>
    </row>
    <row r="214" spans="3:59" x14ac:dyDescent="0.35">
      <c r="C214" s="9" t="s">
        <v>118</v>
      </c>
      <c r="E214" s="9" t="s">
        <v>88</v>
      </c>
      <c r="J214" s="35">
        <f t="shared" ref="J214:BG214" si="63">J118</f>
        <v>0</v>
      </c>
      <c r="K214" s="35">
        <f t="shared" si="63"/>
        <v>0</v>
      </c>
      <c r="L214" s="35">
        <f t="shared" si="63"/>
        <v>0</v>
      </c>
      <c r="M214" s="35">
        <f t="shared" si="63"/>
        <v>0</v>
      </c>
      <c r="N214" s="35">
        <f t="shared" si="63"/>
        <v>0</v>
      </c>
      <c r="O214" s="35">
        <f t="shared" si="63"/>
        <v>0</v>
      </c>
      <c r="P214" s="35">
        <f t="shared" si="63"/>
        <v>0</v>
      </c>
      <c r="Q214" s="35">
        <f t="shared" si="63"/>
        <v>0</v>
      </c>
      <c r="R214" s="35">
        <f t="shared" si="63"/>
        <v>0</v>
      </c>
      <c r="S214" s="35">
        <f t="shared" si="63"/>
        <v>0</v>
      </c>
      <c r="T214" s="35">
        <f t="shared" si="63"/>
        <v>0</v>
      </c>
      <c r="U214" s="35">
        <f t="shared" si="63"/>
        <v>0</v>
      </c>
      <c r="V214" s="35">
        <f t="shared" si="63"/>
        <v>0</v>
      </c>
      <c r="W214" s="35">
        <f t="shared" si="63"/>
        <v>0</v>
      </c>
      <c r="X214" s="35">
        <f t="shared" si="63"/>
        <v>0</v>
      </c>
      <c r="Y214" s="35">
        <f t="shared" si="63"/>
        <v>0</v>
      </c>
      <c r="Z214" s="35">
        <f t="shared" si="63"/>
        <v>0</v>
      </c>
      <c r="AA214" s="35">
        <f t="shared" si="63"/>
        <v>0</v>
      </c>
      <c r="AB214" s="35">
        <f t="shared" si="63"/>
        <v>0</v>
      </c>
      <c r="AC214" s="35">
        <f t="shared" si="63"/>
        <v>0</v>
      </c>
      <c r="AD214" s="35">
        <f t="shared" si="63"/>
        <v>0</v>
      </c>
      <c r="AE214" s="35">
        <f t="shared" si="63"/>
        <v>0</v>
      </c>
      <c r="AF214" s="35">
        <f t="shared" si="63"/>
        <v>0</v>
      </c>
      <c r="AG214" s="35">
        <f t="shared" si="63"/>
        <v>0</v>
      </c>
      <c r="AH214" s="35">
        <f t="shared" si="63"/>
        <v>0</v>
      </c>
      <c r="AI214" s="35">
        <f t="shared" si="63"/>
        <v>0</v>
      </c>
      <c r="AJ214" s="35">
        <f t="shared" si="63"/>
        <v>0</v>
      </c>
      <c r="AK214" s="35">
        <f t="shared" si="63"/>
        <v>0</v>
      </c>
      <c r="AL214" s="35">
        <f t="shared" si="63"/>
        <v>0</v>
      </c>
      <c r="AM214" s="35">
        <f t="shared" si="63"/>
        <v>0</v>
      </c>
      <c r="AN214" s="35">
        <f t="shared" si="63"/>
        <v>0</v>
      </c>
      <c r="AO214" s="35">
        <f t="shared" si="63"/>
        <v>0</v>
      </c>
      <c r="AP214" s="35">
        <f t="shared" si="63"/>
        <v>0</v>
      </c>
      <c r="AQ214" s="35">
        <f t="shared" si="63"/>
        <v>0</v>
      </c>
      <c r="AR214" s="35">
        <f t="shared" si="63"/>
        <v>0</v>
      </c>
      <c r="AS214" s="35">
        <f t="shared" si="63"/>
        <v>0</v>
      </c>
      <c r="AT214" s="35">
        <f t="shared" si="63"/>
        <v>0</v>
      </c>
      <c r="AU214" s="35">
        <f t="shared" si="63"/>
        <v>0</v>
      </c>
      <c r="AV214" s="35">
        <f t="shared" si="63"/>
        <v>0</v>
      </c>
      <c r="AW214" s="35">
        <f t="shared" si="63"/>
        <v>0</v>
      </c>
      <c r="AX214" s="35">
        <f t="shared" si="63"/>
        <v>0</v>
      </c>
      <c r="AY214" s="35">
        <f t="shared" si="63"/>
        <v>0</v>
      </c>
      <c r="AZ214" s="35">
        <f t="shared" si="63"/>
        <v>0</v>
      </c>
      <c r="BA214" s="35">
        <f t="shared" si="63"/>
        <v>0</v>
      </c>
      <c r="BB214" s="35">
        <f t="shared" si="63"/>
        <v>0</v>
      </c>
      <c r="BC214" s="35">
        <f t="shared" si="63"/>
        <v>0</v>
      </c>
      <c r="BD214" s="35">
        <f t="shared" si="63"/>
        <v>0</v>
      </c>
      <c r="BE214" s="35">
        <f t="shared" si="63"/>
        <v>0</v>
      </c>
      <c r="BF214" s="35">
        <f t="shared" si="63"/>
        <v>0</v>
      </c>
      <c r="BG214" s="35">
        <f t="shared" si="63"/>
        <v>0</v>
      </c>
    </row>
    <row r="215" spans="3:59" x14ac:dyDescent="0.35">
      <c r="C215" s="9" t="s">
        <v>202</v>
      </c>
      <c r="E215" s="9" t="s">
        <v>88</v>
      </c>
      <c r="J215" s="35">
        <f t="shared" ref="J215:BG215" si="64">J97</f>
        <v>0</v>
      </c>
      <c r="K215" s="35">
        <f t="shared" si="64"/>
        <v>0</v>
      </c>
      <c r="L215" s="35">
        <f t="shared" si="64"/>
        <v>0</v>
      </c>
      <c r="M215" s="35">
        <f t="shared" si="64"/>
        <v>0</v>
      </c>
      <c r="N215" s="35">
        <f t="shared" si="64"/>
        <v>0</v>
      </c>
      <c r="O215" s="35">
        <f t="shared" si="64"/>
        <v>0</v>
      </c>
      <c r="P215" s="35">
        <f t="shared" si="64"/>
        <v>0</v>
      </c>
      <c r="Q215" s="35">
        <f t="shared" si="64"/>
        <v>0</v>
      </c>
      <c r="R215" s="35">
        <f t="shared" si="64"/>
        <v>0</v>
      </c>
      <c r="S215" s="35">
        <f t="shared" si="64"/>
        <v>0</v>
      </c>
      <c r="T215" s="35">
        <f t="shared" si="64"/>
        <v>0</v>
      </c>
      <c r="U215" s="35">
        <f t="shared" si="64"/>
        <v>0</v>
      </c>
      <c r="V215" s="35">
        <f t="shared" si="64"/>
        <v>0</v>
      </c>
      <c r="W215" s="35">
        <f t="shared" si="64"/>
        <v>0</v>
      </c>
      <c r="X215" s="35">
        <f t="shared" si="64"/>
        <v>0</v>
      </c>
      <c r="Y215" s="35">
        <f t="shared" si="64"/>
        <v>0</v>
      </c>
      <c r="Z215" s="35">
        <f t="shared" si="64"/>
        <v>0</v>
      </c>
      <c r="AA215" s="35">
        <f t="shared" si="64"/>
        <v>0</v>
      </c>
      <c r="AB215" s="35">
        <f t="shared" si="64"/>
        <v>0</v>
      </c>
      <c r="AC215" s="35">
        <f t="shared" si="64"/>
        <v>0</v>
      </c>
      <c r="AD215" s="35">
        <f t="shared" si="64"/>
        <v>0</v>
      </c>
      <c r="AE215" s="35">
        <f t="shared" si="64"/>
        <v>0</v>
      </c>
      <c r="AF215" s="35">
        <f t="shared" si="64"/>
        <v>0</v>
      </c>
      <c r="AG215" s="35">
        <f t="shared" si="64"/>
        <v>0</v>
      </c>
      <c r="AH215" s="35">
        <f t="shared" si="64"/>
        <v>0</v>
      </c>
      <c r="AI215" s="35">
        <f t="shared" si="64"/>
        <v>0</v>
      </c>
      <c r="AJ215" s="35">
        <f t="shared" si="64"/>
        <v>0</v>
      </c>
      <c r="AK215" s="35">
        <f t="shared" si="64"/>
        <v>0</v>
      </c>
      <c r="AL215" s="35">
        <f t="shared" si="64"/>
        <v>0</v>
      </c>
      <c r="AM215" s="35">
        <f t="shared" si="64"/>
        <v>0</v>
      </c>
      <c r="AN215" s="35">
        <f t="shared" si="64"/>
        <v>0</v>
      </c>
      <c r="AO215" s="35">
        <f t="shared" si="64"/>
        <v>0</v>
      </c>
      <c r="AP215" s="35">
        <f t="shared" si="64"/>
        <v>0</v>
      </c>
      <c r="AQ215" s="35">
        <f t="shared" si="64"/>
        <v>0</v>
      </c>
      <c r="AR215" s="35">
        <f t="shared" si="64"/>
        <v>0</v>
      </c>
      <c r="AS215" s="35">
        <f t="shared" si="64"/>
        <v>0</v>
      </c>
      <c r="AT215" s="35">
        <f t="shared" si="64"/>
        <v>0</v>
      </c>
      <c r="AU215" s="35">
        <f t="shared" si="64"/>
        <v>0</v>
      </c>
      <c r="AV215" s="35">
        <f t="shared" si="64"/>
        <v>0</v>
      </c>
      <c r="AW215" s="35">
        <f t="shared" si="64"/>
        <v>0</v>
      </c>
      <c r="AX215" s="35">
        <f t="shared" si="64"/>
        <v>0</v>
      </c>
      <c r="AY215" s="35">
        <f t="shared" si="64"/>
        <v>0</v>
      </c>
      <c r="AZ215" s="35">
        <f t="shared" si="64"/>
        <v>0</v>
      </c>
      <c r="BA215" s="35">
        <f t="shared" si="64"/>
        <v>0</v>
      </c>
      <c r="BB215" s="35">
        <f t="shared" si="64"/>
        <v>0</v>
      </c>
      <c r="BC215" s="35">
        <f t="shared" si="64"/>
        <v>0</v>
      </c>
      <c r="BD215" s="35">
        <f t="shared" si="64"/>
        <v>0</v>
      </c>
      <c r="BE215" s="35">
        <f t="shared" si="64"/>
        <v>0</v>
      </c>
      <c r="BF215" s="35">
        <f t="shared" si="64"/>
        <v>0</v>
      </c>
      <c r="BG215" s="35">
        <f t="shared" si="64"/>
        <v>0</v>
      </c>
    </row>
    <row r="216" spans="3:59" ht="15" thickBot="1" x14ac:dyDescent="0.4">
      <c r="D216" s="15" t="s">
        <v>139</v>
      </c>
      <c r="E216" s="15"/>
      <c r="F216" s="15"/>
      <c r="G216" s="15"/>
      <c r="H216" s="15"/>
      <c r="I216" s="15"/>
      <c r="J216" s="33">
        <f>J214-J215</f>
        <v>0</v>
      </c>
      <c r="K216" s="33">
        <f t="shared" ref="K216:BG216" si="65">K214-K215</f>
        <v>0</v>
      </c>
      <c r="L216" s="33">
        <f t="shared" si="65"/>
        <v>0</v>
      </c>
      <c r="M216" s="33">
        <f t="shared" si="65"/>
        <v>0</v>
      </c>
      <c r="N216" s="33">
        <f t="shared" si="65"/>
        <v>0</v>
      </c>
      <c r="O216" s="33">
        <f t="shared" si="65"/>
        <v>0</v>
      </c>
      <c r="P216" s="33">
        <f t="shared" si="65"/>
        <v>0</v>
      </c>
      <c r="Q216" s="33">
        <f t="shared" si="65"/>
        <v>0</v>
      </c>
      <c r="R216" s="33">
        <f t="shared" si="65"/>
        <v>0</v>
      </c>
      <c r="S216" s="33">
        <f t="shared" si="65"/>
        <v>0</v>
      </c>
      <c r="T216" s="33">
        <f t="shared" si="65"/>
        <v>0</v>
      </c>
      <c r="U216" s="33">
        <f t="shared" si="65"/>
        <v>0</v>
      </c>
      <c r="V216" s="33">
        <f t="shared" si="65"/>
        <v>0</v>
      </c>
      <c r="W216" s="33">
        <f t="shared" si="65"/>
        <v>0</v>
      </c>
      <c r="X216" s="33">
        <f t="shared" si="65"/>
        <v>0</v>
      </c>
      <c r="Y216" s="33">
        <f t="shared" si="65"/>
        <v>0</v>
      </c>
      <c r="Z216" s="33">
        <f t="shared" si="65"/>
        <v>0</v>
      </c>
      <c r="AA216" s="33">
        <f t="shared" si="65"/>
        <v>0</v>
      </c>
      <c r="AB216" s="33">
        <f t="shared" si="65"/>
        <v>0</v>
      </c>
      <c r="AC216" s="33">
        <f t="shared" si="65"/>
        <v>0</v>
      </c>
      <c r="AD216" s="33">
        <f t="shared" si="65"/>
        <v>0</v>
      </c>
      <c r="AE216" s="33">
        <f t="shared" si="65"/>
        <v>0</v>
      </c>
      <c r="AF216" s="33">
        <f t="shared" si="65"/>
        <v>0</v>
      </c>
      <c r="AG216" s="33">
        <f t="shared" si="65"/>
        <v>0</v>
      </c>
      <c r="AH216" s="33">
        <f t="shared" si="65"/>
        <v>0</v>
      </c>
      <c r="AI216" s="33">
        <f t="shared" si="65"/>
        <v>0</v>
      </c>
      <c r="AJ216" s="33">
        <f t="shared" si="65"/>
        <v>0</v>
      </c>
      <c r="AK216" s="33">
        <f t="shared" si="65"/>
        <v>0</v>
      </c>
      <c r="AL216" s="33">
        <f t="shared" si="65"/>
        <v>0</v>
      </c>
      <c r="AM216" s="33">
        <f t="shared" si="65"/>
        <v>0</v>
      </c>
      <c r="AN216" s="33">
        <f t="shared" si="65"/>
        <v>0</v>
      </c>
      <c r="AO216" s="33">
        <f t="shared" si="65"/>
        <v>0</v>
      </c>
      <c r="AP216" s="33">
        <f t="shared" si="65"/>
        <v>0</v>
      </c>
      <c r="AQ216" s="33">
        <f t="shared" si="65"/>
        <v>0</v>
      </c>
      <c r="AR216" s="33">
        <f t="shared" si="65"/>
        <v>0</v>
      </c>
      <c r="AS216" s="33">
        <f t="shared" si="65"/>
        <v>0</v>
      </c>
      <c r="AT216" s="33">
        <f t="shared" si="65"/>
        <v>0</v>
      </c>
      <c r="AU216" s="33">
        <f t="shared" si="65"/>
        <v>0</v>
      </c>
      <c r="AV216" s="33">
        <f t="shared" si="65"/>
        <v>0</v>
      </c>
      <c r="AW216" s="33">
        <f t="shared" si="65"/>
        <v>0</v>
      </c>
      <c r="AX216" s="33">
        <f t="shared" si="65"/>
        <v>0</v>
      </c>
      <c r="AY216" s="33">
        <f t="shared" si="65"/>
        <v>0</v>
      </c>
      <c r="AZ216" s="33">
        <f t="shared" si="65"/>
        <v>0</v>
      </c>
      <c r="BA216" s="33">
        <f t="shared" si="65"/>
        <v>0</v>
      </c>
      <c r="BB216" s="33">
        <f t="shared" si="65"/>
        <v>0</v>
      </c>
      <c r="BC216" s="33">
        <f t="shared" si="65"/>
        <v>0</v>
      </c>
      <c r="BD216" s="33">
        <f t="shared" si="65"/>
        <v>0</v>
      </c>
      <c r="BE216" s="33">
        <f t="shared" si="65"/>
        <v>0</v>
      </c>
      <c r="BF216" s="33">
        <f t="shared" si="65"/>
        <v>0</v>
      </c>
      <c r="BG216" s="33">
        <f t="shared" si="65"/>
        <v>0</v>
      </c>
    </row>
    <row r="217" spans="3:59" x14ac:dyDescent="0.35">
      <c r="C217" s="9" t="s">
        <v>203</v>
      </c>
      <c r="E217" s="9" t="s">
        <v>88</v>
      </c>
      <c r="J217" s="13">
        <f t="shared" ref="J217:BG217" si="66">J133</f>
        <v>0</v>
      </c>
      <c r="K217" s="13">
        <f t="shared" si="66"/>
        <v>0</v>
      </c>
      <c r="L217" s="13">
        <f t="shared" si="66"/>
        <v>0</v>
      </c>
      <c r="M217" s="13">
        <f t="shared" si="66"/>
        <v>0</v>
      </c>
      <c r="N217" s="13">
        <f t="shared" si="66"/>
        <v>0</v>
      </c>
      <c r="O217" s="13">
        <f t="shared" si="66"/>
        <v>0</v>
      </c>
      <c r="P217" s="13">
        <f t="shared" si="66"/>
        <v>0</v>
      </c>
      <c r="Q217" s="13">
        <f t="shared" si="66"/>
        <v>0</v>
      </c>
      <c r="R217" s="13">
        <f t="shared" si="66"/>
        <v>0</v>
      </c>
      <c r="S217" s="13">
        <f t="shared" si="66"/>
        <v>0</v>
      </c>
      <c r="T217" s="13">
        <f t="shared" si="66"/>
        <v>0</v>
      </c>
      <c r="U217" s="13">
        <f t="shared" si="66"/>
        <v>0</v>
      </c>
      <c r="V217" s="13">
        <f t="shared" si="66"/>
        <v>0</v>
      </c>
      <c r="W217" s="13">
        <f t="shared" si="66"/>
        <v>0</v>
      </c>
      <c r="X217" s="13">
        <f t="shared" si="66"/>
        <v>0</v>
      </c>
      <c r="Y217" s="13">
        <f t="shared" si="66"/>
        <v>0</v>
      </c>
      <c r="Z217" s="13">
        <f t="shared" si="66"/>
        <v>0</v>
      </c>
      <c r="AA217" s="13">
        <f t="shared" si="66"/>
        <v>0</v>
      </c>
      <c r="AB217" s="13">
        <f t="shared" si="66"/>
        <v>0</v>
      </c>
      <c r="AC217" s="13">
        <f t="shared" si="66"/>
        <v>0</v>
      </c>
      <c r="AD217" s="13">
        <f t="shared" si="66"/>
        <v>0</v>
      </c>
      <c r="AE217" s="13">
        <f t="shared" si="66"/>
        <v>0</v>
      </c>
      <c r="AF217" s="13">
        <f t="shared" si="66"/>
        <v>0</v>
      </c>
      <c r="AG217" s="13">
        <f t="shared" si="66"/>
        <v>0</v>
      </c>
      <c r="AH217" s="13">
        <f t="shared" si="66"/>
        <v>0</v>
      </c>
      <c r="AI217" s="13">
        <f t="shared" si="66"/>
        <v>0</v>
      </c>
      <c r="AJ217" s="13">
        <f t="shared" si="66"/>
        <v>0</v>
      </c>
      <c r="AK217" s="13">
        <f t="shared" si="66"/>
        <v>0</v>
      </c>
      <c r="AL217" s="13">
        <f t="shared" si="66"/>
        <v>0</v>
      </c>
      <c r="AM217" s="13">
        <f t="shared" si="66"/>
        <v>0</v>
      </c>
      <c r="AN217" s="13">
        <f t="shared" si="66"/>
        <v>0</v>
      </c>
      <c r="AO217" s="13">
        <f t="shared" si="66"/>
        <v>0</v>
      </c>
      <c r="AP217" s="13">
        <f t="shared" si="66"/>
        <v>0</v>
      </c>
      <c r="AQ217" s="13">
        <f t="shared" si="66"/>
        <v>0</v>
      </c>
      <c r="AR217" s="13">
        <f t="shared" si="66"/>
        <v>0</v>
      </c>
      <c r="AS217" s="13">
        <f t="shared" si="66"/>
        <v>0</v>
      </c>
      <c r="AT217" s="13">
        <f t="shared" si="66"/>
        <v>0</v>
      </c>
      <c r="AU217" s="13">
        <f t="shared" si="66"/>
        <v>0</v>
      </c>
      <c r="AV217" s="13">
        <f t="shared" si="66"/>
        <v>0</v>
      </c>
      <c r="AW217" s="13">
        <f t="shared" si="66"/>
        <v>0</v>
      </c>
      <c r="AX217" s="13">
        <f t="shared" si="66"/>
        <v>0</v>
      </c>
      <c r="AY217" s="13">
        <f t="shared" si="66"/>
        <v>0</v>
      </c>
      <c r="AZ217" s="13">
        <f t="shared" si="66"/>
        <v>0</v>
      </c>
      <c r="BA217" s="13">
        <f t="shared" si="66"/>
        <v>0</v>
      </c>
      <c r="BB217" s="13">
        <f t="shared" si="66"/>
        <v>0</v>
      </c>
      <c r="BC217" s="13">
        <f t="shared" si="66"/>
        <v>0</v>
      </c>
      <c r="BD217" s="13">
        <f t="shared" si="66"/>
        <v>0</v>
      </c>
      <c r="BE217" s="13">
        <f t="shared" si="66"/>
        <v>0</v>
      </c>
      <c r="BF217" s="13">
        <f t="shared" si="66"/>
        <v>0</v>
      </c>
      <c r="BG217" s="13">
        <f t="shared" si="66"/>
        <v>0</v>
      </c>
    </row>
    <row r="218" spans="3:59" x14ac:dyDescent="0.35">
      <c r="C218" s="9" t="s">
        <v>204</v>
      </c>
      <c r="E218" s="9" t="s">
        <v>88</v>
      </c>
      <c r="J218" s="13">
        <f>J210</f>
        <v>0</v>
      </c>
      <c r="K218" s="13">
        <f t="shared" ref="K218:BG218" si="67">K210</f>
        <v>0</v>
      </c>
      <c r="L218" s="13">
        <f t="shared" si="67"/>
        <v>0</v>
      </c>
      <c r="M218" s="13">
        <f t="shared" si="67"/>
        <v>0</v>
      </c>
      <c r="N218" s="13">
        <f t="shared" si="67"/>
        <v>0</v>
      </c>
      <c r="O218" s="13">
        <f t="shared" si="67"/>
        <v>0</v>
      </c>
      <c r="P218" s="13">
        <f t="shared" si="67"/>
        <v>0</v>
      </c>
      <c r="Q218" s="13">
        <f t="shared" si="67"/>
        <v>0</v>
      </c>
      <c r="R218" s="13">
        <f t="shared" si="67"/>
        <v>0</v>
      </c>
      <c r="S218" s="13">
        <f t="shared" si="67"/>
        <v>0</v>
      </c>
      <c r="T218" s="13">
        <f t="shared" si="67"/>
        <v>0</v>
      </c>
      <c r="U218" s="13">
        <f t="shared" si="67"/>
        <v>0</v>
      </c>
      <c r="V218" s="13">
        <f t="shared" si="67"/>
        <v>0</v>
      </c>
      <c r="W218" s="13">
        <f t="shared" si="67"/>
        <v>0</v>
      </c>
      <c r="X218" s="13">
        <f t="shared" si="67"/>
        <v>0</v>
      </c>
      <c r="Y218" s="13">
        <f t="shared" si="67"/>
        <v>0</v>
      </c>
      <c r="Z218" s="13">
        <f t="shared" si="67"/>
        <v>0</v>
      </c>
      <c r="AA218" s="13">
        <f t="shared" si="67"/>
        <v>0</v>
      </c>
      <c r="AB218" s="13">
        <f t="shared" si="67"/>
        <v>0</v>
      </c>
      <c r="AC218" s="13">
        <f t="shared" si="67"/>
        <v>0</v>
      </c>
      <c r="AD218" s="13">
        <f t="shared" si="67"/>
        <v>0</v>
      </c>
      <c r="AE218" s="13">
        <f t="shared" si="67"/>
        <v>0</v>
      </c>
      <c r="AF218" s="13">
        <f t="shared" si="67"/>
        <v>0</v>
      </c>
      <c r="AG218" s="13">
        <f t="shared" si="67"/>
        <v>0</v>
      </c>
      <c r="AH218" s="13">
        <f t="shared" si="67"/>
        <v>0</v>
      </c>
      <c r="AI218" s="13">
        <f t="shared" si="67"/>
        <v>0</v>
      </c>
      <c r="AJ218" s="13">
        <f t="shared" si="67"/>
        <v>0</v>
      </c>
      <c r="AK218" s="13">
        <f t="shared" si="67"/>
        <v>0</v>
      </c>
      <c r="AL218" s="13">
        <f t="shared" si="67"/>
        <v>0</v>
      </c>
      <c r="AM218" s="13">
        <f t="shared" si="67"/>
        <v>0</v>
      </c>
      <c r="AN218" s="13">
        <f t="shared" si="67"/>
        <v>0</v>
      </c>
      <c r="AO218" s="13">
        <f t="shared" si="67"/>
        <v>0</v>
      </c>
      <c r="AP218" s="13">
        <f t="shared" si="67"/>
        <v>0</v>
      </c>
      <c r="AQ218" s="13">
        <f t="shared" si="67"/>
        <v>0</v>
      </c>
      <c r="AR218" s="13">
        <f t="shared" si="67"/>
        <v>0</v>
      </c>
      <c r="AS218" s="13">
        <f t="shared" si="67"/>
        <v>0</v>
      </c>
      <c r="AT218" s="13">
        <f t="shared" si="67"/>
        <v>0</v>
      </c>
      <c r="AU218" s="13">
        <f t="shared" si="67"/>
        <v>0</v>
      </c>
      <c r="AV218" s="13">
        <f t="shared" si="67"/>
        <v>0</v>
      </c>
      <c r="AW218" s="13">
        <f t="shared" si="67"/>
        <v>0</v>
      </c>
      <c r="AX218" s="13">
        <f t="shared" si="67"/>
        <v>0</v>
      </c>
      <c r="AY218" s="13">
        <f t="shared" si="67"/>
        <v>0</v>
      </c>
      <c r="AZ218" s="13">
        <f t="shared" si="67"/>
        <v>0</v>
      </c>
      <c r="BA218" s="13">
        <f t="shared" si="67"/>
        <v>0</v>
      </c>
      <c r="BB218" s="13">
        <f t="shared" si="67"/>
        <v>0</v>
      </c>
      <c r="BC218" s="13">
        <f t="shared" si="67"/>
        <v>0</v>
      </c>
      <c r="BD218" s="13">
        <f t="shared" si="67"/>
        <v>0</v>
      </c>
      <c r="BE218" s="13">
        <f t="shared" si="67"/>
        <v>0</v>
      </c>
      <c r="BF218" s="13">
        <f t="shared" si="67"/>
        <v>0</v>
      </c>
      <c r="BG218" s="13">
        <f t="shared" si="67"/>
        <v>0</v>
      </c>
    </row>
    <row r="219" spans="3:59" ht="15" thickBot="1" x14ac:dyDescent="0.4">
      <c r="D219" s="15" t="s">
        <v>153</v>
      </c>
      <c r="E219" s="15"/>
      <c r="F219" s="15"/>
      <c r="G219" s="15"/>
      <c r="H219" s="15"/>
      <c r="I219" s="15"/>
      <c r="J219" s="33">
        <f>J216-J217-J218</f>
        <v>0</v>
      </c>
      <c r="K219" s="33">
        <f t="shared" ref="K219:BG219" si="68">K216-K217-K218</f>
        <v>0</v>
      </c>
      <c r="L219" s="33">
        <f t="shared" si="68"/>
        <v>0</v>
      </c>
      <c r="M219" s="33">
        <f t="shared" si="68"/>
        <v>0</v>
      </c>
      <c r="N219" s="33">
        <f t="shared" si="68"/>
        <v>0</v>
      </c>
      <c r="O219" s="33">
        <f t="shared" si="68"/>
        <v>0</v>
      </c>
      <c r="P219" s="33">
        <f t="shared" si="68"/>
        <v>0</v>
      </c>
      <c r="Q219" s="33">
        <f t="shared" si="68"/>
        <v>0</v>
      </c>
      <c r="R219" s="33">
        <f t="shared" si="68"/>
        <v>0</v>
      </c>
      <c r="S219" s="33">
        <f t="shared" si="68"/>
        <v>0</v>
      </c>
      <c r="T219" s="33">
        <f t="shared" si="68"/>
        <v>0</v>
      </c>
      <c r="U219" s="33">
        <f t="shared" si="68"/>
        <v>0</v>
      </c>
      <c r="V219" s="33">
        <f t="shared" si="68"/>
        <v>0</v>
      </c>
      <c r="W219" s="33">
        <f t="shared" si="68"/>
        <v>0</v>
      </c>
      <c r="X219" s="33">
        <f t="shared" si="68"/>
        <v>0</v>
      </c>
      <c r="Y219" s="33">
        <f t="shared" si="68"/>
        <v>0</v>
      </c>
      <c r="Z219" s="33">
        <f t="shared" si="68"/>
        <v>0</v>
      </c>
      <c r="AA219" s="33">
        <f t="shared" si="68"/>
        <v>0</v>
      </c>
      <c r="AB219" s="33">
        <f t="shared" si="68"/>
        <v>0</v>
      </c>
      <c r="AC219" s="33">
        <f t="shared" si="68"/>
        <v>0</v>
      </c>
      <c r="AD219" s="33">
        <f t="shared" si="68"/>
        <v>0</v>
      </c>
      <c r="AE219" s="33">
        <f t="shared" si="68"/>
        <v>0</v>
      </c>
      <c r="AF219" s="33">
        <f t="shared" si="68"/>
        <v>0</v>
      </c>
      <c r="AG219" s="33">
        <f t="shared" si="68"/>
        <v>0</v>
      </c>
      <c r="AH219" s="33">
        <f t="shared" si="68"/>
        <v>0</v>
      </c>
      <c r="AI219" s="33">
        <f t="shared" si="68"/>
        <v>0</v>
      </c>
      <c r="AJ219" s="33">
        <f t="shared" si="68"/>
        <v>0</v>
      </c>
      <c r="AK219" s="33">
        <f t="shared" si="68"/>
        <v>0</v>
      </c>
      <c r="AL219" s="33">
        <f t="shared" si="68"/>
        <v>0</v>
      </c>
      <c r="AM219" s="33">
        <f t="shared" si="68"/>
        <v>0</v>
      </c>
      <c r="AN219" s="33">
        <f t="shared" si="68"/>
        <v>0</v>
      </c>
      <c r="AO219" s="33">
        <f t="shared" si="68"/>
        <v>0</v>
      </c>
      <c r="AP219" s="33">
        <f t="shared" si="68"/>
        <v>0</v>
      </c>
      <c r="AQ219" s="33">
        <f t="shared" si="68"/>
        <v>0</v>
      </c>
      <c r="AR219" s="33">
        <f t="shared" si="68"/>
        <v>0</v>
      </c>
      <c r="AS219" s="33">
        <f t="shared" si="68"/>
        <v>0</v>
      </c>
      <c r="AT219" s="33">
        <f t="shared" si="68"/>
        <v>0</v>
      </c>
      <c r="AU219" s="33">
        <f t="shared" si="68"/>
        <v>0</v>
      </c>
      <c r="AV219" s="33">
        <f t="shared" si="68"/>
        <v>0</v>
      </c>
      <c r="AW219" s="33">
        <f t="shared" si="68"/>
        <v>0</v>
      </c>
      <c r="AX219" s="33">
        <f t="shared" si="68"/>
        <v>0</v>
      </c>
      <c r="AY219" s="33">
        <f t="shared" si="68"/>
        <v>0</v>
      </c>
      <c r="AZ219" s="33">
        <f t="shared" si="68"/>
        <v>0</v>
      </c>
      <c r="BA219" s="33">
        <f t="shared" si="68"/>
        <v>0</v>
      </c>
      <c r="BB219" s="33">
        <f t="shared" si="68"/>
        <v>0</v>
      </c>
      <c r="BC219" s="33">
        <f t="shared" si="68"/>
        <v>0</v>
      </c>
      <c r="BD219" s="33">
        <f t="shared" si="68"/>
        <v>0</v>
      </c>
      <c r="BE219" s="33">
        <f t="shared" si="68"/>
        <v>0</v>
      </c>
      <c r="BF219" s="33">
        <f t="shared" si="68"/>
        <v>0</v>
      </c>
      <c r="BG219" s="33">
        <f t="shared" si="68"/>
        <v>0</v>
      </c>
    </row>
    <row r="220" spans="3:59" x14ac:dyDescent="0.35">
      <c r="C220" s="9" t="s">
        <v>205</v>
      </c>
      <c r="E220" s="9" t="s">
        <v>88</v>
      </c>
      <c r="J220" s="35">
        <f t="shared" ref="J220:BG220" si="69">J190</f>
        <v>0</v>
      </c>
      <c r="K220" s="35">
        <f t="shared" si="69"/>
        <v>0</v>
      </c>
      <c r="L220" s="35">
        <f t="shared" si="69"/>
        <v>0</v>
      </c>
      <c r="M220" s="35">
        <f t="shared" si="69"/>
        <v>0</v>
      </c>
      <c r="N220" s="35">
        <f t="shared" si="69"/>
        <v>0</v>
      </c>
      <c r="O220" s="35">
        <f t="shared" si="69"/>
        <v>0</v>
      </c>
      <c r="P220" s="35">
        <f t="shared" si="69"/>
        <v>0</v>
      </c>
      <c r="Q220" s="35">
        <f t="shared" si="69"/>
        <v>0</v>
      </c>
      <c r="R220" s="35">
        <f t="shared" si="69"/>
        <v>0</v>
      </c>
      <c r="S220" s="35">
        <f t="shared" si="69"/>
        <v>0</v>
      </c>
      <c r="T220" s="35">
        <f t="shared" si="69"/>
        <v>0</v>
      </c>
      <c r="U220" s="35">
        <f t="shared" si="69"/>
        <v>0</v>
      </c>
      <c r="V220" s="35">
        <f t="shared" si="69"/>
        <v>0</v>
      </c>
      <c r="W220" s="35">
        <f t="shared" si="69"/>
        <v>0</v>
      </c>
      <c r="X220" s="35">
        <f t="shared" si="69"/>
        <v>0</v>
      </c>
      <c r="Y220" s="35">
        <f t="shared" si="69"/>
        <v>0</v>
      </c>
      <c r="Z220" s="35">
        <f t="shared" si="69"/>
        <v>0</v>
      </c>
      <c r="AA220" s="35">
        <f t="shared" si="69"/>
        <v>0</v>
      </c>
      <c r="AB220" s="35">
        <f t="shared" si="69"/>
        <v>0</v>
      </c>
      <c r="AC220" s="35">
        <f t="shared" si="69"/>
        <v>0</v>
      </c>
      <c r="AD220" s="35">
        <f t="shared" si="69"/>
        <v>0</v>
      </c>
      <c r="AE220" s="35">
        <f t="shared" si="69"/>
        <v>0</v>
      </c>
      <c r="AF220" s="35">
        <f t="shared" si="69"/>
        <v>0</v>
      </c>
      <c r="AG220" s="35">
        <f t="shared" si="69"/>
        <v>0</v>
      </c>
      <c r="AH220" s="35">
        <f t="shared" si="69"/>
        <v>0</v>
      </c>
      <c r="AI220" s="35">
        <f t="shared" si="69"/>
        <v>0</v>
      </c>
      <c r="AJ220" s="35">
        <f t="shared" si="69"/>
        <v>0</v>
      </c>
      <c r="AK220" s="35">
        <f t="shared" si="69"/>
        <v>0</v>
      </c>
      <c r="AL220" s="35">
        <f t="shared" si="69"/>
        <v>0</v>
      </c>
      <c r="AM220" s="35">
        <f t="shared" si="69"/>
        <v>0</v>
      </c>
      <c r="AN220" s="35">
        <f t="shared" si="69"/>
        <v>0</v>
      </c>
      <c r="AO220" s="35">
        <f t="shared" si="69"/>
        <v>0</v>
      </c>
      <c r="AP220" s="35">
        <f t="shared" si="69"/>
        <v>0</v>
      </c>
      <c r="AQ220" s="35">
        <f t="shared" si="69"/>
        <v>0</v>
      </c>
      <c r="AR220" s="35">
        <f t="shared" si="69"/>
        <v>0</v>
      </c>
      <c r="AS220" s="35">
        <f t="shared" si="69"/>
        <v>0</v>
      </c>
      <c r="AT220" s="35">
        <f t="shared" si="69"/>
        <v>0</v>
      </c>
      <c r="AU220" s="35">
        <f t="shared" si="69"/>
        <v>0</v>
      </c>
      <c r="AV220" s="35">
        <f t="shared" si="69"/>
        <v>0</v>
      </c>
      <c r="AW220" s="35">
        <f t="shared" si="69"/>
        <v>0</v>
      </c>
      <c r="AX220" s="35">
        <f t="shared" si="69"/>
        <v>0</v>
      </c>
      <c r="AY220" s="35">
        <f t="shared" si="69"/>
        <v>0</v>
      </c>
      <c r="AZ220" s="35">
        <f t="shared" si="69"/>
        <v>0</v>
      </c>
      <c r="BA220" s="35">
        <f t="shared" si="69"/>
        <v>0</v>
      </c>
      <c r="BB220" s="35">
        <f t="shared" si="69"/>
        <v>0</v>
      </c>
      <c r="BC220" s="35">
        <f t="shared" si="69"/>
        <v>0</v>
      </c>
      <c r="BD220" s="35">
        <f t="shared" si="69"/>
        <v>0</v>
      </c>
      <c r="BE220" s="35">
        <f t="shared" si="69"/>
        <v>0</v>
      </c>
      <c r="BF220" s="35">
        <f t="shared" si="69"/>
        <v>0</v>
      </c>
      <c r="BG220" s="35">
        <f t="shared" si="69"/>
        <v>0</v>
      </c>
    </row>
    <row r="221" spans="3:59" x14ac:dyDescent="0.35">
      <c r="C221" s="9" t="s">
        <v>206</v>
      </c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</row>
    <row r="222" spans="3:59" ht="15" thickBot="1" x14ac:dyDescent="0.4">
      <c r="D222" s="15" t="s">
        <v>207</v>
      </c>
      <c r="E222" s="15"/>
      <c r="F222" s="15"/>
      <c r="G222" s="15"/>
      <c r="H222" s="15"/>
      <c r="I222" s="15"/>
      <c r="J222" s="33">
        <f>J219-J220+J221</f>
        <v>0</v>
      </c>
      <c r="K222" s="33">
        <f t="shared" ref="K222:BG222" si="70">K219-K220+K221</f>
        <v>0</v>
      </c>
      <c r="L222" s="33">
        <f t="shared" si="70"/>
        <v>0</v>
      </c>
      <c r="M222" s="33">
        <f t="shared" si="70"/>
        <v>0</v>
      </c>
      <c r="N222" s="33">
        <f t="shared" si="70"/>
        <v>0</v>
      </c>
      <c r="O222" s="33">
        <f t="shared" si="70"/>
        <v>0</v>
      </c>
      <c r="P222" s="33">
        <f t="shared" si="70"/>
        <v>0</v>
      </c>
      <c r="Q222" s="33">
        <f t="shared" si="70"/>
        <v>0</v>
      </c>
      <c r="R222" s="33">
        <f t="shared" si="70"/>
        <v>0</v>
      </c>
      <c r="S222" s="33">
        <f t="shared" si="70"/>
        <v>0</v>
      </c>
      <c r="T222" s="33">
        <f t="shared" si="70"/>
        <v>0</v>
      </c>
      <c r="U222" s="33">
        <f t="shared" si="70"/>
        <v>0</v>
      </c>
      <c r="V222" s="33">
        <f t="shared" si="70"/>
        <v>0</v>
      </c>
      <c r="W222" s="33">
        <f t="shared" si="70"/>
        <v>0</v>
      </c>
      <c r="X222" s="33">
        <f t="shared" si="70"/>
        <v>0</v>
      </c>
      <c r="Y222" s="33">
        <f t="shared" si="70"/>
        <v>0</v>
      </c>
      <c r="Z222" s="33">
        <f t="shared" si="70"/>
        <v>0</v>
      </c>
      <c r="AA222" s="33">
        <f t="shared" si="70"/>
        <v>0</v>
      </c>
      <c r="AB222" s="33">
        <f t="shared" si="70"/>
        <v>0</v>
      </c>
      <c r="AC222" s="33">
        <f t="shared" si="70"/>
        <v>0</v>
      </c>
      <c r="AD222" s="33">
        <f t="shared" si="70"/>
        <v>0</v>
      </c>
      <c r="AE222" s="33">
        <f t="shared" si="70"/>
        <v>0</v>
      </c>
      <c r="AF222" s="33">
        <f t="shared" si="70"/>
        <v>0</v>
      </c>
      <c r="AG222" s="33">
        <f t="shared" si="70"/>
        <v>0</v>
      </c>
      <c r="AH222" s="33">
        <f t="shared" si="70"/>
        <v>0</v>
      </c>
      <c r="AI222" s="33">
        <f t="shared" si="70"/>
        <v>0</v>
      </c>
      <c r="AJ222" s="33">
        <f t="shared" si="70"/>
        <v>0</v>
      </c>
      <c r="AK222" s="33">
        <f t="shared" si="70"/>
        <v>0</v>
      </c>
      <c r="AL222" s="33">
        <f t="shared" si="70"/>
        <v>0</v>
      </c>
      <c r="AM222" s="33">
        <f t="shared" si="70"/>
        <v>0</v>
      </c>
      <c r="AN222" s="33">
        <f t="shared" si="70"/>
        <v>0</v>
      </c>
      <c r="AO222" s="33">
        <f t="shared" si="70"/>
        <v>0</v>
      </c>
      <c r="AP222" s="33">
        <f t="shared" si="70"/>
        <v>0</v>
      </c>
      <c r="AQ222" s="33">
        <f t="shared" si="70"/>
        <v>0</v>
      </c>
      <c r="AR222" s="33">
        <f t="shared" si="70"/>
        <v>0</v>
      </c>
      <c r="AS222" s="33">
        <f t="shared" si="70"/>
        <v>0</v>
      </c>
      <c r="AT222" s="33">
        <f t="shared" si="70"/>
        <v>0</v>
      </c>
      <c r="AU222" s="33">
        <f t="shared" si="70"/>
        <v>0</v>
      </c>
      <c r="AV222" s="33">
        <f t="shared" si="70"/>
        <v>0</v>
      </c>
      <c r="AW222" s="33">
        <f t="shared" si="70"/>
        <v>0</v>
      </c>
      <c r="AX222" s="33">
        <f t="shared" si="70"/>
        <v>0</v>
      </c>
      <c r="AY222" s="33">
        <f t="shared" si="70"/>
        <v>0</v>
      </c>
      <c r="AZ222" s="33">
        <f t="shared" si="70"/>
        <v>0</v>
      </c>
      <c r="BA222" s="33">
        <f t="shared" si="70"/>
        <v>0</v>
      </c>
      <c r="BB222" s="33">
        <f t="shared" si="70"/>
        <v>0</v>
      </c>
      <c r="BC222" s="33">
        <f t="shared" si="70"/>
        <v>0</v>
      </c>
      <c r="BD222" s="33">
        <f t="shared" si="70"/>
        <v>0</v>
      </c>
      <c r="BE222" s="33">
        <f t="shared" si="70"/>
        <v>0</v>
      </c>
      <c r="BF222" s="33">
        <f t="shared" si="70"/>
        <v>0</v>
      </c>
      <c r="BG222" s="33">
        <f t="shared" si="70"/>
        <v>0</v>
      </c>
    </row>
    <row r="223" spans="3:59" x14ac:dyDescent="0.35">
      <c r="C223" s="9" t="s">
        <v>208</v>
      </c>
      <c r="E223" s="9" t="s">
        <v>88</v>
      </c>
      <c r="F223" s="12">
        <f>F58</f>
        <v>0.35</v>
      </c>
      <c r="J223" s="35">
        <f>MAX(J222*$F$223,0)</f>
        <v>0</v>
      </c>
      <c r="K223" s="35">
        <f t="shared" ref="K223:BG223" si="71">MAX(K222*$F$223,0)</f>
        <v>0</v>
      </c>
      <c r="L223" s="35">
        <f t="shared" si="71"/>
        <v>0</v>
      </c>
      <c r="M223" s="35">
        <f t="shared" si="71"/>
        <v>0</v>
      </c>
      <c r="N223" s="35">
        <f t="shared" si="71"/>
        <v>0</v>
      </c>
      <c r="O223" s="35">
        <f t="shared" si="71"/>
        <v>0</v>
      </c>
      <c r="P223" s="35">
        <f t="shared" si="71"/>
        <v>0</v>
      </c>
      <c r="Q223" s="35">
        <f t="shared" si="71"/>
        <v>0</v>
      </c>
      <c r="R223" s="35">
        <f t="shared" si="71"/>
        <v>0</v>
      </c>
      <c r="S223" s="35">
        <f t="shared" si="71"/>
        <v>0</v>
      </c>
      <c r="T223" s="35">
        <f t="shared" si="71"/>
        <v>0</v>
      </c>
      <c r="U223" s="35">
        <f t="shared" si="71"/>
        <v>0</v>
      </c>
      <c r="V223" s="35">
        <f t="shared" si="71"/>
        <v>0</v>
      </c>
      <c r="W223" s="35">
        <f t="shared" si="71"/>
        <v>0</v>
      </c>
      <c r="X223" s="35">
        <f t="shared" si="71"/>
        <v>0</v>
      </c>
      <c r="Y223" s="35">
        <f t="shared" si="71"/>
        <v>0</v>
      </c>
      <c r="Z223" s="35">
        <f t="shared" si="71"/>
        <v>0</v>
      </c>
      <c r="AA223" s="35">
        <f t="shared" si="71"/>
        <v>0</v>
      </c>
      <c r="AB223" s="35">
        <f t="shared" si="71"/>
        <v>0</v>
      </c>
      <c r="AC223" s="35">
        <f t="shared" si="71"/>
        <v>0</v>
      </c>
      <c r="AD223" s="35">
        <f t="shared" si="71"/>
        <v>0</v>
      </c>
      <c r="AE223" s="35">
        <f t="shared" si="71"/>
        <v>0</v>
      </c>
      <c r="AF223" s="35">
        <f t="shared" si="71"/>
        <v>0</v>
      </c>
      <c r="AG223" s="35">
        <f t="shared" si="71"/>
        <v>0</v>
      </c>
      <c r="AH223" s="35">
        <f t="shared" si="71"/>
        <v>0</v>
      </c>
      <c r="AI223" s="35">
        <f t="shared" si="71"/>
        <v>0</v>
      </c>
      <c r="AJ223" s="35">
        <f t="shared" si="71"/>
        <v>0</v>
      </c>
      <c r="AK223" s="35">
        <f t="shared" si="71"/>
        <v>0</v>
      </c>
      <c r="AL223" s="35">
        <f t="shared" si="71"/>
        <v>0</v>
      </c>
      <c r="AM223" s="35">
        <f t="shared" si="71"/>
        <v>0</v>
      </c>
      <c r="AN223" s="35">
        <f t="shared" si="71"/>
        <v>0</v>
      </c>
      <c r="AO223" s="35">
        <f t="shared" si="71"/>
        <v>0</v>
      </c>
      <c r="AP223" s="35">
        <f t="shared" si="71"/>
        <v>0</v>
      </c>
      <c r="AQ223" s="35">
        <f t="shared" si="71"/>
        <v>0</v>
      </c>
      <c r="AR223" s="35">
        <f t="shared" si="71"/>
        <v>0</v>
      </c>
      <c r="AS223" s="35">
        <f t="shared" si="71"/>
        <v>0</v>
      </c>
      <c r="AT223" s="35">
        <f t="shared" si="71"/>
        <v>0</v>
      </c>
      <c r="AU223" s="35">
        <f t="shared" si="71"/>
        <v>0</v>
      </c>
      <c r="AV223" s="35">
        <f t="shared" si="71"/>
        <v>0</v>
      </c>
      <c r="AW223" s="35">
        <f t="shared" si="71"/>
        <v>0</v>
      </c>
      <c r="AX223" s="35">
        <f t="shared" si="71"/>
        <v>0</v>
      </c>
      <c r="AY223" s="35">
        <f t="shared" si="71"/>
        <v>0</v>
      </c>
      <c r="AZ223" s="35">
        <f t="shared" si="71"/>
        <v>0</v>
      </c>
      <c r="BA223" s="35">
        <f t="shared" si="71"/>
        <v>0</v>
      </c>
      <c r="BB223" s="35">
        <f t="shared" si="71"/>
        <v>0</v>
      </c>
      <c r="BC223" s="35">
        <f t="shared" si="71"/>
        <v>0</v>
      </c>
      <c r="BD223" s="35">
        <f t="shared" si="71"/>
        <v>0</v>
      </c>
      <c r="BE223" s="35">
        <f t="shared" si="71"/>
        <v>0</v>
      </c>
      <c r="BF223" s="35">
        <f t="shared" si="71"/>
        <v>0</v>
      </c>
      <c r="BG223" s="35">
        <f t="shared" si="71"/>
        <v>0</v>
      </c>
    </row>
    <row r="224" spans="3:59" ht="15" thickBot="1" x14ac:dyDescent="0.4">
      <c r="D224" s="15" t="s">
        <v>209</v>
      </c>
      <c r="E224" s="15"/>
      <c r="F224" s="15"/>
      <c r="G224" s="15"/>
      <c r="H224" s="15"/>
      <c r="I224" s="15"/>
      <c r="J224" s="33">
        <f t="shared" ref="J224:BG224" si="72">J222-J223</f>
        <v>0</v>
      </c>
      <c r="K224" s="33">
        <f t="shared" si="72"/>
        <v>0</v>
      </c>
      <c r="L224" s="33">
        <f t="shared" si="72"/>
        <v>0</v>
      </c>
      <c r="M224" s="33">
        <f t="shared" si="72"/>
        <v>0</v>
      </c>
      <c r="N224" s="33">
        <f t="shared" si="72"/>
        <v>0</v>
      </c>
      <c r="O224" s="33">
        <f t="shared" si="72"/>
        <v>0</v>
      </c>
      <c r="P224" s="33">
        <f t="shared" si="72"/>
        <v>0</v>
      </c>
      <c r="Q224" s="33">
        <f t="shared" si="72"/>
        <v>0</v>
      </c>
      <c r="R224" s="33">
        <f t="shared" si="72"/>
        <v>0</v>
      </c>
      <c r="S224" s="33">
        <f t="shared" si="72"/>
        <v>0</v>
      </c>
      <c r="T224" s="33">
        <f t="shared" si="72"/>
        <v>0</v>
      </c>
      <c r="U224" s="33">
        <f t="shared" si="72"/>
        <v>0</v>
      </c>
      <c r="V224" s="33">
        <f t="shared" si="72"/>
        <v>0</v>
      </c>
      <c r="W224" s="33">
        <f t="shared" si="72"/>
        <v>0</v>
      </c>
      <c r="X224" s="33">
        <f t="shared" si="72"/>
        <v>0</v>
      </c>
      <c r="Y224" s="33">
        <f t="shared" si="72"/>
        <v>0</v>
      </c>
      <c r="Z224" s="33">
        <f t="shared" si="72"/>
        <v>0</v>
      </c>
      <c r="AA224" s="33">
        <f t="shared" si="72"/>
        <v>0</v>
      </c>
      <c r="AB224" s="33">
        <f t="shared" si="72"/>
        <v>0</v>
      </c>
      <c r="AC224" s="33">
        <f t="shared" si="72"/>
        <v>0</v>
      </c>
      <c r="AD224" s="33">
        <f t="shared" si="72"/>
        <v>0</v>
      </c>
      <c r="AE224" s="33">
        <f t="shared" si="72"/>
        <v>0</v>
      </c>
      <c r="AF224" s="33">
        <f t="shared" si="72"/>
        <v>0</v>
      </c>
      <c r="AG224" s="33">
        <f t="shared" si="72"/>
        <v>0</v>
      </c>
      <c r="AH224" s="33">
        <f t="shared" si="72"/>
        <v>0</v>
      </c>
      <c r="AI224" s="33">
        <f t="shared" si="72"/>
        <v>0</v>
      </c>
      <c r="AJ224" s="33">
        <f t="shared" si="72"/>
        <v>0</v>
      </c>
      <c r="AK224" s="33">
        <f t="shared" si="72"/>
        <v>0</v>
      </c>
      <c r="AL224" s="33">
        <f t="shared" si="72"/>
        <v>0</v>
      </c>
      <c r="AM224" s="33">
        <f t="shared" si="72"/>
        <v>0</v>
      </c>
      <c r="AN224" s="33">
        <f t="shared" si="72"/>
        <v>0</v>
      </c>
      <c r="AO224" s="33">
        <f t="shared" si="72"/>
        <v>0</v>
      </c>
      <c r="AP224" s="33">
        <f t="shared" si="72"/>
        <v>0</v>
      </c>
      <c r="AQ224" s="33">
        <f t="shared" si="72"/>
        <v>0</v>
      </c>
      <c r="AR224" s="33">
        <f t="shared" si="72"/>
        <v>0</v>
      </c>
      <c r="AS224" s="33">
        <f t="shared" si="72"/>
        <v>0</v>
      </c>
      <c r="AT224" s="33">
        <f t="shared" si="72"/>
        <v>0</v>
      </c>
      <c r="AU224" s="33">
        <f t="shared" si="72"/>
        <v>0</v>
      </c>
      <c r="AV224" s="33">
        <f t="shared" si="72"/>
        <v>0</v>
      </c>
      <c r="AW224" s="33">
        <f t="shared" si="72"/>
        <v>0</v>
      </c>
      <c r="AX224" s="33">
        <f t="shared" si="72"/>
        <v>0</v>
      </c>
      <c r="AY224" s="33">
        <f t="shared" si="72"/>
        <v>0</v>
      </c>
      <c r="AZ224" s="33">
        <f t="shared" si="72"/>
        <v>0</v>
      </c>
      <c r="BA224" s="33">
        <f t="shared" si="72"/>
        <v>0</v>
      </c>
      <c r="BB224" s="33">
        <f t="shared" si="72"/>
        <v>0</v>
      </c>
      <c r="BC224" s="33">
        <f t="shared" si="72"/>
        <v>0</v>
      </c>
      <c r="BD224" s="33">
        <f t="shared" si="72"/>
        <v>0</v>
      </c>
      <c r="BE224" s="33">
        <f t="shared" si="72"/>
        <v>0</v>
      </c>
      <c r="BF224" s="33">
        <f t="shared" si="72"/>
        <v>0</v>
      </c>
      <c r="BG224" s="33">
        <f t="shared" si="72"/>
        <v>0</v>
      </c>
    </row>
    <row r="226" spans="1:59" s="66" customFormat="1" x14ac:dyDescent="0.35">
      <c r="A226" s="66" t="s">
        <v>210</v>
      </c>
    </row>
    <row r="227" spans="1:59" x14ac:dyDescent="0.35">
      <c r="B227" s="9" t="s">
        <v>139</v>
      </c>
      <c r="E227" s="9" t="s">
        <v>88</v>
      </c>
      <c r="J227" s="35">
        <f t="shared" ref="J227:BG227" si="73">J216</f>
        <v>0</v>
      </c>
      <c r="K227" s="35">
        <f t="shared" si="73"/>
        <v>0</v>
      </c>
      <c r="L227" s="35">
        <f t="shared" si="73"/>
        <v>0</v>
      </c>
      <c r="M227" s="35">
        <f t="shared" si="73"/>
        <v>0</v>
      </c>
      <c r="N227" s="35">
        <f t="shared" si="73"/>
        <v>0</v>
      </c>
      <c r="O227" s="35">
        <f t="shared" si="73"/>
        <v>0</v>
      </c>
      <c r="P227" s="35">
        <f t="shared" si="73"/>
        <v>0</v>
      </c>
      <c r="Q227" s="35">
        <f t="shared" si="73"/>
        <v>0</v>
      </c>
      <c r="R227" s="35">
        <f t="shared" si="73"/>
        <v>0</v>
      </c>
      <c r="S227" s="35">
        <f t="shared" si="73"/>
        <v>0</v>
      </c>
      <c r="T227" s="35">
        <f t="shared" si="73"/>
        <v>0</v>
      </c>
      <c r="U227" s="35">
        <f t="shared" si="73"/>
        <v>0</v>
      </c>
      <c r="V227" s="35">
        <f t="shared" si="73"/>
        <v>0</v>
      </c>
      <c r="W227" s="35">
        <f t="shared" si="73"/>
        <v>0</v>
      </c>
      <c r="X227" s="35">
        <f t="shared" si="73"/>
        <v>0</v>
      </c>
      <c r="Y227" s="35">
        <f t="shared" si="73"/>
        <v>0</v>
      </c>
      <c r="Z227" s="35">
        <f t="shared" si="73"/>
        <v>0</v>
      </c>
      <c r="AA227" s="35">
        <f t="shared" si="73"/>
        <v>0</v>
      </c>
      <c r="AB227" s="35">
        <f t="shared" si="73"/>
        <v>0</v>
      </c>
      <c r="AC227" s="35">
        <f t="shared" si="73"/>
        <v>0</v>
      </c>
      <c r="AD227" s="35">
        <f t="shared" si="73"/>
        <v>0</v>
      </c>
      <c r="AE227" s="35">
        <f t="shared" si="73"/>
        <v>0</v>
      </c>
      <c r="AF227" s="35">
        <f t="shared" si="73"/>
        <v>0</v>
      </c>
      <c r="AG227" s="35">
        <f t="shared" si="73"/>
        <v>0</v>
      </c>
      <c r="AH227" s="35">
        <f t="shared" si="73"/>
        <v>0</v>
      </c>
      <c r="AI227" s="35">
        <f t="shared" si="73"/>
        <v>0</v>
      </c>
      <c r="AJ227" s="35">
        <f t="shared" si="73"/>
        <v>0</v>
      </c>
      <c r="AK227" s="35">
        <f t="shared" si="73"/>
        <v>0</v>
      </c>
      <c r="AL227" s="35">
        <f t="shared" si="73"/>
        <v>0</v>
      </c>
      <c r="AM227" s="35">
        <f t="shared" si="73"/>
        <v>0</v>
      </c>
      <c r="AN227" s="35">
        <f t="shared" si="73"/>
        <v>0</v>
      </c>
      <c r="AO227" s="35">
        <f t="shared" si="73"/>
        <v>0</v>
      </c>
      <c r="AP227" s="35">
        <f t="shared" si="73"/>
        <v>0</v>
      </c>
      <c r="AQ227" s="35">
        <f t="shared" si="73"/>
        <v>0</v>
      </c>
      <c r="AR227" s="35">
        <f t="shared" si="73"/>
        <v>0</v>
      </c>
      <c r="AS227" s="35">
        <f t="shared" si="73"/>
        <v>0</v>
      </c>
      <c r="AT227" s="35">
        <f t="shared" si="73"/>
        <v>0</v>
      </c>
      <c r="AU227" s="35">
        <f t="shared" si="73"/>
        <v>0</v>
      </c>
      <c r="AV227" s="35">
        <f t="shared" si="73"/>
        <v>0</v>
      </c>
      <c r="AW227" s="35">
        <f t="shared" si="73"/>
        <v>0</v>
      </c>
      <c r="AX227" s="35">
        <f t="shared" si="73"/>
        <v>0</v>
      </c>
      <c r="AY227" s="35">
        <f t="shared" si="73"/>
        <v>0</v>
      </c>
      <c r="AZ227" s="35">
        <f t="shared" si="73"/>
        <v>0</v>
      </c>
      <c r="BA227" s="35">
        <f t="shared" si="73"/>
        <v>0</v>
      </c>
      <c r="BB227" s="35">
        <f t="shared" si="73"/>
        <v>0</v>
      </c>
      <c r="BC227" s="35">
        <f t="shared" si="73"/>
        <v>0</v>
      </c>
      <c r="BD227" s="35">
        <f t="shared" si="73"/>
        <v>0</v>
      </c>
      <c r="BE227" s="35">
        <f t="shared" si="73"/>
        <v>0</v>
      </c>
      <c r="BF227" s="35">
        <f t="shared" si="73"/>
        <v>0</v>
      </c>
      <c r="BG227" s="35">
        <f t="shared" si="73"/>
        <v>0</v>
      </c>
    </row>
    <row r="228" spans="1:59" x14ac:dyDescent="0.35">
      <c r="B228" s="9" t="s">
        <v>211</v>
      </c>
      <c r="E228" s="9" t="s">
        <v>88</v>
      </c>
      <c r="J228" s="35">
        <f t="shared" ref="J228:BG228" si="74">J223</f>
        <v>0</v>
      </c>
      <c r="K228" s="35">
        <f t="shared" si="74"/>
        <v>0</v>
      </c>
      <c r="L228" s="35">
        <f t="shared" si="74"/>
        <v>0</v>
      </c>
      <c r="M228" s="35">
        <f t="shared" si="74"/>
        <v>0</v>
      </c>
      <c r="N228" s="35">
        <f t="shared" si="74"/>
        <v>0</v>
      </c>
      <c r="O228" s="35">
        <f t="shared" si="74"/>
        <v>0</v>
      </c>
      <c r="P228" s="35">
        <f t="shared" si="74"/>
        <v>0</v>
      </c>
      <c r="Q228" s="35">
        <f t="shared" si="74"/>
        <v>0</v>
      </c>
      <c r="R228" s="35">
        <f t="shared" si="74"/>
        <v>0</v>
      </c>
      <c r="S228" s="35">
        <f t="shared" si="74"/>
        <v>0</v>
      </c>
      <c r="T228" s="35">
        <f t="shared" si="74"/>
        <v>0</v>
      </c>
      <c r="U228" s="35">
        <f t="shared" si="74"/>
        <v>0</v>
      </c>
      <c r="V228" s="35">
        <f t="shared" si="74"/>
        <v>0</v>
      </c>
      <c r="W228" s="35">
        <f t="shared" si="74"/>
        <v>0</v>
      </c>
      <c r="X228" s="35">
        <f t="shared" si="74"/>
        <v>0</v>
      </c>
      <c r="Y228" s="35">
        <f t="shared" si="74"/>
        <v>0</v>
      </c>
      <c r="Z228" s="35">
        <f t="shared" si="74"/>
        <v>0</v>
      </c>
      <c r="AA228" s="35">
        <f t="shared" si="74"/>
        <v>0</v>
      </c>
      <c r="AB228" s="35">
        <f t="shared" si="74"/>
        <v>0</v>
      </c>
      <c r="AC228" s="35">
        <f t="shared" si="74"/>
        <v>0</v>
      </c>
      <c r="AD228" s="35">
        <f t="shared" si="74"/>
        <v>0</v>
      </c>
      <c r="AE228" s="35">
        <f t="shared" si="74"/>
        <v>0</v>
      </c>
      <c r="AF228" s="35">
        <f t="shared" si="74"/>
        <v>0</v>
      </c>
      <c r="AG228" s="35">
        <f t="shared" si="74"/>
        <v>0</v>
      </c>
      <c r="AH228" s="35">
        <f t="shared" si="74"/>
        <v>0</v>
      </c>
      <c r="AI228" s="35">
        <f t="shared" si="74"/>
        <v>0</v>
      </c>
      <c r="AJ228" s="35">
        <f t="shared" si="74"/>
        <v>0</v>
      </c>
      <c r="AK228" s="35">
        <f t="shared" si="74"/>
        <v>0</v>
      </c>
      <c r="AL228" s="35">
        <f t="shared" si="74"/>
        <v>0</v>
      </c>
      <c r="AM228" s="35">
        <f t="shared" si="74"/>
        <v>0</v>
      </c>
      <c r="AN228" s="35">
        <f t="shared" si="74"/>
        <v>0</v>
      </c>
      <c r="AO228" s="35">
        <f t="shared" si="74"/>
        <v>0</v>
      </c>
      <c r="AP228" s="35">
        <f t="shared" si="74"/>
        <v>0</v>
      </c>
      <c r="AQ228" s="35">
        <f t="shared" si="74"/>
        <v>0</v>
      </c>
      <c r="AR228" s="35">
        <f t="shared" si="74"/>
        <v>0</v>
      </c>
      <c r="AS228" s="35">
        <f t="shared" si="74"/>
        <v>0</v>
      </c>
      <c r="AT228" s="35">
        <f t="shared" si="74"/>
        <v>0</v>
      </c>
      <c r="AU228" s="35">
        <f t="shared" si="74"/>
        <v>0</v>
      </c>
      <c r="AV228" s="35">
        <f t="shared" si="74"/>
        <v>0</v>
      </c>
      <c r="AW228" s="35">
        <f t="shared" si="74"/>
        <v>0</v>
      </c>
      <c r="AX228" s="35">
        <f t="shared" si="74"/>
        <v>0</v>
      </c>
      <c r="AY228" s="35">
        <f t="shared" si="74"/>
        <v>0</v>
      </c>
      <c r="AZ228" s="35">
        <f t="shared" si="74"/>
        <v>0</v>
      </c>
      <c r="BA228" s="35">
        <f t="shared" si="74"/>
        <v>0</v>
      </c>
      <c r="BB228" s="35">
        <f t="shared" si="74"/>
        <v>0</v>
      </c>
      <c r="BC228" s="35">
        <f t="shared" si="74"/>
        <v>0</v>
      </c>
      <c r="BD228" s="35">
        <f t="shared" si="74"/>
        <v>0</v>
      </c>
      <c r="BE228" s="35">
        <f t="shared" si="74"/>
        <v>0</v>
      </c>
      <c r="BF228" s="35">
        <f t="shared" si="74"/>
        <v>0</v>
      </c>
      <c r="BG228" s="35">
        <f t="shared" si="74"/>
        <v>0</v>
      </c>
    </row>
    <row r="229" spans="1:59" x14ac:dyDescent="0.35">
      <c r="B229" s="9" t="s">
        <v>206</v>
      </c>
      <c r="E229" s="9" t="s">
        <v>88</v>
      </c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</row>
    <row r="230" spans="1:59" ht="15" thickBot="1" x14ac:dyDescent="0.4">
      <c r="C230" s="15" t="s">
        <v>212</v>
      </c>
      <c r="D230" s="15"/>
      <c r="E230" s="15"/>
      <c r="F230" s="15"/>
      <c r="G230" s="15"/>
      <c r="H230" s="15"/>
      <c r="I230" s="15"/>
      <c r="J230" s="33">
        <f>J227-J228+J229</f>
        <v>0</v>
      </c>
      <c r="K230" s="33">
        <f t="shared" ref="K230:BG230" si="75">K227-K228+K229</f>
        <v>0</v>
      </c>
      <c r="L230" s="33">
        <f t="shared" si="75"/>
        <v>0</v>
      </c>
      <c r="M230" s="33">
        <f t="shared" si="75"/>
        <v>0</v>
      </c>
      <c r="N230" s="33">
        <f t="shared" si="75"/>
        <v>0</v>
      </c>
      <c r="O230" s="33">
        <f t="shared" si="75"/>
        <v>0</v>
      </c>
      <c r="P230" s="33">
        <f t="shared" si="75"/>
        <v>0</v>
      </c>
      <c r="Q230" s="33">
        <f t="shared" si="75"/>
        <v>0</v>
      </c>
      <c r="R230" s="33">
        <f t="shared" si="75"/>
        <v>0</v>
      </c>
      <c r="S230" s="33">
        <f t="shared" si="75"/>
        <v>0</v>
      </c>
      <c r="T230" s="33">
        <f t="shared" si="75"/>
        <v>0</v>
      </c>
      <c r="U230" s="33">
        <f t="shared" si="75"/>
        <v>0</v>
      </c>
      <c r="V230" s="33">
        <f t="shared" si="75"/>
        <v>0</v>
      </c>
      <c r="W230" s="33">
        <f t="shared" si="75"/>
        <v>0</v>
      </c>
      <c r="X230" s="33">
        <f t="shared" si="75"/>
        <v>0</v>
      </c>
      <c r="Y230" s="33">
        <f t="shared" si="75"/>
        <v>0</v>
      </c>
      <c r="Z230" s="33">
        <f t="shared" si="75"/>
        <v>0</v>
      </c>
      <c r="AA230" s="33">
        <f t="shared" si="75"/>
        <v>0</v>
      </c>
      <c r="AB230" s="33">
        <f t="shared" si="75"/>
        <v>0</v>
      </c>
      <c r="AC230" s="33">
        <f t="shared" si="75"/>
        <v>0</v>
      </c>
      <c r="AD230" s="33">
        <f t="shared" si="75"/>
        <v>0</v>
      </c>
      <c r="AE230" s="33">
        <f t="shared" si="75"/>
        <v>0</v>
      </c>
      <c r="AF230" s="33">
        <f t="shared" si="75"/>
        <v>0</v>
      </c>
      <c r="AG230" s="33">
        <f t="shared" si="75"/>
        <v>0</v>
      </c>
      <c r="AH230" s="33">
        <f t="shared" si="75"/>
        <v>0</v>
      </c>
      <c r="AI230" s="33">
        <f t="shared" si="75"/>
        <v>0</v>
      </c>
      <c r="AJ230" s="33">
        <f t="shared" si="75"/>
        <v>0</v>
      </c>
      <c r="AK230" s="33">
        <f t="shared" si="75"/>
        <v>0</v>
      </c>
      <c r="AL230" s="33">
        <f t="shared" si="75"/>
        <v>0</v>
      </c>
      <c r="AM230" s="33">
        <f t="shared" si="75"/>
        <v>0</v>
      </c>
      <c r="AN230" s="33">
        <f t="shared" si="75"/>
        <v>0</v>
      </c>
      <c r="AO230" s="33">
        <f t="shared" si="75"/>
        <v>0</v>
      </c>
      <c r="AP230" s="33">
        <f t="shared" si="75"/>
        <v>0</v>
      </c>
      <c r="AQ230" s="33">
        <f t="shared" si="75"/>
        <v>0</v>
      </c>
      <c r="AR230" s="33">
        <f t="shared" si="75"/>
        <v>0</v>
      </c>
      <c r="AS230" s="33">
        <f t="shared" si="75"/>
        <v>0</v>
      </c>
      <c r="AT230" s="33">
        <f t="shared" si="75"/>
        <v>0</v>
      </c>
      <c r="AU230" s="33">
        <f t="shared" si="75"/>
        <v>0</v>
      </c>
      <c r="AV230" s="33">
        <f t="shared" si="75"/>
        <v>0</v>
      </c>
      <c r="AW230" s="33">
        <f t="shared" si="75"/>
        <v>0</v>
      </c>
      <c r="AX230" s="33">
        <f t="shared" si="75"/>
        <v>0</v>
      </c>
      <c r="AY230" s="33">
        <f t="shared" si="75"/>
        <v>0</v>
      </c>
      <c r="AZ230" s="33">
        <f t="shared" si="75"/>
        <v>0</v>
      </c>
      <c r="BA230" s="33">
        <f t="shared" si="75"/>
        <v>0</v>
      </c>
      <c r="BB230" s="33">
        <f t="shared" si="75"/>
        <v>0</v>
      </c>
      <c r="BC230" s="33">
        <f t="shared" si="75"/>
        <v>0</v>
      </c>
      <c r="BD230" s="33">
        <f t="shared" si="75"/>
        <v>0</v>
      </c>
      <c r="BE230" s="33">
        <f t="shared" si="75"/>
        <v>0</v>
      </c>
      <c r="BF230" s="33">
        <f t="shared" si="75"/>
        <v>0</v>
      </c>
      <c r="BG230" s="33">
        <f t="shared" si="75"/>
        <v>0</v>
      </c>
    </row>
    <row r="231" spans="1:59" x14ac:dyDescent="0.35">
      <c r="B231" s="9" t="s">
        <v>213</v>
      </c>
      <c r="E231" s="9" t="s">
        <v>88</v>
      </c>
      <c r="J231" s="35">
        <f t="shared" ref="J231:BG231" si="76">J220</f>
        <v>0</v>
      </c>
      <c r="K231" s="35">
        <f t="shared" si="76"/>
        <v>0</v>
      </c>
      <c r="L231" s="35">
        <f t="shared" si="76"/>
        <v>0</v>
      </c>
      <c r="M231" s="35">
        <f t="shared" si="76"/>
        <v>0</v>
      </c>
      <c r="N231" s="35">
        <f t="shared" si="76"/>
        <v>0</v>
      </c>
      <c r="O231" s="35">
        <f t="shared" si="76"/>
        <v>0</v>
      </c>
      <c r="P231" s="35">
        <f t="shared" si="76"/>
        <v>0</v>
      </c>
      <c r="Q231" s="35">
        <f t="shared" si="76"/>
        <v>0</v>
      </c>
      <c r="R231" s="35">
        <f t="shared" si="76"/>
        <v>0</v>
      </c>
      <c r="S231" s="35">
        <f t="shared" si="76"/>
        <v>0</v>
      </c>
      <c r="T231" s="35">
        <f t="shared" si="76"/>
        <v>0</v>
      </c>
      <c r="U231" s="35">
        <f t="shared" si="76"/>
        <v>0</v>
      </c>
      <c r="V231" s="35">
        <f t="shared" si="76"/>
        <v>0</v>
      </c>
      <c r="W231" s="35">
        <f t="shared" si="76"/>
        <v>0</v>
      </c>
      <c r="X231" s="35">
        <f t="shared" si="76"/>
        <v>0</v>
      </c>
      <c r="Y231" s="35">
        <f t="shared" si="76"/>
        <v>0</v>
      </c>
      <c r="Z231" s="35">
        <f t="shared" si="76"/>
        <v>0</v>
      </c>
      <c r="AA231" s="35">
        <f t="shared" si="76"/>
        <v>0</v>
      </c>
      <c r="AB231" s="35">
        <f t="shared" si="76"/>
        <v>0</v>
      </c>
      <c r="AC231" s="35">
        <f t="shared" si="76"/>
        <v>0</v>
      </c>
      <c r="AD231" s="35">
        <f t="shared" si="76"/>
        <v>0</v>
      </c>
      <c r="AE231" s="35">
        <f t="shared" si="76"/>
        <v>0</v>
      </c>
      <c r="AF231" s="35">
        <f t="shared" si="76"/>
        <v>0</v>
      </c>
      <c r="AG231" s="35">
        <f t="shared" si="76"/>
        <v>0</v>
      </c>
      <c r="AH231" s="35">
        <f t="shared" si="76"/>
        <v>0</v>
      </c>
      <c r="AI231" s="35">
        <f t="shared" si="76"/>
        <v>0</v>
      </c>
      <c r="AJ231" s="35">
        <f t="shared" si="76"/>
        <v>0</v>
      </c>
      <c r="AK231" s="35">
        <f t="shared" si="76"/>
        <v>0</v>
      </c>
      <c r="AL231" s="35">
        <f t="shared" si="76"/>
        <v>0</v>
      </c>
      <c r="AM231" s="35">
        <f t="shared" si="76"/>
        <v>0</v>
      </c>
      <c r="AN231" s="35">
        <f t="shared" si="76"/>
        <v>0</v>
      </c>
      <c r="AO231" s="35">
        <f t="shared" si="76"/>
        <v>0</v>
      </c>
      <c r="AP231" s="35">
        <f t="shared" si="76"/>
        <v>0</v>
      </c>
      <c r="AQ231" s="35">
        <f t="shared" si="76"/>
        <v>0</v>
      </c>
      <c r="AR231" s="35">
        <f t="shared" si="76"/>
        <v>0</v>
      </c>
      <c r="AS231" s="35">
        <f t="shared" si="76"/>
        <v>0</v>
      </c>
      <c r="AT231" s="35">
        <f t="shared" si="76"/>
        <v>0</v>
      </c>
      <c r="AU231" s="35">
        <f t="shared" si="76"/>
        <v>0</v>
      </c>
      <c r="AV231" s="35">
        <f t="shared" si="76"/>
        <v>0</v>
      </c>
      <c r="AW231" s="35">
        <f t="shared" si="76"/>
        <v>0</v>
      </c>
      <c r="AX231" s="35">
        <f t="shared" si="76"/>
        <v>0</v>
      </c>
      <c r="AY231" s="35">
        <f t="shared" si="76"/>
        <v>0</v>
      </c>
      <c r="AZ231" s="35">
        <f t="shared" si="76"/>
        <v>0</v>
      </c>
      <c r="BA231" s="35">
        <f t="shared" si="76"/>
        <v>0</v>
      </c>
      <c r="BB231" s="35">
        <f t="shared" si="76"/>
        <v>0</v>
      </c>
      <c r="BC231" s="35">
        <f t="shared" si="76"/>
        <v>0</v>
      </c>
      <c r="BD231" s="35">
        <f t="shared" si="76"/>
        <v>0</v>
      </c>
      <c r="BE231" s="35">
        <f t="shared" si="76"/>
        <v>0</v>
      </c>
      <c r="BF231" s="35">
        <f t="shared" si="76"/>
        <v>0</v>
      </c>
      <c r="BG231" s="35">
        <f t="shared" si="76"/>
        <v>0</v>
      </c>
    </row>
    <row r="232" spans="1:59" x14ac:dyDescent="0.35">
      <c r="B232" s="9" t="s">
        <v>214</v>
      </c>
      <c r="E232" s="9" t="s">
        <v>88</v>
      </c>
      <c r="J232" s="35">
        <f t="shared" ref="J232:BG232" si="77">J184</f>
        <v>0</v>
      </c>
      <c r="K232" s="35">
        <f t="shared" si="77"/>
        <v>0</v>
      </c>
      <c r="L232" s="35">
        <f t="shared" si="77"/>
        <v>0</v>
      </c>
      <c r="M232" s="35">
        <f t="shared" si="77"/>
        <v>0</v>
      </c>
      <c r="N232" s="35">
        <f t="shared" si="77"/>
        <v>0</v>
      </c>
      <c r="O232" s="35">
        <f t="shared" si="77"/>
        <v>0</v>
      </c>
      <c r="P232" s="35">
        <f t="shared" si="77"/>
        <v>0</v>
      </c>
      <c r="Q232" s="35">
        <f t="shared" si="77"/>
        <v>0</v>
      </c>
      <c r="R232" s="35">
        <f t="shared" si="77"/>
        <v>0</v>
      </c>
      <c r="S232" s="35">
        <f t="shared" si="77"/>
        <v>0</v>
      </c>
      <c r="T232" s="35">
        <f t="shared" si="77"/>
        <v>0</v>
      </c>
      <c r="U232" s="35">
        <f t="shared" si="77"/>
        <v>0</v>
      </c>
      <c r="V232" s="35">
        <f t="shared" si="77"/>
        <v>0</v>
      </c>
      <c r="W232" s="35">
        <f t="shared" si="77"/>
        <v>0</v>
      </c>
      <c r="X232" s="35">
        <f t="shared" si="77"/>
        <v>0</v>
      </c>
      <c r="Y232" s="35">
        <f t="shared" si="77"/>
        <v>0</v>
      </c>
      <c r="Z232" s="35">
        <f t="shared" si="77"/>
        <v>0</v>
      </c>
      <c r="AA232" s="35">
        <f t="shared" si="77"/>
        <v>0</v>
      </c>
      <c r="AB232" s="35">
        <f t="shared" si="77"/>
        <v>0</v>
      </c>
      <c r="AC232" s="35">
        <f t="shared" si="77"/>
        <v>0</v>
      </c>
      <c r="AD232" s="35">
        <f t="shared" si="77"/>
        <v>0</v>
      </c>
      <c r="AE232" s="35">
        <f t="shared" si="77"/>
        <v>0</v>
      </c>
      <c r="AF232" s="35">
        <f t="shared" si="77"/>
        <v>0</v>
      </c>
      <c r="AG232" s="35">
        <f t="shared" si="77"/>
        <v>0</v>
      </c>
      <c r="AH232" s="35">
        <f t="shared" si="77"/>
        <v>0</v>
      </c>
      <c r="AI232" s="35">
        <f t="shared" si="77"/>
        <v>0</v>
      </c>
      <c r="AJ232" s="35">
        <f t="shared" si="77"/>
        <v>0</v>
      </c>
      <c r="AK232" s="35">
        <f t="shared" si="77"/>
        <v>0</v>
      </c>
      <c r="AL232" s="35">
        <f t="shared" si="77"/>
        <v>0</v>
      </c>
      <c r="AM232" s="35">
        <f t="shared" si="77"/>
        <v>0</v>
      </c>
      <c r="AN232" s="35">
        <f t="shared" si="77"/>
        <v>0</v>
      </c>
      <c r="AO232" s="35">
        <f t="shared" si="77"/>
        <v>0</v>
      </c>
      <c r="AP232" s="35">
        <f t="shared" si="77"/>
        <v>0</v>
      </c>
      <c r="AQ232" s="35">
        <f t="shared" si="77"/>
        <v>0</v>
      </c>
      <c r="AR232" s="35">
        <f t="shared" si="77"/>
        <v>0</v>
      </c>
      <c r="AS232" s="35">
        <f t="shared" si="77"/>
        <v>0</v>
      </c>
      <c r="AT232" s="35">
        <f t="shared" si="77"/>
        <v>0</v>
      </c>
      <c r="AU232" s="35">
        <f t="shared" si="77"/>
        <v>0</v>
      </c>
      <c r="AV232" s="35">
        <f t="shared" si="77"/>
        <v>0</v>
      </c>
      <c r="AW232" s="35">
        <f t="shared" si="77"/>
        <v>0</v>
      </c>
      <c r="AX232" s="35">
        <f t="shared" si="77"/>
        <v>0</v>
      </c>
      <c r="AY232" s="35">
        <f t="shared" si="77"/>
        <v>0</v>
      </c>
      <c r="AZ232" s="35">
        <f t="shared" si="77"/>
        <v>0</v>
      </c>
      <c r="BA232" s="35">
        <f t="shared" si="77"/>
        <v>0</v>
      </c>
      <c r="BB232" s="35">
        <f t="shared" si="77"/>
        <v>0</v>
      </c>
      <c r="BC232" s="35">
        <f t="shared" si="77"/>
        <v>0</v>
      </c>
      <c r="BD232" s="35">
        <f t="shared" si="77"/>
        <v>0</v>
      </c>
      <c r="BE232" s="35">
        <f t="shared" si="77"/>
        <v>0</v>
      </c>
      <c r="BF232" s="35">
        <f t="shared" si="77"/>
        <v>0</v>
      </c>
      <c r="BG232" s="35">
        <f t="shared" si="77"/>
        <v>0</v>
      </c>
    </row>
    <row r="233" spans="1:59" ht="15" thickBot="1" x14ac:dyDescent="0.4">
      <c r="C233" s="15" t="s">
        <v>215</v>
      </c>
      <c r="D233" s="15"/>
      <c r="E233" s="15"/>
      <c r="F233" s="15"/>
      <c r="G233" s="15"/>
      <c r="H233" s="15"/>
      <c r="I233" s="15"/>
      <c r="J233" s="33">
        <f>J230-J231-J232</f>
        <v>0</v>
      </c>
      <c r="K233" s="33">
        <f t="shared" ref="K233:BG233" si="78">K230-K231-K232</f>
        <v>0</v>
      </c>
      <c r="L233" s="33">
        <f t="shared" si="78"/>
        <v>0</v>
      </c>
      <c r="M233" s="33">
        <f t="shared" si="78"/>
        <v>0</v>
      </c>
      <c r="N233" s="33">
        <f t="shared" si="78"/>
        <v>0</v>
      </c>
      <c r="O233" s="33">
        <f t="shared" si="78"/>
        <v>0</v>
      </c>
      <c r="P233" s="33">
        <f t="shared" si="78"/>
        <v>0</v>
      </c>
      <c r="Q233" s="33">
        <f t="shared" si="78"/>
        <v>0</v>
      </c>
      <c r="R233" s="33">
        <f t="shared" si="78"/>
        <v>0</v>
      </c>
      <c r="S233" s="33">
        <f t="shared" si="78"/>
        <v>0</v>
      </c>
      <c r="T233" s="33">
        <f t="shared" si="78"/>
        <v>0</v>
      </c>
      <c r="U233" s="33">
        <f t="shared" si="78"/>
        <v>0</v>
      </c>
      <c r="V233" s="33">
        <f t="shared" si="78"/>
        <v>0</v>
      </c>
      <c r="W233" s="33">
        <f t="shared" si="78"/>
        <v>0</v>
      </c>
      <c r="X233" s="33">
        <f t="shared" si="78"/>
        <v>0</v>
      </c>
      <c r="Y233" s="33">
        <f t="shared" si="78"/>
        <v>0</v>
      </c>
      <c r="Z233" s="33">
        <f t="shared" si="78"/>
        <v>0</v>
      </c>
      <c r="AA233" s="33">
        <f t="shared" si="78"/>
        <v>0</v>
      </c>
      <c r="AB233" s="33">
        <f t="shared" si="78"/>
        <v>0</v>
      </c>
      <c r="AC233" s="33">
        <f t="shared" si="78"/>
        <v>0</v>
      </c>
      <c r="AD233" s="33">
        <f t="shared" si="78"/>
        <v>0</v>
      </c>
      <c r="AE233" s="33">
        <f t="shared" si="78"/>
        <v>0</v>
      </c>
      <c r="AF233" s="33">
        <f t="shared" si="78"/>
        <v>0</v>
      </c>
      <c r="AG233" s="33">
        <f t="shared" si="78"/>
        <v>0</v>
      </c>
      <c r="AH233" s="33">
        <f t="shared" si="78"/>
        <v>0</v>
      </c>
      <c r="AI233" s="33">
        <f t="shared" si="78"/>
        <v>0</v>
      </c>
      <c r="AJ233" s="33">
        <f t="shared" si="78"/>
        <v>0</v>
      </c>
      <c r="AK233" s="33">
        <f t="shared" si="78"/>
        <v>0</v>
      </c>
      <c r="AL233" s="33">
        <f t="shared" si="78"/>
        <v>0</v>
      </c>
      <c r="AM233" s="33">
        <f t="shared" si="78"/>
        <v>0</v>
      </c>
      <c r="AN233" s="33">
        <f t="shared" si="78"/>
        <v>0</v>
      </c>
      <c r="AO233" s="33">
        <f t="shared" si="78"/>
        <v>0</v>
      </c>
      <c r="AP233" s="33">
        <f t="shared" si="78"/>
        <v>0</v>
      </c>
      <c r="AQ233" s="33">
        <f t="shared" si="78"/>
        <v>0</v>
      </c>
      <c r="AR233" s="33">
        <f t="shared" si="78"/>
        <v>0</v>
      </c>
      <c r="AS233" s="33">
        <f t="shared" si="78"/>
        <v>0</v>
      </c>
      <c r="AT233" s="33">
        <f t="shared" si="78"/>
        <v>0</v>
      </c>
      <c r="AU233" s="33">
        <f t="shared" si="78"/>
        <v>0</v>
      </c>
      <c r="AV233" s="33">
        <f t="shared" si="78"/>
        <v>0</v>
      </c>
      <c r="AW233" s="33">
        <f t="shared" si="78"/>
        <v>0</v>
      </c>
      <c r="AX233" s="33">
        <f t="shared" si="78"/>
        <v>0</v>
      </c>
      <c r="AY233" s="33">
        <f t="shared" si="78"/>
        <v>0</v>
      </c>
      <c r="AZ233" s="33">
        <f t="shared" si="78"/>
        <v>0</v>
      </c>
      <c r="BA233" s="33">
        <f t="shared" si="78"/>
        <v>0</v>
      </c>
      <c r="BB233" s="33">
        <f t="shared" si="78"/>
        <v>0</v>
      </c>
      <c r="BC233" s="33">
        <f t="shared" si="78"/>
        <v>0</v>
      </c>
      <c r="BD233" s="33">
        <f t="shared" si="78"/>
        <v>0</v>
      </c>
      <c r="BE233" s="33">
        <f t="shared" si="78"/>
        <v>0</v>
      </c>
      <c r="BF233" s="33">
        <f t="shared" si="78"/>
        <v>0</v>
      </c>
      <c r="BG233" s="33">
        <f t="shared" si="78"/>
        <v>0</v>
      </c>
    </row>
    <row r="234" spans="1:59" ht="15" thickBot="1" x14ac:dyDescent="0.4">
      <c r="C234" s="15" t="s">
        <v>216</v>
      </c>
      <c r="D234" s="15"/>
      <c r="E234" s="15"/>
      <c r="F234" s="15"/>
      <c r="G234" s="15"/>
      <c r="H234" s="15"/>
      <c r="I234" s="15"/>
      <c r="J234" s="33">
        <f>-J202</f>
        <v>0</v>
      </c>
      <c r="K234" s="33">
        <f t="shared" ref="K234:BG234" si="79">-K202</f>
        <v>0</v>
      </c>
      <c r="L234" s="33">
        <f t="shared" si="79"/>
        <v>0</v>
      </c>
      <c r="M234" s="33">
        <f t="shared" si="79"/>
        <v>0</v>
      </c>
      <c r="N234" s="33">
        <f t="shared" si="79"/>
        <v>0</v>
      </c>
      <c r="O234" s="33">
        <f t="shared" si="79"/>
        <v>0</v>
      </c>
      <c r="P234" s="33">
        <f t="shared" si="79"/>
        <v>0</v>
      </c>
      <c r="Q234" s="33">
        <f t="shared" si="79"/>
        <v>0</v>
      </c>
      <c r="R234" s="33">
        <f t="shared" si="79"/>
        <v>0</v>
      </c>
      <c r="S234" s="33">
        <f t="shared" si="79"/>
        <v>0</v>
      </c>
      <c r="T234" s="33">
        <f t="shared" si="79"/>
        <v>0</v>
      </c>
      <c r="U234" s="33">
        <f t="shared" si="79"/>
        <v>0</v>
      </c>
      <c r="V234" s="33">
        <f t="shared" si="79"/>
        <v>0</v>
      </c>
      <c r="W234" s="33">
        <f t="shared" si="79"/>
        <v>0</v>
      </c>
      <c r="X234" s="33">
        <f t="shared" si="79"/>
        <v>0</v>
      </c>
      <c r="Y234" s="33">
        <f t="shared" si="79"/>
        <v>0</v>
      </c>
      <c r="Z234" s="33">
        <f t="shared" si="79"/>
        <v>0</v>
      </c>
      <c r="AA234" s="33">
        <f t="shared" si="79"/>
        <v>0</v>
      </c>
      <c r="AB234" s="33">
        <f t="shared" si="79"/>
        <v>0</v>
      </c>
      <c r="AC234" s="33">
        <f t="shared" si="79"/>
        <v>0</v>
      </c>
      <c r="AD234" s="33">
        <f t="shared" si="79"/>
        <v>0</v>
      </c>
      <c r="AE234" s="33">
        <f t="shared" si="79"/>
        <v>0</v>
      </c>
      <c r="AF234" s="33">
        <f t="shared" si="79"/>
        <v>0</v>
      </c>
      <c r="AG234" s="33">
        <f t="shared" si="79"/>
        <v>0</v>
      </c>
      <c r="AH234" s="33">
        <f t="shared" si="79"/>
        <v>0</v>
      </c>
      <c r="AI234" s="33">
        <f t="shared" si="79"/>
        <v>0</v>
      </c>
      <c r="AJ234" s="33">
        <f t="shared" si="79"/>
        <v>0</v>
      </c>
      <c r="AK234" s="33">
        <f t="shared" si="79"/>
        <v>0</v>
      </c>
      <c r="AL234" s="33">
        <f t="shared" si="79"/>
        <v>0</v>
      </c>
      <c r="AM234" s="33">
        <f t="shared" si="79"/>
        <v>0</v>
      </c>
      <c r="AN234" s="33">
        <f t="shared" si="79"/>
        <v>0</v>
      </c>
      <c r="AO234" s="33">
        <f t="shared" si="79"/>
        <v>0</v>
      </c>
      <c r="AP234" s="33">
        <f t="shared" si="79"/>
        <v>0</v>
      </c>
      <c r="AQ234" s="33">
        <f t="shared" si="79"/>
        <v>0</v>
      </c>
      <c r="AR234" s="33">
        <f t="shared" si="79"/>
        <v>0</v>
      </c>
      <c r="AS234" s="33">
        <f t="shared" si="79"/>
        <v>0</v>
      </c>
      <c r="AT234" s="33">
        <f t="shared" si="79"/>
        <v>0</v>
      </c>
      <c r="AU234" s="33">
        <f t="shared" si="79"/>
        <v>0</v>
      </c>
      <c r="AV234" s="33">
        <f t="shared" si="79"/>
        <v>0</v>
      </c>
      <c r="AW234" s="33">
        <f t="shared" si="79"/>
        <v>0</v>
      </c>
      <c r="AX234" s="33">
        <f t="shared" si="79"/>
        <v>0</v>
      </c>
      <c r="AY234" s="33">
        <f t="shared" si="79"/>
        <v>0</v>
      </c>
      <c r="AZ234" s="33">
        <f t="shared" si="79"/>
        <v>0</v>
      </c>
      <c r="BA234" s="33">
        <f t="shared" si="79"/>
        <v>0</v>
      </c>
      <c r="BB234" s="33">
        <f t="shared" si="79"/>
        <v>0</v>
      </c>
      <c r="BC234" s="33">
        <f t="shared" si="79"/>
        <v>0</v>
      </c>
      <c r="BD234" s="33">
        <f t="shared" si="79"/>
        <v>0</v>
      </c>
      <c r="BE234" s="33">
        <f t="shared" si="79"/>
        <v>0</v>
      </c>
      <c r="BF234" s="33">
        <f t="shared" si="79"/>
        <v>0</v>
      </c>
      <c r="BG234" s="33">
        <f t="shared" si="79"/>
        <v>0</v>
      </c>
    </row>
    <row r="235" spans="1:59" ht="15" thickBot="1" x14ac:dyDescent="0.4">
      <c r="C235" s="15" t="s">
        <v>217</v>
      </c>
      <c r="D235" s="15"/>
      <c r="E235" s="15"/>
      <c r="F235" s="15"/>
      <c r="G235" s="15"/>
      <c r="H235" s="15"/>
      <c r="I235" s="15"/>
      <c r="J235" s="33">
        <f>J233+J234</f>
        <v>0</v>
      </c>
      <c r="K235" s="33">
        <f t="shared" ref="K235:BG235" si="80">K233+K234</f>
        <v>0</v>
      </c>
      <c r="L235" s="33">
        <f t="shared" si="80"/>
        <v>0</v>
      </c>
      <c r="M235" s="33">
        <f t="shared" si="80"/>
        <v>0</v>
      </c>
      <c r="N235" s="33">
        <f t="shared" si="80"/>
        <v>0</v>
      </c>
      <c r="O235" s="33">
        <f t="shared" si="80"/>
        <v>0</v>
      </c>
      <c r="P235" s="33">
        <f t="shared" si="80"/>
        <v>0</v>
      </c>
      <c r="Q235" s="33">
        <f t="shared" si="80"/>
        <v>0</v>
      </c>
      <c r="R235" s="33">
        <f t="shared" si="80"/>
        <v>0</v>
      </c>
      <c r="S235" s="33">
        <f t="shared" si="80"/>
        <v>0</v>
      </c>
      <c r="T235" s="33">
        <f t="shared" si="80"/>
        <v>0</v>
      </c>
      <c r="U235" s="33">
        <f t="shared" si="80"/>
        <v>0</v>
      </c>
      <c r="V235" s="33">
        <f t="shared" si="80"/>
        <v>0</v>
      </c>
      <c r="W235" s="33">
        <f t="shared" si="80"/>
        <v>0</v>
      </c>
      <c r="X235" s="33">
        <f t="shared" si="80"/>
        <v>0</v>
      </c>
      <c r="Y235" s="33">
        <f t="shared" si="80"/>
        <v>0</v>
      </c>
      <c r="Z235" s="33">
        <f t="shared" si="80"/>
        <v>0</v>
      </c>
      <c r="AA235" s="33">
        <f t="shared" si="80"/>
        <v>0</v>
      </c>
      <c r="AB235" s="33">
        <f t="shared" si="80"/>
        <v>0</v>
      </c>
      <c r="AC235" s="33">
        <f t="shared" si="80"/>
        <v>0</v>
      </c>
      <c r="AD235" s="33">
        <f t="shared" si="80"/>
        <v>0</v>
      </c>
      <c r="AE235" s="33">
        <f t="shared" si="80"/>
        <v>0</v>
      </c>
      <c r="AF235" s="33">
        <f t="shared" si="80"/>
        <v>0</v>
      </c>
      <c r="AG235" s="33">
        <f t="shared" si="80"/>
        <v>0</v>
      </c>
      <c r="AH235" s="33">
        <f t="shared" si="80"/>
        <v>0</v>
      </c>
      <c r="AI235" s="33">
        <f t="shared" si="80"/>
        <v>0</v>
      </c>
      <c r="AJ235" s="33">
        <f t="shared" si="80"/>
        <v>0</v>
      </c>
      <c r="AK235" s="33">
        <f t="shared" si="80"/>
        <v>0</v>
      </c>
      <c r="AL235" s="33">
        <f t="shared" si="80"/>
        <v>0</v>
      </c>
      <c r="AM235" s="33">
        <f t="shared" si="80"/>
        <v>0</v>
      </c>
      <c r="AN235" s="33">
        <f t="shared" si="80"/>
        <v>0</v>
      </c>
      <c r="AO235" s="33">
        <f t="shared" si="80"/>
        <v>0</v>
      </c>
      <c r="AP235" s="33">
        <f t="shared" si="80"/>
        <v>0</v>
      </c>
      <c r="AQ235" s="33">
        <f t="shared" si="80"/>
        <v>0</v>
      </c>
      <c r="AR235" s="33">
        <f t="shared" si="80"/>
        <v>0</v>
      </c>
      <c r="AS235" s="33">
        <f t="shared" si="80"/>
        <v>0</v>
      </c>
      <c r="AT235" s="33">
        <f t="shared" si="80"/>
        <v>0</v>
      </c>
      <c r="AU235" s="33">
        <f t="shared" si="80"/>
        <v>0</v>
      </c>
      <c r="AV235" s="33">
        <f t="shared" si="80"/>
        <v>0</v>
      </c>
      <c r="AW235" s="33">
        <f t="shared" si="80"/>
        <v>0</v>
      </c>
      <c r="AX235" s="33">
        <f t="shared" si="80"/>
        <v>0</v>
      </c>
      <c r="AY235" s="33">
        <f t="shared" si="80"/>
        <v>0</v>
      </c>
      <c r="AZ235" s="33">
        <f t="shared" si="80"/>
        <v>0</v>
      </c>
      <c r="BA235" s="33">
        <f t="shared" si="80"/>
        <v>0</v>
      </c>
      <c r="BB235" s="33">
        <f t="shared" si="80"/>
        <v>0</v>
      </c>
      <c r="BC235" s="33">
        <f t="shared" si="80"/>
        <v>0</v>
      </c>
      <c r="BD235" s="33">
        <f t="shared" si="80"/>
        <v>0</v>
      </c>
      <c r="BE235" s="33">
        <f t="shared" si="80"/>
        <v>0</v>
      </c>
      <c r="BF235" s="33">
        <f t="shared" si="80"/>
        <v>0</v>
      </c>
      <c r="BG235" s="33">
        <f t="shared" si="80"/>
        <v>0</v>
      </c>
    </row>
    <row r="237" spans="1:59" x14ac:dyDescent="0.35">
      <c r="B237" s="9" t="s">
        <v>218</v>
      </c>
      <c r="E237" s="9" t="s">
        <v>88</v>
      </c>
      <c r="J237" s="35">
        <f t="shared" ref="J237:BG237" si="81">J235-J174</f>
        <v>-20000</v>
      </c>
      <c r="K237" s="35">
        <f t="shared" si="81"/>
        <v>0</v>
      </c>
      <c r="L237" s="35">
        <f t="shared" si="81"/>
        <v>0</v>
      </c>
      <c r="M237" s="35">
        <f t="shared" si="81"/>
        <v>0</v>
      </c>
      <c r="N237" s="35">
        <f t="shared" si="81"/>
        <v>0</v>
      </c>
      <c r="O237" s="35">
        <f t="shared" si="81"/>
        <v>0</v>
      </c>
      <c r="P237" s="35">
        <f t="shared" si="81"/>
        <v>0</v>
      </c>
      <c r="Q237" s="35">
        <f t="shared" si="81"/>
        <v>0</v>
      </c>
      <c r="R237" s="35">
        <f t="shared" si="81"/>
        <v>0</v>
      </c>
      <c r="S237" s="35">
        <f t="shared" si="81"/>
        <v>0</v>
      </c>
      <c r="T237" s="35">
        <f t="shared" si="81"/>
        <v>0</v>
      </c>
      <c r="U237" s="35">
        <f t="shared" si="81"/>
        <v>0</v>
      </c>
      <c r="V237" s="35">
        <f t="shared" si="81"/>
        <v>0</v>
      </c>
      <c r="W237" s="35">
        <f t="shared" si="81"/>
        <v>0</v>
      </c>
      <c r="X237" s="35">
        <f t="shared" si="81"/>
        <v>0</v>
      </c>
      <c r="Y237" s="35">
        <f t="shared" si="81"/>
        <v>0</v>
      </c>
      <c r="Z237" s="35">
        <f t="shared" si="81"/>
        <v>0</v>
      </c>
      <c r="AA237" s="35">
        <f t="shared" si="81"/>
        <v>0</v>
      </c>
      <c r="AB237" s="35">
        <f t="shared" si="81"/>
        <v>0</v>
      </c>
      <c r="AC237" s="35">
        <f t="shared" si="81"/>
        <v>0</v>
      </c>
      <c r="AD237" s="35">
        <f t="shared" si="81"/>
        <v>0</v>
      </c>
      <c r="AE237" s="35">
        <f t="shared" si="81"/>
        <v>0</v>
      </c>
      <c r="AF237" s="35">
        <f t="shared" si="81"/>
        <v>0</v>
      </c>
      <c r="AG237" s="35">
        <f t="shared" si="81"/>
        <v>0</v>
      </c>
      <c r="AH237" s="35">
        <f t="shared" si="81"/>
        <v>0</v>
      </c>
      <c r="AI237" s="35">
        <f t="shared" si="81"/>
        <v>0</v>
      </c>
      <c r="AJ237" s="35">
        <f t="shared" si="81"/>
        <v>0</v>
      </c>
      <c r="AK237" s="35">
        <f t="shared" si="81"/>
        <v>0</v>
      </c>
      <c r="AL237" s="35">
        <f t="shared" si="81"/>
        <v>0</v>
      </c>
      <c r="AM237" s="35">
        <f t="shared" si="81"/>
        <v>0</v>
      </c>
      <c r="AN237" s="35">
        <f t="shared" si="81"/>
        <v>0</v>
      </c>
      <c r="AO237" s="35">
        <f t="shared" si="81"/>
        <v>0</v>
      </c>
      <c r="AP237" s="35">
        <f t="shared" si="81"/>
        <v>0</v>
      </c>
      <c r="AQ237" s="35">
        <f t="shared" si="81"/>
        <v>0</v>
      </c>
      <c r="AR237" s="35">
        <f t="shared" si="81"/>
        <v>0</v>
      </c>
      <c r="AS237" s="35">
        <f t="shared" si="81"/>
        <v>0</v>
      </c>
      <c r="AT237" s="35">
        <f t="shared" si="81"/>
        <v>0</v>
      </c>
      <c r="AU237" s="35">
        <f t="shared" si="81"/>
        <v>0</v>
      </c>
      <c r="AV237" s="35">
        <f t="shared" si="81"/>
        <v>0</v>
      </c>
      <c r="AW237" s="35">
        <f t="shared" si="81"/>
        <v>0</v>
      </c>
      <c r="AX237" s="35">
        <f t="shared" si="81"/>
        <v>0</v>
      </c>
      <c r="AY237" s="35">
        <f t="shared" si="81"/>
        <v>0</v>
      </c>
      <c r="AZ237" s="35">
        <f t="shared" si="81"/>
        <v>0</v>
      </c>
      <c r="BA237" s="35">
        <f t="shared" si="81"/>
        <v>0</v>
      </c>
      <c r="BB237" s="35">
        <f t="shared" si="81"/>
        <v>0</v>
      </c>
      <c r="BC237" s="35">
        <f t="shared" si="81"/>
        <v>0</v>
      </c>
      <c r="BD237" s="35">
        <f t="shared" si="81"/>
        <v>0</v>
      </c>
      <c r="BE237" s="35">
        <f t="shared" si="81"/>
        <v>0</v>
      </c>
      <c r="BF237" s="35">
        <f t="shared" si="81"/>
        <v>0</v>
      </c>
      <c r="BG237" s="35">
        <f t="shared" si="81"/>
        <v>0</v>
      </c>
    </row>
    <row r="238" spans="1:59" x14ac:dyDescent="0.35">
      <c r="B238" s="9" t="s">
        <v>11</v>
      </c>
      <c r="F238" s="14" t="e">
        <f>IRR(J237:BG237)</f>
        <v>#NUM!</v>
      </c>
    </row>
    <row r="239" spans="1:59" x14ac:dyDescent="0.35">
      <c r="B239" s="9" t="s">
        <v>156</v>
      </c>
      <c r="F239" s="14">
        <f>F54</f>
        <v>0.1</v>
      </c>
    </row>
    <row r="240" spans="1:59" x14ac:dyDescent="0.35">
      <c r="B240" s="9" t="s">
        <v>219</v>
      </c>
      <c r="F240" s="37">
        <f>NPV(F239,J237:BG237)</f>
        <v>-18181.81818181818</v>
      </c>
    </row>
    <row r="242" spans="2:59" x14ac:dyDescent="0.35">
      <c r="B242" s="9" t="s">
        <v>15</v>
      </c>
    </row>
    <row r="243" spans="2:59" x14ac:dyDescent="0.35">
      <c r="C243" s="9" t="s">
        <v>212</v>
      </c>
      <c r="E243" s="9" t="s">
        <v>88</v>
      </c>
      <c r="J243" s="35">
        <f t="shared" ref="J243:BG243" si="82">J230</f>
        <v>0</v>
      </c>
      <c r="K243" s="35">
        <f t="shared" si="82"/>
        <v>0</v>
      </c>
      <c r="L243" s="35">
        <f t="shared" si="82"/>
        <v>0</v>
      </c>
      <c r="M243" s="35">
        <f t="shared" si="82"/>
        <v>0</v>
      </c>
      <c r="N243" s="35">
        <f t="shared" si="82"/>
        <v>0</v>
      </c>
      <c r="O243" s="35">
        <f t="shared" si="82"/>
        <v>0</v>
      </c>
      <c r="P243" s="35">
        <f t="shared" si="82"/>
        <v>0</v>
      </c>
      <c r="Q243" s="35">
        <f t="shared" si="82"/>
        <v>0</v>
      </c>
      <c r="R243" s="35">
        <f t="shared" si="82"/>
        <v>0</v>
      </c>
      <c r="S243" s="35">
        <f t="shared" si="82"/>
        <v>0</v>
      </c>
      <c r="T243" s="35">
        <f t="shared" si="82"/>
        <v>0</v>
      </c>
      <c r="U243" s="35">
        <f t="shared" si="82"/>
        <v>0</v>
      </c>
      <c r="V243" s="35">
        <f t="shared" si="82"/>
        <v>0</v>
      </c>
      <c r="W243" s="35">
        <f t="shared" si="82"/>
        <v>0</v>
      </c>
      <c r="X243" s="35">
        <f t="shared" si="82"/>
        <v>0</v>
      </c>
      <c r="Y243" s="35">
        <f t="shared" si="82"/>
        <v>0</v>
      </c>
      <c r="Z243" s="35">
        <f t="shared" si="82"/>
        <v>0</v>
      </c>
      <c r="AA243" s="35">
        <f t="shared" si="82"/>
        <v>0</v>
      </c>
      <c r="AB243" s="35">
        <f t="shared" si="82"/>
        <v>0</v>
      </c>
      <c r="AC243" s="35">
        <f t="shared" si="82"/>
        <v>0</v>
      </c>
      <c r="AD243" s="35">
        <f t="shared" si="82"/>
        <v>0</v>
      </c>
      <c r="AE243" s="35">
        <f t="shared" si="82"/>
        <v>0</v>
      </c>
      <c r="AF243" s="35">
        <f t="shared" si="82"/>
        <v>0</v>
      </c>
      <c r="AG243" s="35">
        <f t="shared" si="82"/>
        <v>0</v>
      </c>
      <c r="AH243" s="35">
        <f t="shared" si="82"/>
        <v>0</v>
      </c>
      <c r="AI243" s="35">
        <f t="shared" si="82"/>
        <v>0</v>
      </c>
      <c r="AJ243" s="35">
        <f t="shared" si="82"/>
        <v>0</v>
      </c>
      <c r="AK243" s="35">
        <f t="shared" si="82"/>
        <v>0</v>
      </c>
      <c r="AL243" s="35">
        <f t="shared" si="82"/>
        <v>0</v>
      </c>
      <c r="AM243" s="35">
        <f t="shared" si="82"/>
        <v>0</v>
      </c>
      <c r="AN243" s="35">
        <f t="shared" si="82"/>
        <v>0</v>
      </c>
      <c r="AO243" s="35">
        <f t="shared" si="82"/>
        <v>0</v>
      </c>
      <c r="AP243" s="35">
        <f t="shared" si="82"/>
        <v>0</v>
      </c>
      <c r="AQ243" s="35">
        <f t="shared" si="82"/>
        <v>0</v>
      </c>
      <c r="AR243" s="35">
        <f t="shared" si="82"/>
        <v>0</v>
      </c>
      <c r="AS243" s="35">
        <f t="shared" si="82"/>
        <v>0</v>
      </c>
      <c r="AT243" s="35">
        <f t="shared" si="82"/>
        <v>0</v>
      </c>
      <c r="AU243" s="35">
        <f t="shared" si="82"/>
        <v>0</v>
      </c>
      <c r="AV243" s="35">
        <f t="shared" si="82"/>
        <v>0</v>
      </c>
      <c r="AW243" s="35">
        <f t="shared" si="82"/>
        <v>0</v>
      </c>
      <c r="AX243" s="35">
        <f t="shared" si="82"/>
        <v>0</v>
      </c>
      <c r="AY243" s="35">
        <f t="shared" si="82"/>
        <v>0</v>
      </c>
      <c r="AZ243" s="35">
        <f t="shared" si="82"/>
        <v>0</v>
      </c>
      <c r="BA243" s="35">
        <f t="shared" si="82"/>
        <v>0</v>
      </c>
      <c r="BB243" s="35">
        <f t="shared" si="82"/>
        <v>0</v>
      </c>
      <c r="BC243" s="35">
        <f t="shared" si="82"/>
        <v>0</v>
      </c>
      <c r="BD243" s="35">
        <f t="shared" si="82"/>
        <v>0</v>
      </c>
      <c r="BE243" s="35">
        <f t="shared" si="82"/>
        <v>0</v>
      </c>
      <c r="BF243" s="35">
        <f t="shared" si="82"/>
        <v>0</v>
      </c>
      <c r="BG243" s="35">
        <f t="shared" si="82"/>
        <v>0</v>
      </c>
    </row>
    <row r="244" spans="2:59" x14ac:dyDescent="0.35">
      <c r="C244" s="9" t="s">
        <v>220</v>
      </c>
      <c r="E244" s="9" t="s">
        <v>88</v>
      </c>
      <c r="J244" s="35">
        <f>J231+J232</f>
        <v>0</v>
      </c>
      <c r="K244" s="35">
        <f t="shared" ref="K244:BG244" si="83">K231+K232</f>
        <v>0</v>
      </c>
      <c r="L244" s="35">
        <f t="shared" si="83"/>
        <v>0</v>
      </c>
      <c r="M244" s="35">
        <f t="shared" si="83"/>
        <v>0</v>
      </c>
      <c r="N244" s="35">
        <f t="shared" si="83"/>
        <v>0</v>
      </c>
      <c r="O244" s="35">
        <f t="shared" si="83"/>
        <v>0</v>
      </c>
      <c r="P244" s="35">
        <f t="shared" si="83"/>
        <v>0</v>
      </c>
      <c r="Q244" s="35">
        <f t="shared" si="83"/>
        <v>0</v>
      </c>
      <c r="R244" s="35">
        <f t="shared" si="83"/>
        <v>0</v>
      </c>
      <c r="S244" s="35">
        <f t="shared" si="83"/>
        <v>0</v>
      </c>
      <c r="T244" s="35">
        <f t="shared" si="83"/>
        <v>0</v>
      </c>
      <c r="U244" s="35">
        <f t="shared" si="83"/>
        <v>0</v>
      </c>
      <c r="V244" s="35">
        <f t="shared" si="83"/>
        <v>0</v>
      </c>
      <c r="W244" s="35">
        <f t="shared" si="83"/>
        <v>0</v>
      </c>
      <c r="X244" s="35">
        <f t="shared" si="83"/>
        <v>0</v>
      </c>
      <c r="Y244" s="35">
        <f t="shared" si="83"/>
        <v>0</v>
      </c>
      <c r="Z244" s="35">
        <f t="shared" si="83"/>
        <v>0</v>
      </c>
      <c r="AA244" s="35">
        <f t="shared" si="83"/>
        <v>0</v>
      </c>
      <c r="AB244" s="35">
        <f t="shared" si="83"/>
        <v>0</v>
      </c>
      <c r="AC244" s="35">
        <f t="shared" si="83"/>
        <v>0</v>
      </c>
      <c r="AD244" s="35">
        <f t="shared" si="83"/>
        <v>0</v>
      </c>
      <c r="AE244" s="35">
        <f t="shared" si="83"/>
        <v>0</v>
      </c>
      <c r="AF244" s="35">
        <f t="shared" si="83"/>
        <v>0</v>
      </c>
      <c r="AG244" s="35">
        <f t="shared" si="83"/>
        <v>0</v>
      </c>
      <c r="AH244" s="35">
        <f t="shared" si="83"/>
        <v>0</v>
      </c>
      <c r="AI244" s="35">
        <f t="shared" si="83"/>
        <v>0</v>
      </c>
      <c r="AJ244" s="35">
        <f t="shared" si="83"/>
        <v>0</v>
      </c>
      <c r="AK244" s="35">
        <f t="shared" si="83"/>
        <v>0</v>
      </c>
      <c r="AL244" s="35">
        <f t="shared" si="83"/>
        <v>0</v>
      </c>
      <c r="AM244" s="35">
        <f t="shared" si="83"/>
        <v>0</v>
      </c>
      <c r="AN244" s="35">
        <f t="shared" si="83"/>
        <v>0</v>
      </c>
      <c r="AO244" s="35">
        <f t="shared" si="83"/>
        <v>0</v>
      </c>
      <c r="AP244" s="35">
        <f t="shared" si="83"/>
        <v>0</v>
      </c>
      <c r="AQ244" s="35">
        <f t="shared" si="83"/>
        <v>0</v>
      </c>
      <c r="AR244" s="35">
        <f t="shared" si="83"/>
        <v>0</v>
      </c>
      <c r="AS244" s="35">
        <f t="shared" si="83"/>
        <v>0</v>
      </c>
      <c r="AT244" s="35">
        <f t="shared" si="83"/>
        <v>0</v>
      </c>
      <c r="AU244" s="35">
        <f t="shared" si="83"/>
        <v>0</v>
      </c>
      <c r="AV244" s="35">
        <f t="shared" si="83"/>
        <v>0</v>
      </c>
      <c r="AW244" s="35">
        <f t="shared" si="83"/>
        <v>0</v>
      </c>
      <c r="AX244" s="35">
        <f t="shared" si="83"/>
        <v>0</v>
      </c>
      <c r="AY244" s="35">
        <f t="shared" si="83"/>
        <v>0</v>
      </c>
      <c r="AZ244" s="35">
        <f t="shared" si="83"/>
        <v>0</v>
      </c>
      <c r="BA244" s="35">
        <f t="shared" si="83"/>
        <v>0</v>
      </c>
      <c r="BB244" s="35">
        <f t="shared" si="83"/>
        <v>0</v>
      </c>
      <c r="BC244" s="35">
        <f t="shared" si="83"/>
        <v>0</v>
      </c>
      <c r="BD244" s="35">
        <f t="shared" si="83"/>
        <v>0</v>
      </c>
      <c r="BE244" s="35">
        <f t="shared" si="83"/>
        <v>0</v>
      </c>
      <c r="BF244" s="35">
        <f t="shared" si="83"/>
        <v>0</v>
      </c>
      <c r="BG244" s="35">
        <f t="shared" si="83"/>
        <v>0</v>
      </c>
    </row>
    <row r="245" spans="2:59" s="11" customFormat="1" x14ac:dyDescent="0.35">
      <c r="D245" s="11" t="s">
        <v>15</v>
      </c>
      <c r="F245" s="11">
        <f>MIN(J245:BG245)</f>
        <v>0</v>
      </c>
      <c r="J245" s="11" t="b">
        <f>IF(J244&gt;0.1,J243/J244)</f>
        <v>0</v>
      </c>
      <c r="K245" s="11" t="b">
        <f t="shared" ref="K245:BG245" si="84">IF(K244&gt;0.1,K243/K244)</f>
        <v>0</v>
      </c>
      <c r="L245" s="11" t="b">
        <f t="shared" si="84"/>
        <v>0</v>
      </c>
      <c r="M245" s="11" t="b">
        <f t="shared" si="84"/>
        <v>0</v>
      </c>
      <c r="N245" s="11" t="b">
        <f t="shared" si="84"/>
        <v>0</v>
      </c>
      <c r="O245" s="11" t="b">
        <f t="shared" si="84"/>
        <v>0</v>
      </c>
      <c r="P245" s="11" t="b">
        <f t="shared" si="84"/>
        <v>0</v>
      </c>
      <c r="Q245" s="11" t="b">
        <f t="shared" si="84"/>
        <v>0</v>
      </c>
      <c r="R245" s="11" t="b">
        <f t="shared" si="84"/>
        <v>0</v>
      </c>
      <c r="S245" s="11" t="b">
        <f t="shared" si="84"/>
        <v>0</v>
      </c>
      <c r="T245" s="11" t="b">
        <f t="shared" si="84"/>
        <v>0</v>
      </c>
      <c r="U245" s="11" t="b">
        <f t="shared" si="84"/>
        <v>0</v>
      </c>
      <c r="V245" s="11" t="b">
        <f t="shared" si="84"/>
        <v>0</v>
      </c>
      <c r="W245" s="11" t="b">
        <f t="shared" si="84"/>
        <v>0</v>
      </c>
      <c r="X245" s="11" t="b">
        <f t="shared" si="84"/>
        <v>0</v>
      </c>
      <c r="Y245" s="11" t="b">
        <f t="shared" si="84"/>
        <v>0</v>
      </c>
      <c r="Z245" s="11" t="b">
        <f t="shared" si="84"/>
        <v>0</v>
      </c>
      <c r="AA245" s="11" t="b">
        <f t="shared" si="84"/>
        <v>0</v>
      </c>
      <c r="AB245" s="11" t="b">
        <f t="shared" si="84"/>
        <v>0</v>
      </c>
      <c r="AC245" s="11" t="b">
        <f t="shared" si="84"/>
        <v>0</v>
      </c>
      <c r="AD245" s="11" t="b">
        <f t="shared" si="84"/>
        <v>0</v>
      </c>
      <c r="AE245" s="11" t="b">
        <f t="shared" si="84"/>
        <v>0</v>
      </c>
      <c r="AF245" s="11" t="b">
        <f t="shared" si="84"/>
        <v>0</v>
      </c>
      <c r="AG245" s="11" t="b">
        <f t="shared" si="84"/>
        <v>0</v>
      </c>
      <c r="AH245" s="11" t="b">
        <f t="shared" si="84"/>
        <v>0</v>
      </c>
      <c r="AI245" s="11" t="b">
        <f t="shared" si="84"/>
        <v>0</v>
      </c>
      <c r="AJ245" s="11" t="b">
        <f t="shared" si="84"/>
        <v>0</v>
      </c>
      <c r="AK245" s="11" t="b">
        <f t="shared" si="84"/>
        <v>0</v>
      </c>
      <c r="AL245" s="11" t="b">
        <f t="shared" si="84"/>
        <v>0</v>
      </c>
      <c r="AM245" s="11" t="b">
        <f t="shared" si="84"/>
        <v>0</v>
      </c>
      <c r="AN245" s="11" t="b">
        <f t="shared" si="84"/>
        <v>0</v>
      </c>
      <c r="AO245" s="11" t="b">
        <f t="shared" si="84"/>
        <v>0</v>
      </c>
      <c r="AP245" s="11" t="b">
        <f t="shared" si="84"/>
        <v>0</v>
      </c>
      <c r="AQ245" s="11" t="b">
        <f t="shared" si="84"/>
        <v>0</v>
      </c>
      <c r="AR245" s="11" t="b">
        <f t="shared" si="84"/>
        <v>0</v>
      </c>
      <c r="AS245" s="11" t="b">
        <f t="shared" si="84"/>
        <v>0</v>
      </c>
      <c r="AT245" s="11" t="b">
        <f t="shared" si="84"/>
        <v>0</v>
      </c>
      <c r="AU245" s="11" t="b">
        <f t="shared" si="84"/>
        <v>0</v>
      </c>
      <c r="AV245" s="11" t="b">
        <f t="shared" si="84"/>
        <v>0</v>
      </c>
      <c r="AW245" s="11" t="b">
        <f t="shared" si="84"/>
        <v>0</v>
      </c>
      <c r="AX245" s="11" t="b">
        <f t="shared" si="84"/>
        <v>0</v>
      </c>
      <c r="AY245" s="11" t="b">
        <f t="shared" si="84"/>
        <v>0</v>
      </c>
      <c r="AZ245" s="11" t="b">
        <f t="shared" si="84"/>
        <v>0</v>
      </c>
      <c r="BA245" s="11" t="b">
        <f t="shared" si="84"/>
        <v>0</v>
      </c>
      <c r="BB245" s="11" t="b">
        <f t="shared" si="84"/>
        <v>0</v>
      </c>
      <c r="BC245" s="11" t="b">
        <f t="shared" si="84"/>
        <v>0</v>
      </c>
      <c r="BD245" s="11" t="b">
        <f t="shared" si="84"/>
        <v>0</v>
      </c>
      <c r="BE245" s="11" t="b">
        <f t="shared" si="84"/>
        <v>0</v>
      </c>
      <c r="BF245" s="11" t="b">
        <f t="shared" si="84"/>
        <v>0</v>
      </c>
      <c r="BG245" s="11" t="b">
        <f t="shared" si="84"/>
        <v>0</v>
      </c>
    </row>
    <row r="247" spans="2:59" x14ac:dyDescent="0.35">
      <c r="C247" s="9" t="s">
        <v>221</v>
      </c>
      <c r="J247" s="13" t="b">
        <f t="shared" ref="J247:BG247" si="85">IF(J179,J243)</f>
        <v>0</v>
      </c>
      <c r="K247" s="13" t="b">
        <f t="shared" si="85"/>
        <v>0</v>
      </c>
      <c r="L247" s="13" t="b">
        <f t="shared" si="85"/>
        <v>0</v>
      </c>
      <c r="M247" s="13" t="b">
        <f t="shared" si="85"/>
        <v>0</v>
      </c>
      <c r="N247" s="13" t="b">
        <f t="shared" si="85"/>
        <v>0</v>
      </c>
      <c r="O247" s="13" t="b">
        <f t="shared" si="85"/>
        <v>0</v>
      </c>
      <c r="P247" s="13" t="b">
        <f t="shared" si="85"/>
        <v>0</v>
      </c>
      <c r="Q247" s="13" t="b">
        <f t="shared" si="85"/>
        <v>0</v>
      </c>
      <c r="R247" s="13" t="b">
        <f t="shared" si="85"/>
        <v>0</v>
      </c>
      <c r="S247" s="13" t="b">
        <f t="shared" si="85"/>
        <v>0</v>
      </c>
      <c r="T247" s="13" t="b">
        <f t="shared" si="85"/>
        <v>0</v>
      </c>
      <c r="U247" s="13" t="b">
        <f t="shared" si="85"/>
        <v>0</v>
      </c>
      <c r="V247" s="13" t="b">
        <f t="shared" si="85"/>
        <v>0</v>
      </c>
      <c r="W247" s="13" t="b">
        <f t="shared" si="85"/>
        <v>0</v>
      </c>
      <c r="X247" s="13" t="b">
        <f t="shared" si="85"/>
        <v>0</v>
      </c>
      <c r="Y247" s="13" t="b">
        <f t="shared" si="85"/>
        <v>0</v>
      </c>
      <c r="Z247" s="13" t="b">
        <f t="shared" si="85"/>
        <v>0</v>
      </c>
      <c r="AA247" s="13" t="b">
        <f t="shared" si="85"/>
        <v>0</v>
      </c>
      <c r="AB247" s="13" t="b">
        <f t="shared" si="85"/>
        <v>0</v>
      </c>
      <c r="AC247" s="13" t="b">
        <f t="shared" si="85"/>
        <v>0</v>
      </c>
      <c r="AD247" s="13" t="b">
        <f t="shared" si="85"/>
        <v>0</v>
      </c>
      <c r="AE247" s="13" t="b">
        <f t="shared" si="85"/>
        <v>0</v>
      </c>
      <c r="AF247" s="13" t="b">
        <f t="shared" si="85"/>
        <v>0</v>
      </c>
      <c r="AG247" s="13" t="b">
        <f t="shared" si="85"/>
        <v>0</v>
      </c>
      <c r="AH247" s="13" t="b">
        <f t="shared" si="85"/>
        <v>0</v>
      </c>
      <c r="AI247" s="13" t="b">
        <f t="shared" si="85"/>
        <v>0</v>
      </c>
      <c r="AJ247" s="13" t="b">
        <f t="shared" si="85"/>
        <v>0</v>
      </c>
      <c r="AK247" s="13" t="b">
        <f t="shared" si="85"/>
        <v>0</v>
      </c>
      <c r="AL247" s="13" t="b">
        <f t="shared" si="85"/>
        <v>0</v>
      </c>
      <c r="AM247" s="13" t="b">
        <f t="shared" si="85"/>
        <v>0</v>
      </c>
      <c r="AN247" s="13" t="b">
        <f t="shared" si="85"/>
        <v>0</v>
      </c>
      <c r="AO247" s="13" t="b">
        <f t="shared" si="85"/>
        <v>0</v>
      </c>
      <c r="AP247" s="13" t="b">
        <f t="shared" si="85"/>
        <v>0</v>
      </c>
      <c r="AQ247" s="13" t="b">
        <f t="shared" si="85"/>
        <v>0</v>
      </c>
      <c r="AR247" s="13" t="b">
        <f t="shared" si="85"/>
        <v>0</v>
      </c>
      <c r="AS247" s="13" t="b">
        <f t="shared" si="85"/>
        <v>0</v>
      </c>
      <c r="AT247" s="13" t="b">
        <f t="shared" si="85"/>
        <v>0</v>
      </c>
      <c r="AU247" s="13" t="b">
        <f t="shared" si="85"/>
        <v>0</v>
      </c>
      <c r="AV247" s="13" t="b">
        <f t="shared" si="85"/>
        <v>0</v>
      </c>
      <c r="AW247" s="13" t="b">
        <f t="shared" si="85"/>
        <v>0</v>
      </c>
      <c r="AX247" s="13" t="b">
        <f t="shared" si="85"/>
        <v>0</v>
      </c>
      <c r="AY247" s="13" t="b">
        <f t="shared" si="85"/>
        <v>0</v>
      </c>
      <c r="AZ247" s="13" t="b">
        <f t="shared" si="85"/>
        <v>0</v>
      </c>
      <c r="BA247" s="13" t="b">
        <f t="shared" si="85"/>
        <v>0</v>
      </c>
      <c r="BB247" s="13" t="b">
        <f t="shared" si="85"/>
        <v>0</v>
      </c>
      <c r="BC247" s="13" t="b">
        <f t="shared" si="85"/>
        <v>0</v>
      </c>
      <c r="BD247" s="13" t="b">
        <f t="shared" si="85"/>
        <v>0</v>
      </c>
      <c r="BE247" s="13" t="b">
        <f t="shared" si="85"/>
        <v>0</v>
      </c>
      <c r="BF247" s="13" t="b">
        <f t="shared" si="85"/>
        <v>0</v>
      </c>
      <c r="BG247" s="13" t="b">
        <f t="shared" si="85"/>
        <v>0</v>
      </c>
    </row>
    <row r="248" spans="2:59" x14ac:dyDescent="0.35">
      <c r="C248" s="9" t="s">
        <v>222</v>
      </c>
      <c r="J248" s="14">
        <f t="shared" ref="J248:BG248" si="86">J187</f>
        <v>7.8E-2</v>
      </c>
      <c r="K248" s="14">
        <f t="shared" si="86"/>
        <v>7.8E-2</v>
      </c>
      <c r="L248" s="14">
        <f t="shared" si="86"/>
        <v>7.8E-2</v>
      </c>
      <c r="M248" s="14">
        <f t="shared" si="86"/>
        <v>7.8E-2</v>
      </c>
      <c r="N248" s="14">
        <f t="shared" si="86"/>
        <v>7.8E-2</v>
      </c>
      <c r="O248" s="14">
        <f t="shared" si="86"/>
        <v>7.8E-2</v>
      </c>
      <c r="P248" s="14">
        <f t="shared" si="86"/>
        <v>7.8E-2</v>
      </c>
      <c r="Q248" s="14">
        <f t="shared" si="86"/>
        <v>7.8E-2</v>
      </c>
      <c r="R248" s="14">
        <f t="shared" si="86"/>
        <v>7.8E-2</v>
      </c>
      <c r="S248" s="14">
        <f t="shared" si="86"/>
        <v>7.8E-2</v>
      </c>
      <c r="T248" s="14">
        <f t="shared" si="86"/>
        <v>7.8E-2</v>
      </c>
      <c r="U248" s="14">
        <f t="shared" si="86"/>
        <v>7.8E-2</v>
      </c>
      <c r="V248" s="14">
        <f t="shared" si="86"/>
        <v>7.8E-2</v>
      </c>
      <c r="W248" s="14">
        <f t="shared" si="86"/>
        <v>7.8E-2</v>
      </c>
      <c r="X248" s="14">
        <f t="shared" si="86"/>
        <v>7.8E-2</v>
      </c>
      <c r="Y248" s="14">
        <f t="shared" si="86"/>
        <v>7.8E-2</v>
      </c>
      <c r="Z248" s="14">
        <f t="shared" si="86"/>
        <v>7.8E-2</v>
      </c>
      <c r="AA248" s="14">
        <f t="shared" si="86"/>
        <v>7.8E-2</v>
      </c>
      <c r="AB248" s="14">
        <f t="shared" si="86"/>
        <v>7.8E-2</v>
      </c>
      <c r="AC248" s="14">
        <f t="shared" si="86"/>
        <v>7.8E-2</v>
      </c>
      <c r="AD248" s="14">
        <f t="shared" si="86"/>
        <v>7.8E-2</v>
      </c>
      <c r="AE248" s="14">
        <f t="shared" si="86"/>
        <v>7.8E-2</v>
      </c>
      <c r="AF248" s="14">
        <f t="shared" si="86"/>
        <v>7.8E-2</v>
      </c>
      <c r="AG248" s="14">
        <f t="shared" si="86"/>
        <v>7.8E-2</v>
      </c>
      <c r="AH248" s="14">
        <f t="shared" si="86"/>
        <v>7.8E-2</v>
      </c>
      <c r="AI248" s="14">
        <f t="shared" si="86"/>
        <v>7.8E-2</v>
      </c>
      <c r="AJ248" s="14">
        <f t="shared" si="86"/>
        <v>7.8E-2</v>
      </c>
      <c r="AK248" s="14">
        <f t="shared" si="86"/>
        <v>7.8E-2</v>
      </c>
      <c r="AL248" s="14">
        <f t="shared" si="86"/>
        <v>7.8E-2</v>
      </c>
      <c r="AM248" s="14">
        <f t="shared" si="86"/>
        <v>7.8E-2</v>
      </c>
      <c r="AN248" s="14">
        <f t="shared" si="86"/>
        <v>7.8E-2</v>
      </c>
      <c r="AO248" s="14">
        <f t="shared" si="86"/>
        <v>7.8E-2</v>
      </c>
      <c r="AP248" s="14">
        <f t="shared" si="86"/>
        <v>7.8E-2</v>
      </c>
      <c r="AQ248" s="14">
        <f t="shared" si="86"/>
        <v>7.8E-2</v>
      </c>
      <c r="AR248" s="14">
        <f t="shared" si="86"/>
        <v>7.8E-2</v>
      </c>
      <c r="AS248" s="14">
        <f t="shared" si="86"/>
        <v>7.8E-2</v>
      </c>
      <c r="AT248" s="14">
        <f t="shared" si="86"/>
        <v>7.8E-2</v>
      </c>
      <c r="AU248" s="14">
        <f t="shared" si="86"/>
        <v>7.8E-2</v>
      </c>
      <c r="AV248" s="14">
        <f t="shared" si="86"/>
        <v>7.8E-2</v>
      </c>
      <c r="AW248" s="14">
        <f t="shared" si="86"/>
        <v>7.8E-2</v>
      </c>
      <c r="AX248" s="14">
        <f t="shared" si="86"/>
        <v>7.8E-2</v>
      </c>
      <c r="AY248" s="14">
        <f t="shared" si="86"/>
        <v>7.8E-2</v>
      </c>
      <c r="AZ248" s="14">
        <f t="shared" si="86"/>
        <v>7.8E-2</v>
      </c>
      <c r="BA248" s="14">
        <f t="shared" si="86"/>
        <v>7.8E-2</v>
      </c>
      <c r="BB248" s="14">
        <f t="shared" si="86"/>
        <v>7.8E-2</v>
      </c>
      <c r="BC248" s="14">
        <f t="shared" si="86"/>
        <v>7.8E-2</v>
      </c>
      <c r="BD248" s="14">
        <f t="shared" si="86"/>
        <v>7.8E-2</v>
      </c>
      <c r="BE248" s="14">
        <f t="shared" si="86"/>
        <v>7.8E-2</v>
      </c>
      <c r="BF248" s="14">
        <f t="shared" si="86"/>
        <v>7.8E-2</v>
      </c>
      <c r="BG248" s="14">
        <f t="shared" si="86"/>
        <v>7.8E-2</v>
      </c>
    </row>
    <row r="249" spans="2:59" x14ac:dyDescent="0.35">
      <c r="C249" s="9" t="s">
        <v>223</v>
      </c>
      <c r="I249" s="51">
        <v>1</v>
      </c>
      <c r="J249" s="11">
        <f t="shared" ref="J249:BG249" si="87">I249*(1+J248*J5)</f>
        <v>1</v>
      </c>
      <c r="K249" s="11">
        <f t="shared" si="87"/>
        <v>1</v>
      </c>
      <c r="L249" s="11">
        <f t="shared" si="87"/>
        <v>1</v>
      </c>
      <c r="M249" s="11">
        <f t="shared" si="87"/>
        <v>1</v>
      </c>
      <c r="N249" s="11">
        <f t="shared" si="87"/>
        <v>1</v>
      </c>
      <c r="O249" s="11">
        <f t="shared" si="87"/>
        <v>1</v>
      </c>
      <c r="P249" s="11">
        <f t="shared" si="87"/>
        <v>1</v>
      </c>
      <c r="Q249" s="11">
        <f t="shared" si="87"/>
        <v>1</v>
      </c>
      <c r="R249" s="11">
        <f t="shared" si="87"/>
        <v>1</v>
      </c>
      <c r="S249" s="11">
        <f t="shared" si="87"/>
        <v>1</v>
      </c>
      <c r="T249" s="11">
        <f t="shared" si="87"/>
        <v>1</v>
      </c>
      <c r="U249" s="11">
        <f t="shared" si="87"/>
        <v>1</v>
      </c>
      <c r="V249" s="11">
        <f t="shared" si="87"/>
        <v>1</v>
      </c>
      <c r="W249" s="11">
        <f t="shared" si="87"/>
        <v>1</v>
      </c>
      <c r="X249" s="11">
        <f t="shared" si="87"/>
        <v>1</v>
      </c>
      <c r="Y249" s="11">
        <f t="shared" si="87"/>
        <v>1</v>
      </c>
      <c r="Z249" s="11">
        <f t="shared" si="87"/>
        <v>1</v>
      </c>
      <c r="AA249" s="11">
        <f t="shared" si="87"/>
        <v>1</v>
      </c>
      <c r="AB249" s="11">
        <f t="shared" si="87"/>
        <v>1</v>
      </c>
      <c r="AC249" s="11">
        <f t="shared" si="87"/>
        <v>1</v>
      </c>
      <c r="AD249" s="11">
        <f t="shared" si="87"/>
        <v>1</v>
      </c>
      <c r="AE249" s="11">
        <f t="shared" si="87"/>
        <v>1</v>
      </c>
      <c r="AF249" s="11">
        <f t="shared" si="87"/>
        <v>1</v>
      </c>
      <c r="AG249" s="11">
        <f t="shared" si="87"/>
        <v>1</v>
      </c>
      <c r="AH249" s="11">
        <f t="shared" si="87"/>
        <v>1</v>
      </c>
      <c r="AI249" s="11">
        <f t="shared" si="87"/>
        <v>1</v>
      </c>
      <c r="AJ249" s="11">
        <f t="shared" si="87"/>
        <v>1</v>
      </c>
      <c r="AK249" s="11">
        <f t="shared" si="87"/>
        <v>1</v>
      </c>
      <c r="AL249" s="11">
        <f t="shared" si="87"/>
        <v>1</v>
      </c>
      <c r="AM249" s="11">
        <f t="shared" si="87"/>
        <v>1</v>
      </c>
      <c r="AN249" s="11">
        <f t="shared" si="87"/>
        <v>1</v>
      </c>
      <c r="AO249" s="11">
        <f t="shared" si="87"/>
        <v>1</v>
      </c>
      <c r="AP249" s="11">
        <f t="shared" si="87"/>
        <v>1</v>
      </c>
      <c r="AQ249" s="11">
        <f t="shared" si="87"/>
        <v>1</v>
      </c>
      <c r="AR249" s="11">
        <f t="shared" si="87"/>
        <v>1</v>
      </c>
      <c r="AS249" s="11">
        <f t="shared" si="87"/>
        <v>1</v>
      </c>
      <c r="AT249" s="11">
        <f t="shared" si="87"/>
        <v>1</v>
      </c>
      <c r="AU249" s="11">
        <f t="shared" si="87"/>
        <v>1</v>
      </c>
      <c r="AV249" s="11">
        <f t="shared" si="87"/>
        <v>1</v>
      </c>
      <c r="AW249" s="11">
        <f t="shared" si="87"/>
        <v>1</v>
      </c>
      <c r="AX249" s="11">
        <f t="shared" si="87"/>
        <v>1</v>
      </c>
      <c r="AY249" s="11">
        <f t="shared" si="87"/>
        <v>1</v>
      </c>
      <c r="AZ249" s="11">
        <f t="shared" si="87"/>
        <v>1</v>
      </c>
      <c r="BA249" s="11">
        <f t="shared" si="87"/>
        <v>1</v>
      </c>
      <c r="BB249" s="11">
        <f t="shared" si="87"/>
        <v>1</v>
      </c>
      <c r="BC249" s="11">
        <f t="shared" si="87"/>
        <v>1</v>
      </c>
      <c r="BD249" s="11">
        <f t="shared" si="87"/>
        <v>1</v>
      </c>
      <c r="BE249" s="11">
        <f t="shared" si="87"/>
        <v>1</v>
      </c>
      <c r="BF249" s="11">
        <f t="shared" si="87"/>
        <v>1</v>
      </c>
      <c r="BG249" s="11">
        <f t="shared" si="87"/>
        <v>1</v>
      </c>
    </row>
    <row r="250" spans="2:59" x14ac:dyDescent="0.35">
      <c r="C250" s="9" t="s">
        <v>224</v>
      </c>
      <c r="F250" s="11">
        <f>SUMPRODUCT(J247:BG247/J249:BG249)</f>
        <v>0</v>
      </c>
    </row>
    <row r="251" spans="2:59" x14ac:dyDescent="0.35">
      <c r="C251" s="9" t="s">
        <v>162</v>
      </c>
      <c r="F251" s="11">
        <f>F158</f>
        <v>200000</v>
      </c>
    </row>
    <row r="252" spans="2:59" x14ac:dyDescent="0.35">
      <c r="C252" s="9" t="s">
        <v>17</v>
      </c>
      <c r="F252" s="11">
        <f>F250/F251</f>
        <v>0</v>
      </c>
    </row>
    <row r="254" spans="2:59" x14ac:dyDescent="0.35">
      <c r="C254" s="9" t="s">
        <v>225</v>
      </c>
      <c r="J254" s="35">
        <f>J243</f>
        <v>0</v>
      </c>
      <c r="K254" s="35">
        <f t="shared" ref="K254:BG254" si="88">K243</f>
        <v>0</v>
      </c>
      <c r="L254" s="35">
        <f t="shared" si="88"/>
        <v>0</v>
      </c>
      <c r="M254" s="35">
        <f t="shared" si="88"/>
        <v>0</v>
      </c>
      <c r="N254" s="35">
        <f t="shared" si="88"/>
        <v>0</v>
      </c>
      <c r="O254" s="35">
        <f t="shared" si="88"/>
        <v>0</v>
      </c>
      <c r="P254" s="35">
        <f t="shared" si="88"/>
        <v>0</v>
      </c>
      <c r="Q254" s="35">
        <f t="shared" si="88"/>
        <v>0</v>
      </c>
      <c r="R254" s="35">
        <f t="shared" si="88"/>
        <v>0</v>
      </c>
      <c r="S254" s="35">
        <f t="shared" si="88"/>
        <v>0</v>
      </c>
      <c r="T254" s="35">
        <f t="shared" si="88"/>
        <v>0</v>
      </c>
      <c r="U254" s="35">
        <f t="shared" si="88"/>
        <v>0</v>
      </c>
      <c r="V254" s="35">
        <f t="shared" si="88"/>
        <v>0</v>
      </c>
      <c r="W254" s="35">
        <f t="shared" si="88"/>
        <v>0</v>
      </c>
      <c r="X254" s="35">
        <f t="shared" si="88"/>
        <v>0</v>
      </c>
      <c r="Y254" s="35">
        <f t="shared" si="88"/>
        <v>0</v>
      </c>
      <c r="Z254" s="35">
        <f t="shared" si="88"/>
        <v>0</v>
      </c>
      <c r="AA254" s="35">
        <f t="shared" si="88"/>
        <v>0</v>
      </c>
      <c r="AB254" s="35">
        <f t="shared" si="88"/>
        <v>0</v>
      </c>
      <c r="AC254" s="35">
        <f t="shared" si="88"/>
        <v>0</v>
      </c>
      <c r="AD254" s="35">
        <f t="shared" si="88"/>
        <v>0</v>
      </c>
      <c r="AE254" s="35">
        <f t="shared" si="88"/>
        <v>0</v>
      </c>
      <c r="AF254" s="35">
        <f t="shared" si="88"/>
        <v>0</v>
      </c>
      <c r="AG254" s="35">
        <f t="shared" si="88"/>
        <v>0</v>
      </c>
      <c r="AH254" s="35">
        <f t="shared" si="88"/>
        <v>0</v>
      </c>
      <c r="AI254" s="35">
        <f t="shared" si="88"/>
        <v>0</v>
      </c>
      <c r="AJ254" s="35">
        <f t="shared" si="88"/>
        <v>0</v>
      </c>
      <c r="AK254" s="35">
        <f t="shared" si="88"/>
        <v>0</v>
      </c>
      <c r="AL254" s="35">
        <f t="shared" si="88"/>
        <v>0</v>
      </c>
      <c r="AM254" s="35">
        <f t="shared" si="88"/>
        <v>0</v>
      </c>
      <c r="AN254" s="35">
        <f t="shared" si="88"/>
        <v>0</v>
      </c>
      <c r="AO254" s="35">
        <f t="shared" si="88"/>
        <v>0</v>
      </c>
      <c r="AP254" s="35">
        <f t="shared" si="88"/>
        <v>0</v>
      </c>
      <c r="AQ254" s="35">
        <f t="shared" si="88"/>
        <v>0</v>
      </c>
      <c r="AR254" s="35">
        <f t="shared" si="88"/>
        <v>0</v>
      </c>
      <c r="AS254" s="35">
        <f t="shared" si="88"/>
        <v>0</v>
      </c>
      <c r="AT254" s="35">
        <f t="shared" si="88"/>
        <v>0</v>
      </c>
      <c r="AU254" s="35">
        <f t="shared" si="88"/>
        <v>0</v>
      </c>
      <c r="AV254" s="35">
        <f t="shared" si="88"/>
        <v>0</v>
      </c>
      <c r="AW254" s="35">
        <f t="shared" si="88"/>
        <v>0</v>
      </c>
      <c r="AX254" s="35">
        <f t="shared" si="88"/>
        <v>0</v>
      </c>
      <c r="AY254" s="35">
        <f t="shared" si="88"/>
        <v>0</v>
      </c>
      <c r="AZ254" s="35">
        <f t="shared" si="88"/>
        <v>0</v>
      </c>
      <c r="BA254" s="35">
        <f t="shared" si="88"/>
        <v>0</v>
      </c>
      <c r="BB254" s="35">
        <f t="shared" si="88"/>
        <v>0</v>
      </c>
      <c r="BC254" s="35">
        <f t="shared" si="88"/>
        <v>0</v>
      </c>
      <c r="BD254" s="35">
        <f t="shared" si="88"/>
        <v>0</v>
      </c>
      <c r="BE254" s="35">
        <f t="shared" si="88"/>
        <v>0</v>
      </c>
      <c r="BF254" s="35">
        <f t="shared" si="88"/>
        <v>0</v>
      </c>
      <c r="BG254" s="35">
        <f t="shared" si="88"/>
        <v>0</v>
      </c>
    </row>
    <row r="255" spans="2:59" x14ac:dyDescent="0.35">
      <c r="C255" s="9" t="s">
        <v>226</v>
      </c>
      <c r="F255" s="11">
        <f>SUMPRODUCT(J254:BG254/J249:BG249)</f>
        <v>0</v>
      </c>
    </row>
    <row r="256" spans="2:59" x14ac:dyDescent="0.35">
      <c r="C256" s="9" t="s">
        <v>162</v>
      </c>
      <c r="F256" s="11">
        <f>F251</f>
        <v>200000</v>
      </c>
    </row>
    <row r="257" spans="1:59" x14ac:dyDescent="0.35">
      <c r="C257" s="9" t="s">
        <v>19</v>
      </c>
      <c r="F257" s="11">
        <f>F255/F256</f>
        <v>0</v>
      </c>
    </row>
    <row r="259" spans="1:59" x14ac:dyDescent="0.35">
      <c r="C259" s="9" t="s">
        <v>227</v>
      </c>
    </row>
    <row r="260" spans="1:59" x14ac:dyDescent="0.35">
      <c r="C260" s="9" t="s">
        <v>228</v>
      </c>
      <c r="J260" s="35">
        <f t="shared" ref="J260:BG260" si="89">J179</f>
        <v>0</v>
      </c>
      <c r="K260" s="35">
        <f t="shared" si="89"/>
        <v>0</v>
      </c>
      <c r="L260" s="35">
        <f t="shared" si="89"/>
        <v>0</v>
      </c>
      <c r="M260" s="35">
        <f t="shared" si="89"/>
        <v>0</v>
      </c>
      <c r="N260" s="35">
        <f t="shared" si="89"/>
        <v>0</v>
      </c>
      <c r="O260" s="35">
        <f t="shared" si="89"/>
        <v>0</v>
      </c>
      <c r="P260" s="35">
        <f t="shared" si="89"/>
        <v>0</v>
      </c>
      <c r="Q260" s="35">
        <f t="shared" si="89"/>
        <v>0</v>
      </c>
      <c r="R260" s="35">
        <f t="shared" si="89"/>
        <v>0</v>
      </c>
      <c r="S260" s="35">
        <f t="shared" si="89"/>
        <v>0</v>
      </c>
      <c r="T260" s="35">
        <f t="shared" si="89"/>
        <v>0</v>
      </c>
      <c r="U260" s="35">
        <f t="shared" si="89"/>
        <v>0</v>
      </c>
      <c r="V260" s="35">
        <f t="shared" si="89"/>
        <v>0</v>
      </c>
      <c r="W260" s="35">
        <f t="shared" si="89"/>
        <v>0</v>
      </c>
      <c r="X260" s="35">
        <f t="shared" si="89"/>
        <v>0</v>
      </c>
      <c r="Y260" s="35">
        <f t="shared" si="89"/>
        <v>0</v>
      </c>
      <c r="Z260" s="35">
        <f t="shared" si="89"/>
        <v>0</v>
      </c>
      <c r="AA260" s="35">
        <f t="shared" si="89"/>
        <v>0</v>
      </c>
      <c r="AB260" s="35">
        <f t="shared" si="89"/>
        <v>0</v>
      </c>
      <c r="AC260" s="35">
        <f t="shared" si="89"/>
        <v>0</v>
      </c>
      <c r="AD260" s="35">
        <f t="shared" si="89"/>
        <v>0</v>
      </c>
      <c r="AE260" s="35">
        <f t="shared" si="89"/>
        <v>0</v>
      </c>
      <c r="AF260" s="35">
        <f t="shared" si="89"/>
        <v>0</v>
      </c>
      <c r="AG260" s="35">
        <f t="shared" si="89"/>
        <v>0</v>
      </c>
      <c r="AH260" s="35">
        <f t="shared" si="89"/>
        <v>0</v>
      </c>
      <c r="AI260" s="35">
        <f t="shared" si="89"/>
        <v>0</v>
      </c>
      <c r="AJ260" s="35">
        <f t="shared" si="89"/>
        <v>0</v>
      </c>
      <c r="AK260" s="35">
        <f t="shared" si="89"/>
        <v>0</v>
      </c>
      <c r="AL260" s="35">
        <f t="shared" si="89"/>
        <v>0</v>
      </c>
      <c r="AM260" s="35">
        <f t="shared" si="89"/>
        <v>0</v>
      </c>
      <c r="AN260" s="35">
        <f t="shared" si="89"/>
        <v>0</v>
      </c>
      <c r="AO260" s="35">
        <f t="shared" si="89"/>
        <v>0</v>
      </c>
      <c r="AP260" s="35">
        <f t="shared" si="89"/>
        <v>0</v>
      </c>
      <c r="AQ260" s="35">
        <f t="shared" si="89"/>
        <v>0</v>
      </c>
      <c r="AR260" s="35">
        <f t="shared" si="89"/>
        <v>0</v>
      </c>
      <c r="AS260" s="35">
        <f t="shared" si="89"/>
        <v>0</v>
      </c>
      <c r="AT260" s="35">
        <f t="shared" si="89"/>
        <v>0</v>
      </c>
      <c r="AU260" s="35">
        <f t="shared" si="89"/>
        <v>0</v>
      </c>
      <c r="AV260" s="35">
        <f t="shared" si="89"/>
        <v>0</v>
      </c>
      <c r="AW260" s="35">
        <f t="shared" si="89"/>
        <v>0</v>
      </c>
      <c r="AX260" s="35">
        <f t="shared" si="89"/>
        <v>0</v>
      </c>
      <c r="AY260" s="35">
        <f t="shared" si="89"/>
        <v>0</v>
      </c>
      <c r="AZ260" s="35">
        <f t="shared" si="89"/>
        <v>0</v>
      </c>
      <c r="BA260" s="35">
        <f t="shared" si="89"/>
        <v>0</v>
      </c>
      <c r="BB260" s="35">
        <f t="shared" si="89"/>
        <v>0</v>
      </c>
      <c r="BC260" s="35">
        <f t="shared" si="89"/>
        <v>0</v>
      </c>
      <c r="BD260" s="35">
        <f t="shared" si="89"/>
        <v>0</v>
      </c>
      <c r="BE260" s="35">
        <f t="shared" si="89"/>
        <v>0</v>
      </c>
      <c r="BF260" s="35">
        <f t="shared" si="89"/>
        <v>0</v>
      </c>
      <c r="BG260" s="35">
        <f t="shared" si="89"/>
        <v>0</v>
      </c>
    </row>
    <row r="261" spans="1:59" x14ac:dyDescent="0.35">
      <c r="C261" s="9" t="s">
        <v>229</v>
      </c>
      <c r="J261" s="14" t="e">
        <f t="shared" ref="J261:BG261" si="90">J232/SUM(232:232)</f>
        <v>#DIV/0!</v>
      </c>
      <c r="K261" s="14" t="e">
        <f t="shared" si="90"/>
        <v>#DIV/0!</v>
      </c>
      <c r="L261" s="14" t="e">
        <f t="shared" si="90"/>
        <v>#DIV/0!</v>
      </c>
      <c r="M261" s="14" t="e">
        <f t="shared" si="90"/>
        <v>#DIV/0!</v>
      </c>
      <c r="N261" s="14" t="e">
        <f t="shared" si="90"/>
        <v>#DIV/0!</v>
      </c>
      <c r="O261" s="14" t="e">
        <f t="shared" si="90"/>
        <v>#DIV/0!</v>
      </c>
      <c r="P261" s="14" t="e">
        <f t="shared" si="90"/>
        <v>#DIV/0!</v>
      </c>
      <c r="Q261" s="14" t="e">
        <f t="shared" si="90"/>
        <v>#DIV/0!</v>
      </c>
      <c r="R261" s="14" t="e">
        <f t="shared" si="90"/>
        <v>#DIV/0!</v>
      </c>
      <c r="S261" s="14" t="e">
        <f t="shared" si="90"/>
        <v>#DIV/0!</v>
      </c>
      <c r="T261" s="14" t="e">
        <f t="shared" si="90"/>
        <v>#DIV/0!</v>
      </c>
      <c r="U261" s="14" t="e">
        <f t="shared" si="90"/>
        <v>#DIV/0!</v>
      </c>
      <c r="V261" s="14" t="e">
        <f t="shared" si="90"/>
        <v>#DIV/0!</v>
      </c>
      <c r="W261" s="14" t="e">
        <f t="shared" si="90"/>
        <v>#DIV/0!</v>
      </c>
      <c r="X261" s="14" t="e">
        <f t="shared" si="90"/>
        <v>#DIV/0!</v>
      </c>
      <c r="Y261" s="14" t="e">
        <f t="shared" si="90"/>
        <v>#DIV/0!</v>
      </c>
      <c r="Z261" s="14" t="e">
        <f t="shared" si="90"/>
        <v>#DIV/0!</v>
      </c>
      <c r="AA261" s="14" t="e">
        <f t="shared" si="90"/>
        <v>#DIV/0!</v>
      </c>
      <c r="AB261" s="14" t="e">
        <f t="shared" si="90"/>
        <v>#DIV/0!</v>
      </c>
      <c r="AC261" s="14" t="e">
        <f t="shared" si="90"/>
        <v>#DIV/0!</v>
      </c>
      <c r="AD261" s="14" t="e">
        <f t="shared" si="90"/>
        <v>#DIV/0!</v>
      </c>
      <c r="AE261" s="14" t="e">
        <f t="shared" si="90"/>
        <v>#DIV/0!</v>
      </c>
      <c r="AF261" s="14" t="e">
        <f t="shared" si="90"/>
        <v>#DIV/0!</v>
      </c>
      <c r="AG261" s="14" t="e">
        <f t="shared" si="90"/>
        <v>#DIV/0!</v>
      </c>
      <c r="AH261" s="14" t="e">
        <f t="shared" si="90"/>
        <v>#DIV/0!</v>
      </c>
      <c r="AI261" s="14" t="e">
        <f t="shared" si="90"/>
        <v>#DIV/0!</v>
      </c>
      <c r="AJ261" s="14" t="e">
        <f t="shared" si="90"/>
        <v>#DIV/0!</v>
      </c>
      <c r="AK261" s="14" t="e">
        <f t="shared" si="90"/>
        <v>#DIV/0!</v>
      </c>
      <c r="AL261" s="14" t="e">
        <f t="shared" si="90"/>
        <v>#DIV/0!</v>
      </c>
      <c r="AM261" s="14" t="e">
        <f t="shared" si="90"/>
        <v>#DIV/0!</v>
      </c>
      <c r="AN261" s="14" t="e">
        <f t="shared" si="90"/>
        <v>#DIV/0!</v>
      </c>
      <c r="AO261" s="14" t="e">
        <f t="shared" si="90"/>
        <v>#DIV/0!</v>
      </c>
      <c r="AP261" s="14" t="e">
        <f t="shared" si="90"/>
        <v>#DIV/0!</v>
      </c>
      <c r="AQ261" s="14" t="e">
        <f t="shared" si="90"/>
        <v>#DIV/0!</v>
      </c>
      <c r="AR261" s="14" t="e">
        <f t="shared" si="90"/>
        <v>#DIV/0!</v>
      </c>
      <c r="AS261" s="14" t="e">
        <f t="shared" si="90"/>
        <v>#DIV/0!</v>
      </c>
      <c r="AT261" s="14" t="e">
        <f t="shared" si="90"/>
        <v>#DIV/0!</v>
      </c>
      <c r="AU261" s="14" t="e">
        <f t="shared" si="90"/>
        <v>#DIV/0!</v>
      </c>
      <c r="AV261" s="14" t="e">
        <f t="shared" si="90"/>
        <v>#DIV/0!</v>
      </c>
      <c r="AW261" s="14" t="e">
        <f t="shared" si="90"/>
        <v>#DIV/0!</v>
      </c>
      <c r="AX261" s="14" t="e">
        <f t="shared" si="90"/>
        <v>#DIV/0!</v>
      </c>
      <c r="AY261" s="14" t="e">
        <f t="shared" si="90"/>
        <v>#DIV/0!</v>
      </c>
      <c r="AZ261" s="14" t="e">
        <f t="shared" si="90"/>
        <v>#DIV/0!</v>
      </c>
      <c r="BA261" s="14" t="e">
        <f t="shared" si="90"/>
        <v>#DIV/0!</v>
      </c>
      <c r="BB261" s="14" t="e">
        <f t="shared" si="90"/>
        <v>#DIV/0!</v>
      </c>
      <c r="BC261" s="14" t="e">
        <f t="shared" si="90"/>
        <v>#DIV/0!</v>
      </c>
      <c r="BD261" s="14" t="e">
        <f t="shared" si="90"/>
        <v>#DIV/0!</v>
      </c>
      <c r="BE261" s="14" t="e">
        <f t="shared" si="90"/>
        <v>#DIV/0!</v>
      </c>
      <c r="BF261" s="14" t="e">
        <f t="shared" si="90"/>
        <v>#DIV/0!</v>
      </c>
      <c r="BG261" s="14" t="e">
        <f t="shared" si="90"/>
        <v>#DIV/0!</v>
      </c>
    </row>
    <row r="262" spans="1:59" x14ac:dyDescent="0.35">
      <c r="C262" s="9" t="s">
        <v>230</v>
      </c>
      <c r="F262" s="9" t="e">
        <f>SUMPRODUCT(J261:BG261,J260:BG260)/2</f>
        <v>#DIV/0!</v>
      </c>
    </row>
    <row r="264" spans="1:59" s="66" customFormat="1" x14ac:dyDescent="0.35">
      <c r="A264" s="66" t="s">
        <v>231</v>
      </c>
    </row>
    <row r="265" spans="1:59" x14ac:dyDescent="0.35">
      <c r="A265" s="8"/>
      <c r="B265" s="9" t="s">
        <v>232</v>
      </c>
      <c r="E265" s="8"/>
      <c r="F265" s="8"/>
    </row>
    <row r="266" spans="1:59" x14ac:dyDescent="0.35">
      <c r="A266" s="8"/>
      <c r="C266" s="9" t="s">
        <v>146</v>
      </c>
      <c r="E266" s="9" t="s">
        <v>88</v>
      </c>
      <c r="F266" s="8"/>
      <c r="J266" s="13">
        <f>I270</f>
        <v>0</v>
      </c>
      <c r="K266" s="13">
        <f t="shared" ref="K266:BG266" si="91">J270</f>
        <v>20000</v>
      </c>
      <c r="L266" s="13">
        <f t="shared" si="91"/>
        <v>20000</v>
      </c>
      <c r="M266" s="13">
        <f t="shared" si="91"/>
        <v>20000</v>
      </c>
      <c r="N266" s="13">
        <f t="shared" si="91"/>
        <v>20000</v>
      </c>
      <c r="O266" s="13">
        <f t="shared" si="91"/>
        <v>20000</v>
      </c>
      <c r="P266" s="13">
        <f t="shared" si="91"/>
        <v>20000</v>
      </c>
      <c r="Q266" s="13">
        <f t="shared" si="91"/>
        <v>20000</v>
      </c>
      <c r="R266" s="13">
        <f t="shared" si="91"/>
        <v>20000</v>
      </c>
      <c r="S266" s="13">
        <f t="shared" si="91"/>
        <v>20000</v>
      </c>
      <c r="T266" s="13">
        <f t="shared" si="91"/>
        <v>20000</v>
      </c>
      <c r="U266" s="13">
        <f t="shared" si="91"/>
        <v>20000</v>
      </c>
      <c r="V266" s="13">
        <f t="shared" si="91"/>
        <v>20000</v>
      </c>
      <c r="W266" s="13">
        <f t="shared" si="91"/>
        <v>20000</v>
      </c>
      <c r="X266" s="13">
        <f t="shared" si="91"/>
        <v>20000</v>
      </c>
      <c r="Y266" s="13">
        <f t="shared" si="91"/>
        <v>20000</v>
      </c>
      <c r="Z266" s="13">
        <f t="shared" si="91"/>
        <v>20000</v>
      </c>
      <c r="AA266" s="13">
        <f t="shared" si="91"/>
        <v>20000</v>
      </c>
      <c r="AB266" s="13">
        <f t="shared" si="91"/>
        <v>20000</v>
      </c>
      <c r="AC266" s="13">
        <f t="shared" si="91"/>
        <v>20000</v>
      </c>
      <c r="AD266" s="13">
        <f t="shared" si="91"/>
        <v>20000</v>
      </c>
      <c r="AE266" s="13">
        <f t="shared" si="91"/>
        <v>20000</v>
      </c>
      <c r="AF266" s="13">
        <f t="shared" si="91"/>
        <v>20000</v>
      </c>
      <c r="AG266" s="13">
        <f t="shared" si="91"/>
        <v>20000</v>
      </c>
      <c r="AH266" s="13">
        <f t="shared" si="91"/>
        <v>20000</v>
      </c>
      <c r="AI266" s="13">
        <f t="shared" si="91"/>
        <v>20000</v>
      </c>
      <c r="AJ266" s="13">
        <f t="shared" si="91"/>
        <v>20000</v>
      </c>
      <c r="AK266" s="13">
        <f t="shared" si="91"/>
        <v>20000</v>
      </c>
      <c r="AL266" s="13">
        <f t="shared" si="91"/>
        <v>20000</v>
      </c>
      <c r="AM266" s="13">
        <f t="shared" si="91"/>
        <v>20000</v>
      </c>
      <c r="AN266" s="13">
        <f t="shared" si="91"/>
        <v>20000</v>
      </c>
      <c r="AO266" s="13">
        <f t="shared" si="91"/>
        <v>20000</v>
      </c>
      <c r="AP266" s="13">
        <f t="shared" si="91"/>
        <v>20000</v>
      </c>
      <c r="AQ266" s="13">
        <f t="shared" si="91"/>
        <v>20000</v>
      </c>
      <c r="AR266" s="13">
        <f t="shared" si="91"/>
        <v>20000</v>
      </c>
      <c r="AS266" s="13">
        <f t="shared" si="91"/>
        <v>20000</v>
      </c>
      <c r="AT266" s="13">
        <f t="shared" si="91"/>
        <v>20000</v>
      </c>
      <c r="AU266" s="13">
        <f t="shared" si="91"/>
        <v>20000</v>
      </c>
      <c r="AV266" s="13">
        <f t="shared" si="91"/>
        <v>20000</v>
      </c>
      <c r="AW266" s="13">
        <f t="shared" si="91"/>
        <v>20000</v>
      </c>
      <c r="AX266" s="13">
        <f t="shared" si="91"/>
        <v>20000</v>
      </c>
      <c r="AY266" s="13">
        <f t="shared" si="91"/>
        <v>20000</v>
      </c>
      <c r="AZ266" s="13">
        <f t="shared" si="91"/>
        <v>20000</v>
      </c>
      <c r="BA266" s="13">
        <f t="shared" si="91"/>
        <v>20000</v>
      </c>
      <c r="BB266" s="13">
        <f t="shared" si="91"/>
        <v>20000</v>
      </c>
      <c r="BC266" s="13">
        <f t="shared" si="91"/>
        <v>20000</v>
      </c>
      <c r="BD266" s="13">
        <f t="shared" si="91"/>
        <v>20000</v>
      </c>
      <c r="BE266" s="13">
        <f t="shared" si="91"/>
        <v>20000</v>
      </c>
      <c r="BF266" s="13">
        <f t="shared" si="91"/>
        <v>20000</v>
      </c>
      <c r="BG266" s="13">
        <f t="shared" si="91"/>
        <v>20000</v>
      </c>
    </row>
    <row r="267" spans="1:59" x14ac:dyDescent="0.35">
      <c r="A267" s="8"/>
      <c r="C267" s="9" t="s">
        <v>233</v>
      </c>
      <c r="E267" s="9" t="s">
        <v>88</v>
      </c>
      <c r="F267" s="8"/>
      <c r="J267" s="13">
        <f t="shared" ref="J267:BG267" si="92">J174</f>
        <v>20000</v>
      </c>
      <c r="K267" s="13">
        <f t="shared" si="92"/>
        <v>0</v>
      </c>
      <c r="L267" s="13">
        <f t="shared" si="92"/>
        <v>0</v>
      </c>
      <c r="M267" s="13">
        <f t="shared" si="92"/>
        <v>0</v>
      </c>
      <c r="N267" s="13">
        <f t="shared" si="92"/>
        <v>0</v>
      </c>
      <c r="O267" s="13">
        <f t="shared" si="92"/>
        <v>0</v>
      </c>
      <c r="P267" s="13">
        <f t="shared" si="92"/>
        <v>0</v>
      </c>
      <c r="Q267" s="13">
        <f t="shared" si="92"/>
        <v>0</v>
      </c>
      <c r="R267" s="13">
        <f t="shared" si="92"/>
        <v>0</v>
      </c>
      <c r="S267" s="13">
        <f t="shared" si="92"/>
        <v>0</v>
      </c>
      <c r="T267" s="13">
        <f t="shared" si="92"/>
        <v>0</v>
      </c>
      <c r="U267" s="13">
        <f t="shared" si="92"/>
        <v>0</v>
      </c>
      <c r="V267" s="13">
        <f t="shared" si="92"/>
        <v>0</v>
      </c>
      <c r="W267" s="13">
        <f t="shared" si="92"/>
        <v>0</v>
      </c>
      <c r="X267" s="13">
        <f t="shared" si="92"/>
        <v>0</v>
      </c>
      <c r="Y267" s="13">
        <f t="shared" si="92"/>
        <v>0</v>
      </c>
      <c r="Z267" s="13">
        <f t="shared" si="92"/>
        <v>0</v>
      </c>
      <c r="AA267" s="13">
        <f t="shared" si="92"/>
        <v>0</v>
      </c>
      <c r="AB267" s="13">
        <f t="shared" si="92"/>
        <v>0</v>
      </c>
      <c r="AC267" s="13">
        <f t="shared" si="92"/>
        <v>0</v>
      </c>
      <c r="AD267" s="13">
        <f t="shared" si="92"/>
        <v>0</v>
      </c>
      <c r="AE267" s="13">
        <f t="shared" si="92"/>
        <v>0</v>
      </c>
      <c r="AF267" s="13">
        <f t="shared" si="92"/>
        <v>0</v>
      </c>
      <c r="AG267" s="13">
        <f t="shared" si="92"/>
        <v>0</v>
      </c>
      <c r="AH267" s="13">
        <f t="shared" si="92"/>
        <v>0</v>
      </c>
      <c r="AI267" s="13">
        <f t="shared" si="92"/>
        <v>0</v>
      </c>
      <c r="AJ267" s="13">
        <f t="shared" si="92"/>
        <v>0</v>
      </c>
      <c r="AK267" s="13">
        <f t="shared" si="92"/>
        <v>0</v>
      </c>
      <c r="AL267" s="13">
        <f t="shared" si="92"/>
        <v>0</v>
      </c>
      <c r="AM267" s="13">
        <f t="shared" si="92"/>
        <v>0</v>
      </c>
      <c r="AN267" s="13">
        <f t="shared" si="92"/>
        <v>0</v>
      </c>
      <c r="AO267" s="13">
        <f t="shared" si="92"/>
        <v>0</v>
      </c>
      <c r="AP267" s="13">
        <f t="shared" si="92"/>
        <v>0</v>
      </c>
      <c r="AQ267" s="13">
        <f t="shared" si="92"/>
        <v>0</v>
      </c>
      <c r="AR267" s="13">
        <f t="shared" si="92"/>
        <v>0</v>
      </c>
      <c r="AS267" s="13">
        <f t="shared" si="92"/>
        <v>0</v>
      </c>
      <c r="AT267" s="13">
        <f t="shared" si="92"/>
        <v>0</v>
      </c>
      <c r="AU267" s="13">
        <f t="shared" si="92"/>
        <v>0</v>
      </c>
      <c r="AV267" s="13">
        <f t="shared" si="92"/>
        <v>0</v>
      </c>
      <c r="AW267" s="13">
        <f t="shared" si="92"/>
        <v>0</v>
      </c>
      <c r="AX267" s="13">
        <f t="shared" si="92"/>
        <v>0</v>
      </c>
      <c r="AY267" s="13">
        <f t="shared" si="92"/>
        <v>0</v>
      </c>
      <c r="AZ267" s="13">
        <f t="shared" si="92"/>
        <v>0</v>
      </c>
      <c r="BA267" s="13">
        <f t="shared" si="92"/>
        <v>0</v>
      </c>
      <c r="BB267" s="13">
        <f t="shared" si="92"/>
        <v>0</v>
      </c>
      <c r="BC267" s="13">
        <f t="shared" si="92"/>
        <v>0</v>
      </c>
      <c r="BD267" s="13">
        <f t="shared" si="92"/>
        <v>0</v>
      </c>
      <c r="BE267" s="13">
        <f t="shared" si="92"/>
        <v>0</v>
      </c>
      <c r="BF267" s="13">
        <f t="shared" si="92"/>
        <v>0</v>
      </c>
      <c r="BG267" s="13">
        <f t="shared" si="92"/>
        <v>0</v>
      </c>
    </row>
    <row r="268" spans="1:59" x14ac:dyDescent="0.35">
      <c r="A268" s="8"/>
      <c r="C268" s="9" t="s">
        <v>234</v>
      </c>
      <c r="E268" s="9" t="s">
        <v>88</v>
      </c>
      <c r="F268" s="8"/>
      <c r="J268" s="13">
        <f t="shared" ref="J268:BG268" si="93">J224</f>
        <v>0</v>
      </c>
      <c r="K268" s="13">
        <f t="shared" si="93"/>
        <v>0</v>
      </c>
      <c r="L268" s="13">
        <f t="shared" si="93"/>
        <v>0</v>
      </c>
      <c r="M268" s="13">
        <f t="shared" si="93"/>
        <v>0</v>
      </c>
      <c r="N268" s="13">
        <f t="shared" si="93"/>
        <v>0</v>
      </c>
      <c r="O268" s="13">
        <f t="shared" si="93"/>
        <v>0</v>
      </c>
      <c r="P268" s="13">
        <f t="shared" si="93"/>
        <v>0</v>
      </c>
      <c r="Q268" s="13">
        <f t="shared" si="93"/>
        <v>0</v>
      </c>
      <c r="R268" s="13">
        <f t="shared" si="93"/>
        <v>0</v>
      </c>
      <c r="S268" s="13">
        <f t="shared" si="93"/>
        <v>0</v>
      </c>
      <c r="T268" s="13">
        <f t="shared" si="93"/>
        <v>0</v>
      </c>
      <c r="U268" s="13">
        <f t="shared" si="93"/>
        <v>0</v>
      </c>
      <c r="V268" s="13">
        <f t="shared" si="93"/>
        <v>0</v>
      </c>
      <c r="W268" s="13">
        <f t="shared" si="93"/>
        <v>0</v>
      </c>
      <c r="X268" s="13">
        <f t="shared" si="93"/>
        <v>0</v>
      </c>
      <c r="Y268" s="13">
        <f t="shared" si="93"/>
        <v>0</v>
      </c>
      <c r="Z268" s="13">
        <f t="shared" si="93"/>
        <v>0</v>
      </c>
      <c r="AA268" s="13">
        <f t="shared" si="93"/>
        <v>0</v>
      </c>
      <c r="AB268" s="13">
        <f t="shared" si="93"/>
        <v>0</v>
      </c>
      <c r="AC268" s="13">
        <f t="shared" si="93"/>
        <v>0</v>
      </c>
      <c r="AD268" s="13">
        <f t="shared" si="93"/>
        <v>0</v>
      </c>
      <c r="AE268" s="13">
        <f t="shared" si="93"/>
        <v>0</v>
      </c>
      <c r="AF268" s="13">
        <f t="shared" si="93"/>
        <v>0</v>
      </c>
      <c r="AG268" s="13">
        <f t="shared" si="93"/>
        <v>0</v>
      </c>
      <c r="AH268" s="13">
        <f t="shared" si="93"/>
        <v>0</v>
      </c>
      <c r="AI268" s="13">
        <f t="shared" si="93"/>
        <v>0</v>
      </c>
      <c r="AJ268" s="13">
        <f t="shared" si="93"/>
        <v>0</v>
      </c>
      <c r="AK268" s="13">
        <f t="shared" si="93"/>
        <v>0</v>
      </c>
      <c r="AL268" s="13">
        <f t="shared" si="93"/>
        <v>0</v>
      </c>
      <c r="AM268" s="13">
        <f t="shared" si="93"/>
        <v>0</v>
      </c>
      <c r="AN268" s="13">
        <f t="shared" si="93"/>
        <v>0</v>
      </c>
      <c r="AO268" s="13">
        <f t="shared" si="93"/>
        <v>0</v>
      </c>
      <c r="AP268" s="13">
        <f t="shared" si="93"/>
        <v>0</v>
      </c>
      <c r="AQ268" s="13">
        <f t="shared" si="93"/>
        <v>0</v>
      </c>
      <c r="AR268" s="13">
        <f t="shared" si="93"/>
        <v>0</v>
      </c>
      <c r="AS268" s="13">
        <f t="shared" si="93"/>
        <v>0</v>
      </c>
      <c r="AT268" s="13">
        <f t="shared" si="93"/>
        <v>0</v>
      </c>
      <c r="AU268" s="13">
        <f t="shared" si="93"/>
        <v>0</v>
      </c>
      <c r="AV268" s="13">
        <f t="shared" si="93"/>
        <v>0</v>
      </c>
      <c r="AW268" s="13">
        <f t="shared" si="93"/>
        <v>0</v>
      </c>
      <c r="AX268" s="13">
        <f t="shared" si="93"/>
        <v>0</v>
      </c>
      <c r="AY268" s="13">
        <f t="shared" si="93"/>
        <v>0</v>
      </c>
      <c r="AZ268" s="13">
        <f t="shared" si="93"/>
        <v>0</v>
      </c>
      <c r="BA268" s="13">
        <f t="shared" si="93"/>
        <v>0</v>
      </c>
      <c r="BB268" s="13">
        <f t="shared" si="93"/>
        <v>0</v>
      </c>
      <c r="BC268" s="13">
        <f t="shared" si="93"/>
        <v>0</v>
      </c>
      <c r="BD268" s="13">
        <f t="shared" si="93"/>
        <v>0</v>
      </c>
      <c r="BE268" s="13">
        <f t="shared" si="93"/>
        <v>0</v>
      </c>
      <c r="BF268" s="13">
        <f t="shared" si="93"/>
        <v>0</v>
      </c>
      <c r="BG268" s="13">
        <f t="shared" si="93"/>
        <v>0</v>
      </c>
    </row>
    <row r="269" spans="1:59" x14ac:dyDescent="0.35">
      <c r="A269" s="8"/>
      <c r="C269" s="9" t="s">
        <v>235</v>
      </c>
      <c r="E269" s="9" t="s">
        <v>88</v>
      </c>
      <c r="F269" s="8"/>
      <c r="J269" s="13">
        <f t="shared" ref="J269:BG269" si="94">J235</f>
        <v>0</v>
      </c>
      <c r="K269" s="13">
        <f t="shared" si="94"/>
        <v>0</v>
      </c>
      <c r="L269" s="13">
        <f t="shared" si="94"/>
        <v>0</v>
      </c>
      <c r="M269" s="13">
        <f t="shared" si="94"/>
        <v>0</v>
      </c>
      <c r="N269" s="13">
        <f t="shared" si="94"/>
        <v>0</v>
      </c>
      <c r="O269" s="13">
        <f t="shared" si="94"/>
        <v>0</v>
      </c>
      <c r="P269" s="13">
        <f t="shared" si="94"/>
        <v>0</v>
      </c>
      <c r="Q269" s="13">
        <f t="shared" si="94"/>
        <v>0</v>
      </c>
      <c r="R269" s="13">
        <f t="shared" si="94"/>
        <v>0</v>
      </c>
      <c r="S269" s="13">
        <f t="shared" si="94"/>
        <v>0</v>
      </c>
      <c r="T269" s="13">
        <f t="shared" si="94"/>
        <v>0</v>
      </c>
      <c r="U269" s="13">
        <f t="shared" si="94"/>
        <v>0</v>
      </c>
      <c r="V269" s="13">
        <f t="shared" si="94"/>
        <v>0</v>
      </c>
      <c r="W269" s="13">
        <f t="shared" si="94"/>
        <v>0</v>
      </c>
      <c r="X269" s="13">
        <f t="shared" si="94"/>
        <v>0</v>
      </c>
      <c r="Y269" s="13">
        <f t="shared" si="94"/>
        <v>0</v>
      </c>
      <c r="Z269" s="13">
        <f t="shared" si="94"/>
        <v>0</v>
      </c>
      <c r="AA269" s="13">
        <f t="shared" si="94"/>
        <v>0</v>
      </c>
      <c r="AB269" s="13">
        <f t="shared" si="94"/>
        <v>0</v>
      </c>
      <c r="AC269" s="13">
        <f t="shared" si="94"/>
        <v>0</v>
      </c>
      <c r="AD269" s="13">
        <f t="shared" si="94"/>
        <v>0</v>
      </c>
      <c r="AE269" s="13">
        <f t="shared" si="94"/>
        <v>0</v>
      </c>
      <c r="AF269" s="13">
        <f t="shared" si="94"/>
        <v>0</v>
      </c>
      <c r="AG269" s="13">
        <f t="shared" si="94"/>
        <v>0</v>
      </c>
      <c r="AH269" s="13">
        <f t="shared" si="94"/>
        <v>0</v>
      </c>
      <c r="AI269" s="13">
        <f t="shared" si="94"/>
        <v>0</v>
      </c>
      <c r="AJ269" s="13">
        <f t="shared" si="94"/>
        <v>0</v>
      </c>
      <c r="AK269" s="13">
        <f t="shared" si="94"/>
        <v>0</v>
      </c>
      <c r="AL269" s="13">
        <f t="shared" si="94"/>
        <v>0</v>
      </c>
      <c r="AM269" s="13">
        <f t="shared" si="94"/>
        <v>0</v>
      </c>
      <c r="AN269" s="13">
        <f t="shared" si="94"/>
        <v>0</v>
      </c>
      <c r="AO269" s="13">
        <f t="shared" si="94"/>
        <v>0</v>
      </c>
      <c r="AP269" s="13">
        <f t="shared" si="94"/>
        <v>0</v>
      </c>
      <c r="AQ269" s="13">
        <f t="shared" si="94"/>
        <v>0</v>
      </c>
      <c r="AR269" s="13">
        <f t="shared" si="94"/>
        <v>0</v>
      </c>
      <c r="AS269" s="13">
        <f t="shared" si="94"/>
        <v>0</v>
      </c>
      <c r="AT269" s="13">
        <f t="shared" si="94"/>
        <v>0</v>
      </c>
      <c r="AU269" s="13">
        <f t="shared" si="94"/>
        <v>0</v>
      </c>
      <c r="AV269" s="13">
        <f t="shared" si="94"/>
        <v>0</v>
      </c>
      <c r="AW269" s="13">
        <f t="shared" si="94"/>
        <v>0</v>
      </c>
      <c r="AX269" s="13">
        <f t="shared" si="94"/>
        <v>0</v>
      </c>
      <c r="AY269" s="13">
        <f t="shared" si="94"/>
        <v>0</v>
      </c>
      <c r="AZ269" s="13">
        <f t="shared" si="94"/>
        <v>0</v>
      </c>
      <c r="BA269" s="13">
        <f t="shared" si="94"/>
        <v>0</v>
      </c>
      <c r="BB269" s="13">
        <f t="shared" si="94"/>
        <v>0</v>
      </c>
      <c r="BC269" s="13">
        <f t="shared" si="94"/>
        <v>0</v>
      </c>
      <c r="BD269" s="13">
        <f t="shared" si="94"/>
        <v>0</v>
      </c>
      <c r="BE269" s="13">
        <f t="shared" si="94"/>
        <v>0</v>
      </c>
      <c r="BF269" s="13">
        <f t="shared" si="94"/>
        <v>0</v>
      </c>
      <c r="BG269" s="13">
        <f t="shared" si="94"/>
        <v>0</v>
      </c>
    </row>
    <row r="270" spans="1:59" ht="15" thickBot="1" x14ac:dyDescent="0.4">
      <c r="A270" s="8"/>
      <c r="C270" s="15" t="s">
        <v>236</v>
      </c>
      <c r="D270" s="15"/>
      <c r="E270" s="32"/>
      <c r="F270" s="32"/>
      <c r="G270" s="15"/>
      <c r="H270" s="15"/>
      <c r="I270" s="15"/>
      <c r="J270" s="16">
        <f>J266+J267+J268-J269</f>
        <v>20000</v>
      </c>
      <c r="K270" s="16">
        <f t="shared" ref="K270:BG270" si="95">K266+K267+K268-K269</f>
        <v>20000</v>
      </c>
      <c r="L270" s="16">
        <f t="shared" si="95"/>
        <v>20000</v>
      </c>
      <c r="M270" s="16">
        <f t="shared" si="95"/>
        <v>20000</v>
      </c>
      <c r="N270" s="16">
        <f t="shared" si="95"/>
        <v>20000</v>
      </c>
      <c r="O270" s="16">
        <f t="shared" si="95"/>
        <v>20000</v>
      </c>
      <c r="P270" s="16">
        <f t="shared" si="95"/>
        <v>20000</v>
      </c>
      <c r="Q270" s="16">
        <f t="shared" si="95"/>
        <v>20000</v>
      </c>
      <c r="R270" s="16">
        <f t="shared" si="95"/>
        <v>20000</v>
      </c>
      <c r="S270" s="16">
        <f t="shared" si="95"/>
        <v>20000</v>
      </c>
      <c r="T270" s="16">
        <f t="shared" si="95"/>
        <v>20000</v>
      </c>
      <c r="U270" s="16">
        <f t="shared" si="95"/>
        <v>20000</v>
      </c>
      <c r="V270" s="16">
        <f t="shared" si="95"/>
        <v>20000</v>
      </c>
      <c r="W270" s="16">
        <f t="shared" si="95"/>
        <v>20000</v>
      </c>
      <c r="X270" s="16">
        <f t="shared" si="95"/>
        <v>20000</v>
      </c>
      <c r="Y270" s="16">
        <f t="shared" si="95"/>
        <v>20000</v>
      </c>
      <c r="Z270" s="16">
        <f t="shared" si="95"/>
        <v>20000</v>
      </c>
      <c r="AA270" s="16">
        <f t="shared" si="95"/>
        <v>20000</v>
      </c>
      <c r="AB270" s="16">
        <f t="shared" si="95"/>
        <v>20000</v>
      </c>
      <c r="AC270" s="16">
        <f t="shared" si="95"/>
        <v>20000</v>
      </c>
      <c r="AD270" s="16">
        <f t="shared" si="95"/>
        <v>20000</v>
      </c>
      <c r="AE270" s="16">
        <f t="shared" si="95"/>
        <v>20000</v>
      </c>
      <c r="AF270" s="16">
        <f t="shared" si="95"/>
        <v>20000</v>
      </c>
      <c r="AG270" s="16">
        <f t="shared" si="95"/>
        <v>20000</v>
      </c>
      <c r="AH270" s="16">
        <f t="shared" si="95"/>
        <v>20000</v>
      </c>
      <c r="AI270" s="16">
        <f t="shared" si="95"/>
        <v>20000</v>
      </c>
      <c r="AJ270" s="16">
        <f t="shared" si="95"/>
        <v>20000</v>
      </c>
      <c r="AK270" s="16">
        <f t="shared" si="95"/>
        <v>20000</v>
      </c>
      <c r="AL270" s="16">
        <f t="shared" si="95"/>
        <v>20000</v>
      </c>
      <c r="AM270" s="16">
        <f t="shared" si="95"/>
        <v>20000</v>
      </c>
      <c r="AN270" s="16">
        <f t="shared" si="95"/>
        <v>20000</v>
      </c>
      <c r="AO270" s="16">
        <f t="shared" si="95"/>
        <v>20000</v>
      </c>
      <c r="AP270" s="16">
        <f t="shared" si="95"/>
        <v>20000</v>
      </c>
      <c r="AQ270" s="16">
        <f t="shared" si="95"/>
        <v>20000</v>
      </c>
      <c r="AR270" s="16">
        <f t="shared" si="95"/>
        <v>20000</v>
      </c>
      <c r="AS270" s="16">
        <f t="shared" si="95"/>
        <v>20000</v>
      </c>
      <c r="AT270" s="16">
        <f t="shared" si="95"/>
        <v>20000</v>
      </c>
      <c r="AU270" s="16">
        <f t="shared" si="95"/>
        <v>20000</v>
      </c>
      <c r="AV270" s="16">
        <f t="shared" si="95"/>
        <v>20000</v>
      </c>
      <c r="AW270" s="16">
        <f t="shared" si="95"/>
        <v>20000</v>
      </c>
      <c r="AX270" s="16">
        <f t="shared" si="95"/>
        <v>20000</v>
      </c>
      <c r="AY270" s="16">
        <f t="shared" si="95"/>
        <v>20000</v>
      </c>
      <c r="AZ270" s="16">
        <f t="shared" si="95"/>
        <v>20000</v>
      </c>
      <c r="BA270" s="16">
        <f t="shared" si="95"/>
        <v>20000</v>
      </c>
      <c r="BB270" s="16">
        <f t="shared" si="95"/>
        <v>20000</v>
      </c>
      <c r="BC270" s="16">
        <f t="shared" si="95"/>
        <v>20000</v>
      </c>
      <c r="BD270" s="16">
        <f t="shared" si="95"/>
        <v>20000</v>
      </c>
      <c r="BE270" s="16">
        <f t="shared" si="95"/>
        <v>20000</v>
      </c>
      <c r="BF270" s="16">
        <f t="shared" si="95"/>
        <v>20000</v>
      </c>
      <c r="BG270" s="16">
        <f t="shared" si="95"/>
        <v>20000</v>
      </c>
    </row>
    <row r="271" spans="1:59" x14ac:dyDescent="0.35">
      <c r="A271" s="8"/>
      <c r="B271" s="8"/>
      <c r="C271" s="8"/>
      <c r="D271" s="8"/>
      <c r="E271" s="8"/>
      <c r="F271" s="8"/>
    </row>
    <row r="272" spans="1:59" x14ac:dyDescent="0.35">
      <c r="B272" s="9" t="s">
        <v>237</v>
      </c>
    </row>
    <row r="273" spans="2:59" x14ac:dyDescent="0.35">
      <c r="C273" s="9" t="s">
        <v>160</v>
      </c>
      <c r="E273" s="9" t="s">
        <v>88</v>
      </c>
      <c r="J273" s="35">
        <f t="shared" ref="J273:BG273" si="96">J203</f>
        <v>0</v>
      </c>
      <c r="K273" s="35">
        <f t="shared" si="96"/>
        <v>0</v>
      </c>
      <c r="L273" s="35">
        <f t="shared" si="96"/>
        <v>0</v>
      </c>
      <c r="M273" s="35">
        <f t="shared" si="96"/>
        <v>0</v>
      </c>
      <c r="N273" s="35">
        <f t="shared" si="96"/>
        <v>0</v>
      </c>
      <c r="O273" s="35">
        <f t="shared" si="96"/>
        <v>0</v>
      </c>
      <c r="P273" s="35">
        <f t="shared" si="96"/>
        <v>0</v>
      </c>
      <c r="Q273" s="35">
        <f t="shared" si="96"/>
        <v>0</v>
      </c>
      <c r="R273" s="35">
        <f t="shared" si="96"/>
        <v>0</v>
      </c>
      <c r="S273" s="35">
        <f t="shared" si="96"/>
        <v>0</v>
      </c>
      <c r="T273" s="35">
        <f t="shared" si="96"/>
        <v>0</v>
      </c>
      <c r="U273" s="35">
        <f t="shared" si="96"/>
        <v>0</v>
      </c>
      <c r="V273" s="35">
        <f t="shared" si="96"/>
        <v>0</v>
      </c>
      <c r="W273" s="35">
        <f t="shared" si="96"/>
        <v>0</v>
      </c>
      <c r="X273" s="35">
        <f t="shared" si="96"/>
        <v>0</v>
      </c>
      <c r="Y273" s="35">
        <f t="shared" si="96"/>
        <v>0</v>
      </c>
      <c r="Z273" s="35">
        <f t="shared" si="96"/>
        <v>0</v>
      </c>
      <c r="AA273" s="35">
        <f t="shared" si="96"/>
        <v>0</v>
      </c>
      <c r="AB273" s="35">
        <f t="shared" si="96"/>
        <v>0</v>
      </c>
      <c r="AC273" s="35">
        <f t="shared" si="96"/>
        <v>0</v>
      </c>
      <c r="AD273" s="35">
        <f t="shared" si="96"/>
        <v>0</v>
      </c>
      <c r="AE273" s="35">
        <f t="shared" si="96"/>
        <v>0</v>
      </c>
      <c r="AF273" s="35">
        <f t="shared" si="96"/>
        <v>0</v>
      </c>
      <c r="AG273" s="35">
        <f t="shared" si="96"/>
        <v>0</v>
      </c>
      <c r="AH273" s="35">
        <f t="shared" si="96"/>
        <v>0</v>
      </c>
      <c r="AI273" s="35">
        <f t="shared" si="96"/>
        <v>0</v>
      </c>
      <c r="AJ273" s="35">
        <f t="shared" si="96"/>
        <v>0</v>
      </c>
      <c r="AK273" s="35">
        <f t="shared" si="96"/>
        <v>0</v>
      </c>
      <c r="AL273" s="35">
        <f t="shared" si="96"/>
        <v>0</v>
      </c>
      <c r="AM273" s="35">
        <f t="shared" si="96"/>
        <v>0</v>
      </c>
      <c r="AN273" s="35">
        <f t="shared" si="96"/>
        <v>0</v>
      </c>
      <c r="AO273" s="35">
        <f t="shared" si="96"/>
        <v>0</v>
      </c>
      <c r="AP273" s="35">
        <f t="shared" si="96"/>
        <v>0</v>
      </c>
      <c r="AQ273" s="35">
        <f t="shared" si="96"/>
        <v>0</v>
      </c>
      <c r="AR273" s="35">
        <f t="shared" si="96"/>
        <v>0</v>
      </c>
      <c r="AS273" s="35">
        <f t="shared" si="96"/>
        <v>0</v>
      </c>
      <c r="AT273" s="35">
        <f t="shared" si="96"/>
        <v>0</v>
      </c>
      <c r="AU273" s="35">
        <f t="shared" si="96"/>
        <v>0</v>
      </c>
      <c r="AV273" s="35">
        <f t="shared" si="96"/>
        <v>0</v>
      </c>
      <c r="AW273" s="35">
        <f t="shared" si="96"/>
        <v>0</v>
      </c>
      <c r="AX273" s="35">
        <f t="shared" si="96"/>
        <v>0</v>
      </c>
      <c r="AY273" s="35">
        <f t="shared" si="96"/>
        <v>0</v>
      </c>
      <c r="AZ273" s="35">
        <f t="shared" si="96"/>
        <v>0</v>
      </c>
      <c r="BA273" s="35">
        <f t="shared" si="96"/>
        <v>0</v>
      </c>
      <c r="BB273" s="35">
        <f t="shared" si="96"/>
        <v>0</v>
      </c>
      <c r="BC273" s="35">
        <f t="shared" si="96"/>
        <v>0</v>
      </c>
      <c r="BD273" s="35">
        <f t="shared" si="96"/>
        <v>0</v>
      </c>
      <c r="BE273" s="35">
        <f t="shared" si="96"/>
        <v>0</v>
      </c>
      <c r="BF273" s="35">
        <f t="shared" si="96"/>
        <v>0</v>
      </c>
      <c r="BG273" s="35">
        <f t="shared" si="96"/>
        <v>0</v>
      </c>
    </row>
    <row r="274" spans="2:59" x14ac:dyDescent="0.35">
      <c r="C274" s="9" t="s">
        <v>238</v>
      </c>
      <c r="E274" s="9" t="s">
        <v>88</v>
      </c>
      <c r="J274" s="13">
        <f t="shared" ref="J274:BG274" si="97">J135</f>
        <v>15000</v>
      </c>
      <c r="K274" s="13">
        <f t="shared" si="97"/>
        <v>15000</v>
      </c>
      <c r="L274" s="13">
        <f t="shared" si="97"/>
        <v>15000</v>
      </c>
      <c r="M274" s="13">
        <f t="shared" si="97"/>
        <v>15000</v>
      </c>
      <c r="N274" s="13">
        <f t="shared" si="97"/>
        <v>15000</v>
      </c>
      <c r="O274" s="13">
        <f t="shared" si="97"/>
        <v>15000</v>
      </c>
      <c r="P274" s="13">
        <f t="shared" si="97"/>
        <v>15000</v>
      </c>
      <c r="Q274" s="13">
        <f t="shared" si="97"/>
        <v>15000</v>
      </c>
      <c r="R274" s="13">
        <f t="shared" si="97"/>
        <v>15000</v>
      </c>
      <c r="S274" s="13">
        <f t="shared" si="97"/>
        <v>15000</v>
      </c>
      <c r="T274" s="13">
        <f t="shared" si="97"/>
        <v>15000</v>
      </c>
      <c r="U274" s="13">
        <f t="shared" si="97"/>
        <v>15000</v>
      </c>
      <c r="V274" s="13">
        <f t="shared" si="97"/>
        <v>15000</v>
      </c>
      <c r="W274" s="13">
        <f t="shared" si="97"/>
        <v>15000</v>
      </c>
      <c r="X274" s="13">
        <f t="shared" si="97"/>
        <v>15000</v>
      </c>
      <c r="Y274" s="13">
        <f t="shared" si="97"/>
        <v>15000</v>
      </c>
      <c r="Z274" s="13">
        <f t="shared" si="97"/>
        <v>15000</v>
      </c>
      <c r="AA274" s="13">
        <f t="shared" si="97"/>
        <v>15000</v>
      </c>
      <c r="AB274" s="13">
        <f t="shared" si="97"/>
        <v>15000</v>
      </c>
      <c r="AC274" s="13">
        <f t="shared" si="97"/>
        <v>15000</v>
      </c>
      <c r="AD274" s="13">
        <f t="shared" si="97"/>
        <v>15000</v>
      </c>
      <c r="AE274" s="13">
        <f t="shared" si="97"/>
        <v>15000</v>
      </c>
      <c r="AF274" s="13">
        <f t="shared" si="97"/>
        <v>15000</v>
      </c>
      <c r="AG274" s="13">
        <f t="shared" si="97"/>
        <v>15000</v>
      </c>
      <c r="AH274" s="13">
        <f t="shared" si="97"/>
        <v>15000</v>
      </c>
      <c r="AI274" s="13">
        <f t="shared" si="97"/>
        <v>15000</v>
      </c>
      <c r="AJ274" s="13">
        <f t="shared" si="97"/>
        <v>15000</v>
      </c>
      <c r="AK274" s="13">
        <f t="shared" si="97"/>
        <v>15000</v>
      </c>
      <c r="AL274" s="13">
        <f t="shared" si="97"/>
        <v>15000</v>
      </c>
      <c r="AM274" s="13">
        <f t="shared" si="97"/>
        <v>15000</v>
      </c>
      <c r="AN274" s="13">
        <f t="shared" si="97"/>
        <v>15000</v>
      </c>
      <c r="AO274" s="13">
        <f t="shared" si="97"/>
        <v>15000</v>
      </c>
      <c r="AP274" s="13">
        <f t="shared" si="97"/>
        <v>15000</v>
      </c>
      <c r="AQ274" s="13">
        <f t="shared" si="97"/>
        <v>15000</v>
      </c>
      <c r="AR274" s="13">
        <f t="shared" si="97"/>
        <v>15000</v>
      </c>
      <c r="AS274" s="13">
        <f t="shared" si="97"/>
        <v>15000</v>
      </c>
      <c r="AT274" s="13">
        <f t="shared" si="97"/>
        <v>15000</v>
      </c>
      <c r="AU274" s="13">
        <f t="shared" si="97"/>
        <v>15000</v>
      </c>
      <c r="AV274" s="13">
        <f t="shared" si="97"/>
        <v>15000</v>
      </c>
      <c r="AW274" s="13">
        <f t="shared" si="97"/>
        <v>15000</v>
      </c>
      <c r="AX274" s="13">
        <f t="shared" si="97"/>
        <v>15000</v>
      </c>
      <c r="AY274" s="13">
        <f t="shared" si="97"/>
        <v>15000</v>
      </c>
      <c r="AZ274" s="13">
        <f t="shared" si="97"/>
        <v>15000</v>
      </c>
      <c r="BA274" s="13">
        <f t="shared" si="97"/>
        <v>15000</v>
      </c>
      <c r="BB274" s="13">
        <f t="shared" si="97"/>
        <v>15000</v>
      </c>
      <c r="BC274" s="13">
        <f t="shared" si="97"/>
        <v>15000</v>
      </c>
      <c r="BD274" s="13">
        <f t="shared" si="97"/>
        <v>15000</v>
      </c>
      <c r="BE274" s="13">
        <f t="shared" si="97"/>
        <v>15000</v>
      </c>
      <c r="BF274" s="13">
        <f t="shared" si="97"/>
        <v>15000</v>
      </c>
      <c r="BG274" s="13">
        <f t="shared" si="97"/>
        <v>15000</v>
      </c>
    </row>
    <row r="275" spans="2:59" x14ac:dyDescent="0.35">
      <c r="C275" s="9" t="s">
        <v>239</v>
      </c>
      <c r="E275" s="9" t="s">
        <v>88</v>
      </c>
      <c r="J275" s="13">
        <f>J212</f>
        <v>5000</v>
      </c>
      <c r="K275" s="13">
        <f t="shared" ref="K275:BG275" si="98">K212</f>
        <v>5000</v>
      </c>
      <c r="L275" s="13">
        <f t="shared" si="98"/>
        <v>5000</v>
      </c>
      <c r="M275" s="13">
        <f t="shared" si="98"/>
        <v>5000</v>
      </c>
      <c r="N275" s="13">
        <f t="shared" si="98"/>
        <v>5000</v>
      </c>
      <c r="O275" s="13">
        <f t="shared" si="98"/>
        <v>5000</v>
      </c>
      <c r="P275" s="13">
        <f t="shared" si="98"/>
        <v>5000</v>
      </c>
      <c r="Q275" s="13">
        <f t="shared" si="98"/>
        <v>5000</v>
      </c>
      <c r="R275" s="13">
        <f t="shared" si="98"/>
        <v>5000</v>
      </c>
      <c r="S275" s="13">
        <f t="shared" si="98"/>
        <v>5000</v>
      </c>
      <c r="T275" s="13">
        <f t="shared" si="98"/>
        <v>5000</v>
      </c>
      <c r="U275" s="13">
        <f t="shared" si="98"/>
        <v>5000</v>
      </c>
      <c r="V275" s="13">
        <f t="shared" si="98"/>
        <v>5000</v>
      </c>
      <c r="W275" s="13">
        <f t="shared" si="98"/>
        <v>5000</v>
      </c>
      <c r="X275" s="13">
        <f t="shared" si="98"/>
        <v>5000</v>
      </c>
      <c r="Y275" s="13">
        <f t="shared" si="98"/>
        <v>5000</v>
      </c>
      <c r="Z275" s="13">
        <f t="shared" si="98"/>
        <v>5000</v>
      </c>
      <c r="AA275" s="13">
        <f t="shared" si="98"/>
        <v>5000</v>
      </c>
      <c r="AB275" s="13">
        <f t="shared" si="98"/>
        <v>5000</v>
      </c>
      <c r="AC275" s="13">
        <f t="shared" si="98"/>
        <v>5000</v>
      </c>
      <c r="AD275" s="13">
        <f t="shared" si="98"/>
        <v>5000</v>
      </c>
      <c r="AE275" s="13">
        <f t="shared" si="98"/>
        <v>5000</v>
      </c>
      <c r="AF275" s="13">
        <f t="shared" si="98"/>
        <v>5000</v>
      </c>
      <c r="AG275" s="13">
        <f t="shared" si="98"/>
        <v>5000</v>
      </c>
      <c r="AH275" s="13">
        <f t="shared" si="98"/>
        <v>5000</v>
      </c>
      <c r="AI275" s="13">
        <f t="shared" si="98"/>
        <v>5000</v>
      </c>
      <c r="AJ275" s="13">
        <f t="shared" si="98"/>
        <v>5000</v>
      </c>
      <c r="AK275" s="13">
        <f t="shared" si="98"/>
        <v>5000</v>
      </c>
      <c r="AL275" s="13">
        <f t="shared" si="98"/>
        <v>5000</v>
      </c>
      <c r="AM275" s="13">
        <f t="shared" si="98"/>
        <v>5000</v>
      </c>
      <c r="AN275" s="13">
        <f t="shared" si="98"/>
        <v>5000</v>
      </c>
      <c r="AO275" s="13">
        <f t="shared" si="98"/>
        <v>5000</v>
      </c>
      <c r="AP275" s="13">
        <f t="shared" si="98"/>
        <v>5000</v>
      </c>
      <c r="AQ275" s="13">
        <f t="shared" si="98"/>
        <v>5000</v>
      </c>
      <c r="AR275" s="13">
        <f t="shared" si="98"/>
        <v>5000</v>
      </c>
      <c r="AS275" s="13">
        <f t="shared" si="98"/>
        <v>5000</v>
      </c>
      <c r="AT275" s="13">
        <f t="shared" si="98"/>
        <v>5000</v>
      </c>
      <c r="AU275" s="13">
        <f t="shared" si="98"/>
        <v>5000</v>
      </c>
      <c r="AV275" s="13">
        <f t="shared" si="98"/>
        <v>5000</v>
      </c>
      <c r="AW275" s="13">
        <f t="shared" si="98"/>
        <v>5000</v>
      </c>
      <c r="AX275" s="13">
        <f t="shared" si="98"/>
        <v>5000</v>
      </c>
      <c r="AY275" s="13">
        <f t="shared" si="98"/>
        <v>5000</v>
      </c>
      <c r="AZ275" s="13">
        <f t="shared" si="98"/>
        <v>5000</v>
      </c>
      <c r="BA275" s="13">
        <f t="shared" si="98"/>
        <v>5000</v>
      </c>
      <c r="BB275" s="13">
        <f t="shared" si="98"/>
        <v>5000</v>
      </c>
      <c r="BC275" s="13">
        <f t="shared" si="98"/>
        <v>5000</v>
      </c>
      <c r="BD275" s="13">
        <f t="shared" si="98"/>
        <v>5000</v>
      </c>
      <c r="BE275" s="13">
        <f t="shared" si="98"/>
        <v>5000</v>
      </c>
      <c r="BF275" s="13">
        <f t="shared" si="98"/>
        <v>5000</v>
      </c>
      <c r="BG275" s="13">
        <f t="shared" si="98"/>
        <v>5000</v>
      </c>
    </row>
    <row r="276" spans="2:59" ht="15" thickBot="1" x14ac:dyDescent="0.4">
      <c r="D276" s="15" t="s">
        <v>240</v>
      </c>
      <c r="E276" s="15"/>
      <c r="F276" s="15"/>
      <c r="G276" s="15"/>
      <c r="H276" s="15"/>
      <c r="I276" s="15"/>
      <c r="J276" s="16">
        <f t="shared" ref="J276:BG276" si="99">SUM(J273:J275)</f>
        <v>20000</v>
      </c>
      <c r="K276" s="16">
        <f t="shared" si="99"/>
        <v>20000</v>
      </c>
      <c r="L276" s="16">
        <f t="shared" si="99"/>
        <v>20000</v>
      </c>
      <c r="M276" s="16">
        <f t="shared" si="99"/>
        <v>20000</v>
      </c>
      <c r="N276" s="16">
        <f t="shared" si="99"/>
        <v>20000</v>
      </c>
      <c r="O276" s="16">
        <f t="shared" si="99"/>
        <v>20000</v>
      </c>
      <c r="P276" s="16">
        <f t="shared" si="99"/>
        <v>20000</v>
      </c>
      <c r="Q276" s="16">
        <f t="shared" si="99"/>
        <v>20000</v>
      </c>
      <c r="R276" s="16">
        <f t="shared" si="99"/>
        <v>20000</v>
      </c>
      <c r="S276" s="16">
        <f t="shared" si="99"/>
        <v>20000</v>
      </c>
      <c r="T276" s="16">
        <f t="shared" si="99"/>
        <v>20000</v>
      </c>
      <c r="U276" s="16">
        <f t="shared" si="99"/>
        <v>20000</v>
      </c>
      <c r="V276" s="16">
        <f t="shared" si="99"/>
        <v>20000</v>
      </c>
      <c r="W276" s="16">
        <f t="shared" si="99"/>
        <v>20000</v>
      </c>
      <c r="X276" s="16">
        <f t="shared" si="99"/>
        <v>20000</v>
      </c>
      <c r="Y276" s="16">
        <f t="shared" si="99"/>
        <v>20000</v>
      </c>
      <c r="Z276" s="16">
        <f t="shared" si="99"/>
        <v>20000</v>
      </c>
      <c r="AA276" s="16">
        <f t="shared" si="99"/>
        <v>20000</v>
      </c>
      <c r="AB276" s="16">
        <f t="shared" si="99"/>
        <v>20000</v>
      </c>
      <c r="AC276" s="16">
        <f t="shared" si="99"/>
        <v>20000</v>
      </c>
      <c r="AD276" s="16">
        <f t="shared" si="99"/>
        <v>20000</v>
      </c>
      <c r="AE276" s="16">
        <f t="shared" si="99"/>
        <v>20000</v>
      </c>
      <c r="AF276" s="16">
        <f t="shared" si="99"/>
        <v>20000</v>
      </c>
      <c r="AG276" s="16">
        <f t="shared" si="99"/>
        <v>20000</v>
      </c>
      <c r="AH276" s="16">
        <f t="shared" si="99"/>
        <v>20000</v>
      </c>
      <c r="AI276" s="16">
        <f t="shared" si="99"/>
        <v>20000</v>
      </c>
      <c r="AJ276" s="16">
        <f t="shared" si="99"/>
        <v>20000</v>
      </c>
      <c r="AK276" s="16">
        <f t="shared" si="99"/>
        <v>20000</v>
      </c>
      <c r="AL276" s="16">
        <f t="shared" si="99"/>
        <v>20000</v>
      </c>
      <c r="AM276" s="16">
        <f t="shared" si="99"/>
        <v>20000</v>
      </c>
      <c r="AN276" s="16">
        <f t="shared" si="99"/>
        <v>20000</v>
      </c>
      <c r="AO276" s="16">
        <f t="shared" si="99"/>
        <v>20000</v>
      </c>
      <c r="AP276" s="16">
        <f t="shared" si="99"/>
        <v>20000</v>
      </c>
      <c r="AQ276" s="16">
        <f t="shared" si="99"/>
        <v>20000</v>
      </c>
      <c r="AR276" s="16">
        <f t="shared" si="99"/>
        <v>20000</v>
      </c>
      <c r="AS276" s="16">
        <f t="shared" si="99"/>
        <v>20000</v>
      </c>
      <c r="AT276" s="16">
        <f t="shared" si="99"/>
        <v>20000</v>
      </c>
      <c r="AU276" s="16">
        <f t="shared" si="99"/>
        <v>20000</v>
      </c>
      <c r="AV276" s="16">
        <f t="shared" si="99"/>
        <v>20000</v>
      </c>
      <c r="AW276" s="16">
        <f t="shared" si="99"/>
        <v>20000</v>
      </c>
      <c r="AX276" s="16">
        <f t="shared" si="99"/>
        <v>20000</v>
      </c>
      <c r="AY276" s="16">
        <f t="shared" si="99"/>
        <v>20000</v>
      </c>
      <c r="AZ276" s="16">
        <f t="shared" si="99"/>
        <v>20000</v>
      </c>
      <c r="BA276" s="16">
        <f t="shared" si="99"/>
        <v>20000</v>
      </c>
      <c r="BB276" s="16">
        <f t="shared" si="99"/>
        <v>20000</v>
      </c>
      <c r="BC276" s="16">
        <f t="shared" si="99"/>
        <v>20000</v>
      </c>
      <c r="BD276" s="16">
        <f t="shared" si="99"/>
        <v>20000</v>
      </c>
      <c r="BE276" s="16">
        <f t="shared" si="99"/>
        <v>20000</v>
      </c>
      <c r="BF276" s="16">
        <f t="shared" si="99"/>
        <v>20000</v>
      </c>
      <c r="BG276" s="16">
        <f t="shared" si="99"/>
        <v>20000</v>
      </c>
    </row>
    <row r="278" spans="2:59" x14ac:dyDescent="0.35">
      <c r="B278" s="9" t="s">
        <v>241</v>
      </c>
    </row>
    <row r="279" spans="2:59" x14ac:dyDescent="0.35">
      <c r="C279" s="9" t="s">
        <v>242</v>
      </c>
      <c r="E279" s="9" t="s">
        <v>88</v>
      </c>
      <c r="J279" s="13">
        <f t="shared" ref="J279:BG279" si="100">J185</f>
        <v>0</v>
      </c>
      <c r="K279" s="13">
        <f t="shared" si="100"/>
        <v>0</v>
      </c>
      <c r="L279" s="13">
        <f t="shared" si="100"/>
        <v>0</v>
      </c>
      <c r="M279" s="13">
        <f t="shared" si="100"/>
        <v>0</v>
      </c>
      <c r="N279" s="13">
        <f t="shared" si="100"/>
        <v>0</v>
      </c>
      <c r="O279" s="13">
        <f t="shared" si="100"/>
        <v>0</v>
      </c>
      <c r="P279" s="13">
        <f t="shared" si="100"/>
        <v>0</v>
      </c>
      <c r="Q279" s="13">
        <f t="shared" si="100"/>
        <v>0</v>
      </c>
      <c r="R279" s="13">
        <f t="shared" si="100"/>
        <v>0</v>
      </c>
      <c r="S279" s="13">
        <f t="shared" si="100"/>
        <v>0</v>
      </c>
      <c r="T279" s="13">
        <f t="shared" si="100"/>
        <v>0</v>
      </c>
      <c r="U279" s="13">
        <f t="shared" si="100"/>
        <v>0</v>
      </c>
      <c r="V279" s="13">
        <f t="shared" si="100"/>
        <v>0</v>
      </c>
      <c r="W279" s="13">
        <f t="shared" si="100"/>
        <v>0</v>
      </c>
      <c r="X279" s="13">
        <f t="shared" si="100"/>
        <v>0</v>
      </c>
      <c r="Y279" s="13">
        <f t="shared" si="100"/>
        <v>0</v>
      </c>
      <c r="Z279" s="13">
        <f t="shared" si="100"/>
        <v>0</v>
      </c>
      <c r="AA279" s="13">
        <f t="shared" si="100"/>
        <v>0</v>
      </c>
      <c r="AB279" s="13">
        <f t="shared" si="100"/>
        <v>0</v>
      </c>
      <c r="AC279" s="13">
        <f t="shared" si="100"/>
        <v>0</v>
      </c>
      <c r="AD279" s="13">
        <f t="shared" si="100"/>
        <v>0</v>
      </c>
      <c r="AE279" s="13">
        <f t="shared" si="100"/>
        <v>0</v>
      </c>
      <c r="AF279" s="13">
        <f t="shared" si="100"/>
        <v>0</v>
      </c>
      <c r="AG279" s="13">
        <f t="shared" si="100"/>
        <v>0</v>
      </c>
      <c r="AH279" s="13">
        <f t="shared" si="100"/>
        <v>0</v>
      </c>
      <c r="AI279" s="13">
        <f t="shared" si="100"/>
        <v>0</v>
      </c>
      <c r="AJ279" s="13">
        <f t="shared" si="100"/>
        <v>0</v>
      </c>
      <c r="AK279" s="13">
        <f t="shared" si="100"/>
        <v>0</v>
      </c>
      <c r="AL279" s="13">
        <f t="shared" si="100"/>
        <v>0</v>
      </c>
      <c r="AM279" s="13">
        <f t="shared" si="100"/>
        <v>0</v>
      </c>
      <c r="AN279" s="13">
        <f t="shared" si="100"/>
        <v>0</v>
      </c>
      <c r="AO279" s="13">
        <f t="shared" si="100"/>
        <v>0</v>
      </c>
      <c r="AP279" s="13">
        <f t="shared" si="100"/>
        <v>0</v>
      </c>
      <c r="AQ279" s="13">
        <f t="shared" si="100"/>
        <v>0</v>
      </c>
      <c r="AR279" s="13">
        <f t="shared" si="100"/>
        <v>0</v>
      </c>
      <c r="AS279" s="13">
        <f t="shared" si="100"/>
        <v>0</v>
      </c>
      <c r="AT279" s="13">
        <f t="shared" si="100"/>
        <v>0</v>
      </c>
      <c r="AU279" s="13">
        <f t="shared" si="100"/>
        <v>0</v>
      </c>
      <c r="AV279" s="13">
        <f t="shared" si="100"/>
        <v>0</v>
      </c>
      <c r="AW279" s="13">
        <f t="shared" si="100"/>
        <v>0</v>
      </c>
      <c r="AX279" s="13">
        <f t="shared" si="100"/>
        <v>0</v>
      </c>
      <c r="AY279" s="13">
        <f t="shared" si="100"/>
        <v>0</v>
      </c>
      <c r="AZ279" s="13">
        <f t="shared" si="100"/>
        <v>0</v>
      </c>
      <c r="BA279" s="13">
        <f t="shared" si="100"/>
        <v>0</v>
      </c>
      <c r="BB279" s="13">
        <f t="shared" si="100"/>
        <v>0</v>
      </c>
      <c r="BC279" s="13">
        <f t="shared" si="100"/>
        <v>0</v>
      </c>
      <c r="BD279" s="13">
        <f t="shared" si="100"/>
        <v>0</v>
      </c>
      <c r="BE279" s="13">
        <f t="shared" si="100"/>
        <v>0</v>
      </c>
      <c r="BF279" s="13">
        <f t="shared" si="100"/>
        <v>0</v>
      </c>
      <c r="BG279" s="13">
        <f t="shared" si="100"/>
        <v>0</v>
      </c>
    </row>
    <row r="280" spans="2:59" x14ac:dyDescent="0.35">
      <c r="C280" s="9" t="s">
        <v>163</v>
      </c>
      <c r="E280" s="9" t="s">
        <v>88</v>
      </c>
      <c r="J280" s="13">
        <f t="shared" ref="J280:BG280" si="101">J270</f>
        <v>20000</v>
      </c>
      <c r="K280" s="13">
        <f t="shared" si="101"/>
        <v>20000</v>
      </c>
      <c r="L280" s="13">
        <f t="shared" si="101"/>
        <v>20000</v>
      </c>
      <c r="M280" s="13">
        <f t="shared" si="101"/>
        <v>20000</v>
      </c>
      <c r="N280" s="13">
        <f t="shared" si="101"/>
        <v>20000</v>
      </c>
      <c r="O280" s="13">
        <f t="shared" si="101"/>
        <v>20000</v>
      </c>
      <c r="P280" s="13">
        <f t="shared" si="101"/>
        <v>20000</v>
      </c>
      <c r="Q280" s="13">
        <f t="shared" si="101"/>
        <v>20000</v>
      </c>
      <c r="R280" s="13">
        <f t="shared" si="101"/>
        <v>20000</v>
      </c>
      <c r="S280" s="13">
        <f t="shared" si="101"/>
        <v>20000</v>
      </c>
      <c r="T280" s="13">
        <f t="shared" si="101"/>
        <v>20000</v>
      </c>
      <c r="U280" s="13">
        <f t="shared" si="101"/>
        <v>20000</v>
      </c>
      <c r="V280" s="13">
        <f t="shared" si="101"/>
        <v>20000</v>
      </c>
      <c r="W280" s="13">
        <f t="shared" si="101"/>
        <v>20000</v>
      </c>
      <c r="X280" s="13">
        <f t="shared" si="101"/>
        <v>20000</v>
      </c>
      <c r="Y280" s="13">
        <f t="shared" si="101"/>
        <v>20000</v>
      </c>
      <c r="Z280" s="13">
        <f t="shared" si="101"/>
        <v>20000</v>
      </c>
      <c r="AA280" s="13">
        <f t="shared" si="101"/>
        <v>20000</v>
      </c>
      <c r="AB280" s="13">
        <f t="shared" si="101"/>
        <v>20000</v>
      </c>
      <c r="AC280" s="13">
        <f t="shared" si="101"/>
        <v>20000</v>
      </c>
      <c r="AD280" s="13">
        <f t="shared" si="101"/>
        <v>20000</v>
      </c>
      <c r="AE280" s="13">
        <f t="shared" si="101"/>
        <v>20000</v>
      </c>
      <c r="AF280" s="13">
        <f t="shared" si="101"/>
        <v>20000</v>
      </c>
      <c r="AG280" s="13">
        <f t="shared" si="101"/>
        <v>20000</v>
      </c>
      <c r="AH280" s="13">
        <f t="shared" si="101"/>
        <v>20000</v>
      </c>
      <c r="AI280" s="13">
        <f t="shared" si="101"/>
        <v>20000</v>
      </c>
      <c r="AJ280" s="13">
        <f t="shared" si="101"/>
        <v>20000</v>
      </c>
      <c r="AK280" s="13">
        <f t="shared" si="101"/>
        <v>20000</v>
      </c>
      <c r="AL280" s="13">
        <f t="shared" si="101"/>
        <v>20000</v>
      </c>
      <c r="AM280" s="13">
        <f t="shared" si="101"/>
        <v>20000</v>
      </c>
      <c r="AN280" s="13">
        <f t="shared" si="101"/>
        <v>20000</v>
      </c>
      <c r="AO280" s="13">
        <f t="shared" si="101"/>
        <v>20000</v>
      </c>
      <c r="AP280" s="13">
        <f t="shared" si="101"/>
        <v>20000</v>
      </c>
      <c r="AQ280" s="13">
        <f t="shared" si="101"/>
        <v>20000</v>
      </c>
      <c r="AR280" s="13">
        <f t="shared" si="101"/>
        <v>20000</v>
      </c>
      <c r="AS280" s="13">
        <f t="shared" si="101"/>
        <v>20000</v>
      </c>
      <c r="AT280" s="13">
        <f t="shared" si="101"/>
        <v>20000</v>
      </c>
      <c r="AU280" s="13">
        <f t="shared" si="101"/>
        <v>20000</v>
      </c>
      <c r="AV280" s="13">
        <f t="shared" si="101"/>
        <v>20000</v>
      </c>
      <c r="AW280" s="13">
        <f t="shared" si="101"/>
        <v>20000</v>
      </c>
      <c r="AX280" s="13">
        <f t="shared" si="101"/>
        <v>20000</v>
      </c>
      <c r="AY280" s="13">
        <f t="shared" si="101"/>
        <v>20000</v>
      </c>
      <c r="AZ280" s="13">
        <f t="shared" si="101"/>
        <v>20000</v>
      </c>
      <c r="BA280" s="13">
        <f t="shared" si="101"/>
        <v>20000</v>
      </c>
      <c r="BB280" s="13">
        <f t="shared" si="101"/>
        <v>20000</v>
      </c>
      <c r="BC280" s="13">
        <f t="shared" si="101"/>
        <v>20000</v>
      </c>
      <c r="BD280" s="13">
        <f t="shared" si="101"/>
        <v>20000</v>
      </c>
      <c r="BE280" s="13">
        <f t="shared" si="101"/>
        <v>20000</v>
      </c>
      <c r="BF280" s="13">
        <f t="shared" si="101"/>
        <v>20000</v>
      </c>
      <c r="BG280" s="13">
        <f t="shared" si="101"/>
        <v>20000</v>
      </c>
    </row>
    <row r="281" spans="2:59" ht="15" thickBot="1" x14ac:dyDescent="0.4">
      <c r="D281" s="15" t="s">
        <v>243</v>
      </c>
      <c r="E281" s="15"/>
      <c r="F281" s="15"/>
      <c r="G281" s="15"/>
      <c r="H281" s="15"/>
      <c r="I281" s="15"/>
      <c r="J281" s="16">
        <f t="shared" ref="J281:BG281" si="102">SUM(J279:J280)</f>
        <v>20000</v>
      </c>
      <c r="K281" s="16">
        <f t="shared" si="102"/>
        <v>20000</v>
      </c>
      <c r="L281" s="16">
        <f t="shared" si="102"/>
        <v>20000</v>
      </c>
      <c r="M281" s="16">
        <f t="shared" si="102"/>
        <v>20000</v>
      </c>
      <c r="N281" s="16">
        <f t="shared" si="102"/>
        <v>20000</v>
      </c>
      <c r="O281" s="16">
        <f t="shared" si="102"/>
        <v>20000</v>
      </c>
      <c r="P281" s="16">
        <f t="shared" si="102"/>
        <v>20000</v>
      </c>
      <c r="Q281" s="16">
        <f t="shared" si="102"/>
        <v>20000</v>
      </c>
      <c r="R281" s="16">
        <f t="shared" si="102"/>
        <v>20000</v>
      </c>
      <c r="S281" s="16">
        <f t="shared" si="102"/>
        <v>20000</v>
      </c>
      <c r="T281" s="16">
        <f t="shared" si="102"/>
        <v>20000</v>
      </c>
      <c r="U281" s="16">
        <f t="shared" si="102"/>
        <v>20000</v>
      </c>
      <c r="V281" s="16">
        <f t="shared" si="102"/>
        <v>20000</v>
      </c>
      <c r="W281" s="16">
        <f t="shared" si="102"/>
        <v>20000</v>
      </c>
      <c r="X281" s="16">
        <f t="shared" si="102"/>
        <v>20000</v>
      </c>
      <c r="Y281" s="16">
        <f t="shared" si="102"/>
        <v>20000</v>
      </c>
      <c r="Z281" s="16">
        <f t="shared" si="102"/>
        <v>20000</v>
      </c>
      <c r="AA281" s="16">
        <f t="shared" si="102"/>
        <v>20000</v>
      </c>
      <c r="AB281" s="16">
        <f t="shared" si="102"/>
        <v>20000</v>
      </c>
      <c r="AC281" s="16">
        <f t="shared" si="102"/>
        <v>20000</v>
      </c>
      <c r="AD281" s="16">
        <f t="shared" si="102"/>
        <v>20000</v>
      </c>
      <c r="AE281" s="16">
        <f t="shared" si="102"/>
        <v>20000</v>
      </c>
      <c r="AF281" s="16">
        <f t="shared" si="102"/>
        <v>20000</v>
      </c>
      <c r="AG281" s="16">
        <f t="shared" si="102"/>
        <v>20000</v>
      </c>
      <c r="AH281" s="16">
        <f t="shared" si="102"/>
        <v>20000</v>
      </c>
      <c r="AI281" s="16">
        <f t="shared" si="102"/>
        <v>20000</v>
      </c>
      <c r="AJ281" s="16">
        <f t="shared" si="102"/>
        <v>20000</v>
      </c>
      <c r="AK281" s="16">
        <f t="shared" si="102"/>
        <v>20000</v>
      </c>
      <c r="AL281" s="16">
        <f t="shared" si="102"/>
        <v>20000</v>
      </c>
      <c r="AM281" s="16">
        <f t="shared" si="102"/>
        <v>20000</v>
      </c>
      <c r="AN281" s="16">
        <f t="shared" si="102"/>
        <v>20000</v>
      </c>
      <c r="AO281" s="16">
        <f t="shared" si="102"/>
        <v>20000</v>
      </c>
      <c r="AP281" s="16">
        <f t="shared" si="102"/>
        <v>20000</v>
      </c>
      <c r="AQ281" s="16">
        <f t="shared" si="102"/>
        <v>20000</v>
      </c>
      <c r="AR281" s="16">
        <f t="shared" si="102"/>
        <v>20000</v>
      </c>
      <c r="AS281" s="16">
        <f t="shared" si="102"/>
        <v>20000</v>
      </c>
      <c r="AT281" s="16">
        <f t="shared" si="102"/>
        <v>20000</v>
      </c>
      <c r="AU281" s="16">
        <f t="shared" si="102"/>
        <v>20000</v>
      </c>
      <c r="AV281" s="16">
        <f t="shared" si="102"/>
        <v>20000</v>
      </c>
      <c r="AW281" s="16">
        <f t="shared" si="102"/>
        <v>20000</v>
      </c>
      <c r="AX281" s="16">
        <f t="shared" si="102"/>
        <v>20000</v>
      </c>
      <c r="AY281" s="16">
        <f t="shared" si="102"/>
        <v>20000</v>
      </c>
      <c r="AZ281" s="16">
        <f t="shared" si="102"/>
        <v>20000</v>
      </c>
      <c r="BA281" s="16">
        <f t="shared" si="102"/>
        <v>20000</v>
      </c>
      <c r="BB281" s="16">
        <f t="shared" si="102"/>
        <v>20000</v>
      </c>
      <c r="BC281" s="16">
        <f t="shared" si="102"/>
        <v>20000</v>
      </c>
      <c r="BD281" s="16">
        <f t="shared" si="102"/>
        <v>20000</v>
      </c>
      <c r="BE281" s="16">
        <f t="shared" si="102"/>
        <v>20000</v>
      </c>
      <c r="BF281" s="16">
        <f t="shared" si="102"/>
        <v>20000</v>
      </c>
      <c r="BG281" s="16">
        <f t="shared" si="102"/>
        <v>20000</v>
      </c>
    </row>
    <row r="283" spans="2:59" x14ac:dyDescent="0.35">
      <c r="B283" s="9" t="s">
        <v>157</v>
      </c>
      <c r="J283" s="13">
        <f t="shared" ref="J283:BG283" si="103">J276-J281</f>
        <v>0</v>
      </c>
      <c r="K283" s="13">
        <f t="shared" si="103"/>
        <v>0</v>
      </c>
      <c r="L283" s="13">
        <f t="shared" si="103"/>
        <v>0</v>
      </c>
      <c r="M283" s="13">
        <f t="shared" si="103"/>
        <v>0</v>
      </c>
      <c r="N283" s="13">
        <f t="shared" si="103"/>
        <v>0</v>
      </c>
      <c r="O283" s="13">
        <f t="shared" si="103"/>
        <v>0</v>
      </c>
      <c r="P283" s="13">
        <f t="shared" si="103"/>
        <v>0</v>
      </c>
      <c r="Q283" s="13">
        <f t="shared" si="103"/>
        <v>0</v>
      </c>
      <c r="R283" s="13">
        <f t="shared" si="103"/>
        <v>0</v>
      </c>
      <c r="S283" s="13">
        <f t="shared" si="103"/>
        <v>0</v>
      </c>
      <c r="T283" s="13">
        <f t="shared" si="103"/>
        <v>0</v>
      </c>
      <c r="U283" s="13">
        <f t="shared" si="103"/>
        <v>0</v>
      </c>
      <c r="V283" s="13">
        <f t="shared" si="103"/>
        <v>0</v>
      </c>
      <c r="W283" s="13">
        <f t="shared" si="103"/>
        <v>0</v>
      </c>
      <c r="X283" s="13">
        <f t="shared" si="103"/>
        <v>0</v>
      </c>
      <c r="Y283" s="13">
        <f t="shared" si="103"/>
        <v>0</v>
      </c>
      <c r="Z283" s="13">
        <f t="shared" si="103"/>
        <v>0</v>
      </c>
      <c r="AA283" s="13">
        <f t="shared" si="103"/>
        <v>0</v>
      </c>
      <c r="AB283" s="13">
        <f t="shared" si="103"/>
        <v>0</v>
      </c>
      <c r="AC283" s="13">
        <f t="shared" si="103"/>
        <v>0</v>
      </c>
      <c r="AD283" s="13">
        <f t="shared" si="103"/>
        <v>0</v>
      </c>
      <c r="AE283" s="13">
        <f t="shared" si="103"/>
        <v>0</v>
      </c>
      <c r="AF283" s="13">
        <f t="shared" si="103"/>
        <v>0</v>
      </c>
      <c r="AG283" s="13">
        <f t="shared" si="103"/>
        <v>0</v>
      </c>
      <c r="AH283" s="13">
        <f t="shared" si="103"/>
        <v>0</v>
      </c>
      <c r="AI283" s="13">
        <f t="shared" si="103"/>
        <v>0</v>
      </c>
      <c r="AJ283" s="13">
        <f t="shared" si="103"/>
        <v>0</v>
      </c>
      <c r="AK283" s="13">
        <f t="shared" si="103"/>
        <v>0</v>
      </c>
      <c r="AL283" s="13">
        <f t="shared" si="103"/>
        <v>0</v>
      </c>
      <c r="AM283" s="13">
        <f t="shared" si="103"/>
        <v>0</v>
      </c>
      <c r="AN283" s="13">
        <f t="shared" si="103"/>
        <v>0</v>
      </c>
      <c r="AO283" s="13">
        <f t="shared" si="103"/>
        <v>0</v>
      </c>
      <c r="AP283" s="13">
        <f t="shared" si="103"/>
        <v>0</v>
      </c>
      <c r="AQ283" s="13">
        <f t="shared" si="103"/>
        <v>0</v>
      </c>
      <c r="AR283" s="13">
        <f t="shared" si="103"/>
        <v>0</v>
      </c>
      <c r="AS283" s="13">
        <f t="shared" si="103"/>
        <v>0</v>
      </c>
      <c r="AT283" s="13">
        <f t="shared" si="103"/>
        <v>0</v>
      </c>
      <c r="AU283" s="13">
        <f t="shared" si="103"/>
        <v>0</v>
      </c>
      <c r="AV283" s="13">
        <f t="shared" si="103"/>
        <v>0</v>
      </c>
      <c r="AW283" s="13">
        <f t="shared" si="103"/>
        <v>0</v>
      </c>
      <c r="AX283" s="13">
        <f t="shared" si="103"/>
        <v>0</v>
      </c>
      <c r="AY283" s="13">
        <f t="shared" si="103"/>
        <v>0</v>
      </c>
      <c r="AZ283" s="13">
        <f t="shared" si="103"/>
        <v>0</v>
      </c>
      <c r="BA283" s="13">
        <f t="shared" si="103"/>
        <v>0</v>
      </c>
      <c r="BB283" s="13">
        <f t="shared" si="103"/>
        <v>0</v>
      </c>
      <c r="BC283" s="13">
        <f t="shared" si="103"/>
        <v>0</v>
      </c>
      <c r="BD283" s="13">
        <f t="shared" si="103"/>
        <v>0</v>
      </c>
      <c r="BE283" s="13">
        <f t="shared" si="103"/>
        <v>0</v>
      </c>
      <c r="BF283" s="13">
        <f t="shared" si="103"/>
        <v>0</v>
      </c>
      <c r="BG283" s="13">
        <f t="shared" si="103"/>
        <v>0</v>
      </c>
    </row>
    <row r="284" spans="2:59" x14ac:dyDescent="0.35">
      <c r="B284" s="9" t="s">
        <v>244</v>
      </c>
      <c r="H284" s="9" t="b">
        <f>AND(J284:BG284)</f>
        <v>1</v>
      </c>
      <c r="J284" s="9" t="b">
        <f>ROUND(J283,0)=0</f>
        <v>1</v>
      </c>
      <c r="K284" s="9" t="b">
        <f t="shared" ref="K284:BG284" si="104">ROUND(K283,0)=0</f>
        <v>1</v>
      </c>
      <c r="L284" s="9" t="b">
        <f t="shared" si="104"/>
        <v>1</v>
      </c>
      <c r="M284" s="9" t="b">
        <f t="shared" si="104"/>
        <v>1</v>
      </c>
      <c r="N284" s="9" t="b">
        <f t="shared" si="104"/>
        <v>1</v>
      </c>
      <c r="O284" s="9" t="b">
        <f t="shared" si="104"/>
        <v>1</v>
      </c>
      <c r="P284" s="9" t="b">
        <f t="shared" si="104"/>
        <v>1</v>
      </c>
      <c r="Q284" s="9" t="b">
        <f t="shared" si="104"/>
        <v>1</v>
      </c>
      <c r="R284" s="9" t="b">
        <f t="shared" si="104"/>
        <v>1</v>
      </c>
      <c r="S284" s="9" t="b">
        <f t="shared" si="104"/>
        <v>1</v>
      </c>
      <c r="T284" s="9" t="b">
        <f t="shared" si="104"/>
        <v>1</v>
      </c>
      <c r="U284" s="9" t="b">
        <f t="shared" si="104"/>
        <v>1</v>
      </c>
      <c r="V284" s="9" t="b">
        <f t="shared" si="104"/>
        <v>1</v>
      </c>
      <c r="W284" s="9" t="b">
        <f t="shared" si="104"/>
        <v>1</v>
      </c>
      <c r="X284" s="9" t="b">
        <f t="shared" si="104"/>
        <v>1</v>
      </c>
      <c r="Y284" s="9" t="b">
        <f t="shared" si="104"/>
        <v>1</v>
      </c>
      <c r="Z284" s="9" t="b">
        <f t="shared" si="104"/>
        <v>1</v>
      </c>
      <c r="AA284" s="9" t="b">
        <f t="shared" si="104"/>
        <v>1</v>
      </c>
      <c r="AB284" s="9" t="b">
        <f t="shared" si="104"/>
        <v>1</v>
      </c>
      <c r="AC284" s="9" t="b">
        <f t="shared" si="104"/>
        <v>1</v>
      </c>
      <c r="AD284" s="9" t="b">
        <f t="shared" si="104"/>
        <v>1</v>
      </c>
      <c r="AE284" s="9" t="b">
        <f t="shared" si="104"/>
        <v>1</v>
      </c>
      <c r="AF284" s="9" t="b">
        <f t="shared" si="104"/>
        <v>1</v>
      </c>
      <c r="AG284" s="9" t="b">
        <f t="shared" si="104"/>
        <v>1</v>
      </c>
      <c r="AH284" s="9" t="b">
        <f t="shared" si="104"/>
        <v>1</v>
      </c>
      <c r="AI284" s="9" t="b">
        <f t="shared" si="104"/>
        <v>1</v>
      </c>
      <c r="AJ284" s="9" t="b">
        <f t="shared" si="104"/>
        <v>1</v>
      </c>
      <c r="AK284" s="9" t="b">
        <f t="shared" si="104"/>
        <v>1</v>
      </c>
      <c r="AL284" s="9" t="b">
        <f t="shared" si="104"/>
        <v>1</v>
      </c>
      <c r="AM284" s="9" t="b">
        <f t="shared" si="104"/>
        <v>1</v>
      </c>
      <c r="AN284" s="9" t="b">
        <f t="shared" si="104"/>
        <v>1</v>
      </c>
      <c r="AO284" s="9" t="b">
        <f t="shared" si="104"/>
        <v>1</v>
      </c>
      <c r="AP284" s="9" t="b">
        <f t="shared" si="104"/>
        <v>1</v>
      </c>
      <c r="AQ284" s="9" t="b">
        <f t="shared" si="104"/>
        <v>1</v>
      </c>
      <c r="AR284" s="9" t="b">
        <f t="shared" si="104"/>
        <v>1</v>
      </c>
      <c r="AS284" s="9" t="b">
        <f t="shared" si="104"/>
        <v>1</v>
      </c>
      <c r="AT284" s="9" t="b">
        <f t="shared" si="104"/>
        <v>1</v>
      </c>
      <c r="AU284" s="9" t="b">
        <f t="shared" si="104"/>
        <v>1</v>
      </c>
      <c r="AV284" s="9" t="b">
        <f t="shared" si="104"/>
        <v>1</v>
      </c>
      <c r="AW284" s="9" t="b">
        <f t="shared" si="104"/>
        <v>1</v>
      </c>
      <c r="AX284" s="9" t="b">
        <f t="shared" si="104"/>
        <v>1</v>
      </c>
      <c r="AY284" s="9" t="b">
        <f t="shared" si="104"/>
        <v>1</v>
      </c>
      <c r="AZ284" s="9" t="b">
        <f t="shared" si="104"/>
        <v>1</v>
      </c>
      <c r="BA284" s="9" t="b">
        <f t="shared" si="104"/>
        <v>1</v>
      </c>
      <c r="BB284" s="9" t="b">
        <f t="shared" si="104"/>
        <v>1</v>
      </c>
      <c r="BC284" s="9" t="b">
        <f t="shared" si="104"/>
        <v>1</v>
      </c>
      <c r="BD284" s="9" t="b">
        <f t="shared" si="104"/>
        <v>1</v>
      </c>
      <c r="BE284" s="9" t="b">
        <f t="shared" si="104"/>
        <v>1</v>
      </c>
      <c r="BF284" s="9" t="b">
        <f t="shared" si="104"/>
        <v>1</v>
      </c>
      <c r="BG284" s="9" t="b">
        <f t="shared" si="104"/>
        <v>1</v>
      </c>
    </row>
    <row r="286" spans="2:59" x14ac:dyDescent="0.35">
      <c r="B286" s="9" t="s">
        <v>245</v>
      </c>
    </row>
    <row r="287" spans="2:59" x14ac:dyDescent="0.35">
      <c r="C287" s="9" t="s">
        <v>246</v>
      </c>
      <c r="J287" s="35">
        <f t="shared" ref="J287:BG287" si="105">J231+J232+J165</f>
        <v>0</v>
      </c>
      <c r="K287" s="35">
        <f t="shared" si="105"/>
        <v>0</v>
      </c>
      <c r="L287" s="35">
        <f t="shared" si="105"/>
        <v>0</v>
      </c>
      <c r="M287" s="35">
        <f t="shared" si="105"/>
        <v>0</v>
      </c>
      <c r="N287" s="35">
        <f t="shared" si="105"/>
        <v>0</v>
      </c>
      <c r="O287" s="35">
        <f t="shared" si="105"/>
        <v>0</v>
      </c>
      <c r="P287" s="35">
        <f t="shared" si="105"/>
        <v>0</v>
      </c>
      <c r="Q287" s="35">
        <f t="shared" si="105"/>
        <v>0</v>
      </c>
      <c r="R287" s="35">
        <f t="shared" si="105"/>
        <v>0</v>
      </c>
      <c r="S287" s="35">
        <f t="shared" si="105"/>
        <v>0</v>
      </c>
      <c r="T287" s="35">
        <f t="shared" si="105"/>
        <v>0</v>
      </c>
      <c r="U287" s="35">
        <f t="shared" si="105"/>
        <v>0</v>
      </c>
      <c r="V287" s="35">
        <f t="shared" si="105"/>
        <v>0</v>
      </c>
      <c r="W287" s="35">
        <f t="shared" si="105"/>
        <v>0</v>
      </c>
      <c r="X287" s="35">
        <f t="shared" si="105"/>
        <v>0</v>
      </c>
      <c r="Y287" s="35">
        <f t="shared" si="105"/>
        <v>0</v>
      </c>
      <c r="Z287" s="35">
        <f t="shared" si="105"/>
        <v>0</v>
      </c>
      <c r="AA287" s="35">
        <f t="shared" si="105"/>
        <v>0</v>
      </c>
      <c r="AB287" s="35">
        <f t="shared" si="105"/>
        <v>0</v>
      </c>
      <c r="AC287" s="35">
        <f t="shared" si="105"/>
        <v>0</v>
      </c>
      <c r="AD287" s="35">
        <f t="shared" si="105"/>
        <v>0</v>
      </c>
      <c r="AE287" s="35">
        <f t="shared" si="105"/>
        <v>0</v>
      </c>
      <c r="AF287" s="35">
        <f t="shared" si="105"/>
        <v>0</v>
      </c>
      <c r="AG287" s="35">
        <f t="shared" si="105"/>
        <v>0</v>
      </c>
      <c r="AH287" s="35">
        <f t="shared" si="105"/>
        <v>0</v>
      </c>
      <c r="AI287" s="35">
        <f t="shared" si="105"/>
        <v>0</v>
      </c>
      <c r="AJ287" s="35">
        <f t="shared" si="105"/>
        <v>0</v>
      </c>
      <c r="AK287" s="35">
        <f t="shared" si="105"/>
        <v>0</v>
      </c>
      <c r="AL287" s="35">
        <f t="shared" si="105"/>
        <v>0</v>
      </c>
      <c r="AM287" s="35">
        <f t="shared" si="105"/>
        <v>0</v>
      </c>
      <c r="AN287" s="35">
        <f t="shared" si="105"/>
        <v>0</v>
      </c>
      <c r="AO287" s="35">
        <f t="shared" si="105"/>
        <v>0</v>
      </c>
      <c r="AP287" s="35">
        <f t="shared" si="105"/>
        <v>0</v>
      </c>
      <c r="AQ287" s="35">
        <f t="shared" si="105"/>
        <v>0</v>
      </c>
      <c r="AR287" s="35">
        <f t="shared" si="105"/>
        <v>0</v>
      </c>
      <c r="AS287" s="35">
        <f t="shared" si="105"/>
        <v>0</v>
      </c>
      <c r="AT287" s="35">
        <f t="shared" si="105"/>
        <v>0</v>
      </c>
      <c r="AU287" s="35">
        <f t="shared" si="105"/>
        <v>0</v>
      </c>
      <c r="AV287" s="35">
        <f t="shared" si="105"/>
        <v>0</v>
      </c>
      <c r="AW287" s="35">
        <f t="shared" si="105"/>
        <v>0</v>
      </c>
      <c r="AX287" s="35">
        <f t="shared" si="105"/>
        <v>0</v>
      </c>
      <c r="AY287" s="35">
        <f t="shared" si="105"/>
        <v>0</v>
      </c>
      <c r="AZ287" s="35">
        <f t="shared" si="105"/>
        <v>0</v>
      </c>
      <c r="BA287" s="35">
        <f t="shared" si="105"/>
        <v>0</v>
      </c>
      <c r="BB287" s="35">
        <f t="shared" si="105"/>
        <v>0</v>
      </c>
      <c r="BC287" s="35">
        <f t="shared" si="105"/>
        <v>0</v>
      </c>
      <c r="BD287" s="35">
        <f t="shared" si="105"/>
        <v>0</v>
      </c>
      <c r="BE287" s="35">
        <f t="shared" si="105"/>
        <v>0</v>
      </c>
      <c r="BF287" s="35">
        <f t="shared" si="105"/>
        <v>0</v>
      </c>
      <c r="BG287" s="35">
        <f t="shared" si="105"/>
        <v>0</v>
      </c>
    </row>
    <row r="288" spans="2:59" x14ac:dyDescent="0.35">
      <c r="C288" s="9" t="s">
        <v>247</v>
      </c>
      <c r="J288" s="29">
        <f t="shared" ref="J288:BG288" si="106">J191+J193</f>
        <v>5000</v>
      </c>
      <c r="K288" s="29">
        <f t="shared" si="106"/>
        <v>0</v>
      </c>
      <c r="L288" s="29">
        <f t="shared" si="106"/>
        <v>0</v>
      </c>
      <c r="M288" s="29">
        <f t="shared" si="106"/>
        <v>0</v>
      </c>
      <c r="N288" s="29">
        <f t="shared" si="106"/>
        <v>0</v>
      </c>
      <c r="O288" s="29">
        <f t="shared" si="106"/>
        <v>0</v>
      </c>
      <c r="P288" s="29">
        <f t="shared" si="106"/>
        <v>0</v>
      </c>
      <c r="Q288" s="29">
        <f t="shared" si="106"/>
        <v>0</v>
      </c>
      <c r="R288" s="29">
        <f t="shared" si="106"/>
        <v>0</v>
      </c>
      <c r="S288" s="29">
        <f t="shared" si="106"/>
        <v>0</v>
      </c>
      <c r="T288" s="29">
        <f t="shared" si="106"/>
        <v>0</v>
      </c>
      <c r="U288" s="29">
        <f t="shared" si="106"/>
        <v>0</v>
      </c>
      <c r="V288" s="29">
        <f t="shared" si="106"/>
        <v>0</v>
      </c>
      <c r="W288" s="29">
        <f t="shared" si="106"/>
        <v>0</v>
      </c>
      <c r="X288" s="29">
        <f t="shared" si="106"/>
        <v>0</v>
      </c>
      <c r="Y288" s="29">
        <f t="shared" si="106"/>
        <v>0</v>
      </c>
      <c r="Z288" s="29">
        <f t="shared" si="106"/>
        <v>0</v>
      </c>
      <c r="AA288" s="29">
        <f t="shared" si="106"/>
        <v>0</v>
      </c>
      <c r="AB288" s="29">
        <f t="shared" si="106"/>
        <v>0</v>
      </c>
      <c r="AC288" s="29">
        <f t="shared" si="106"/>
        <v>0</v>
      </c>
      <c r="AD288" s="29">
        <f t="shared" si="106"/>
        <v>0</v>
      </c>
      <c r="AE288" s="29">
        <f t="shared" si="106"/>
        <v>0</v>
      </c>
      <c r="AF288" s="29">
        <f t="shared" si="106"/>
        <v>0</v>
      </c>
      <c r="AG288" s="29">
        <f t="shared" si="106"/>
        <v>0</v>
      </c>
      <c r="AH288" s="29">
        <f t="shared" si="106"/>
        <v>0</v>
      </c>
      <c r="AI288" s="29">
        <f t="shared" si="106"/>
        <v>0</v>
      </c>
      <c r="AJ288" s="29">
        <f t="shared" si="106"/>
        <v>0</v>
      </c>
      <c r="AK288" s="29">
        <f t="shared" si="106"/>
        <v>0</v>
      </c>
      <c r="AL288" s="29">
        <f t="shared" si="106"/>
        <v>0</v>
      </c>
      <c r="AM288" s="29">
        <f t="shared" si="106"/>
        <v>0</v>
      </c>
      <c r="AN288" s="29">
        <f t="shared" si="106"/>
        <v>0</v>
      </c>
      <c r="AO288" s="29">
        <f t="shared" si="106"/>
        <v>0</v>
      </c>
      <c r="AP288" s="29">
        <f t="shared" si="106"/>
        <v>0</v>
      </c>
      <c r="AQ288" s="29">
        <f t="shared" si="106"/>
        <v>0</v>
      </c>
      <c r="AR288" s="29">
        <f t="shared" si="106"/>
        <v>0</v>
      </c>
      <c r="AS288" s="29">
        <f t="shared" si="106"/>
        <v>0</v>
      </c>
      <c r="AT288" s="29">
        <f t="shared" si="106"/>
        <v>0</v>
      </c>
      <c r="AU288" s="29">
        <f t="shared" si="106"/>
        <v>0</v>
      </c>
      <c r="AV288" s="29">
        <f t="shared" si="106"/>
        <v>0</v>
      </c>
      <c r="AW288" s="29">
        <f t="shared" si="106"/>
        <v>0</v>
      </c>
      <c r="AX288" s="29">
        <f t="shared" si="106"/>
        <v>0</v>
      </c>
      <c r="AY288" s="29">
        <f t="shared" si="106"/>
        <v>0</v>
      </c>
      <c r="AZ288" s="29">
        <f t="shared" si="106"/>
        <v>0</v>
      </c>
      <c r="BA288" s="29">
        <f t="shared" si="106"/>
        <v>0</v>
      </c>
      <c r="BB288" s="29">
        <f t="shared" si="106"/>
        <v>0</v>
      </c>
      <c r="BC288" s="29">
        <f t="shared" si="106"/>
        <v>0</v>
      </c>
      <c r="BD288" s="29">
        <f t="shared" si="106"/>
        <v>0</v>
      </c>
      <c r="BE288" s="29">
        <f t="shared" si="106"/>
        <v>0</v>
      </c>
      <c r="BF288" s="29">
        <f t="shared" si="106"/>
        <v>0</v>
      </c>
      <c r="BG288" s="29">
        <f t="shared" si="106"/>
        <v>0</v>
      </c>
    </row>
    <row r="289" spans="3:59" x14ac:dyDescent="0.35">
      <c r="C289" s="9" t="s">
        <v>248</v>
      </c>
      <c r="J289" s="35">
        <f>J183</f>
        <v>0</v>
      </c>
      <c r="K289" s="35">
        <f t="shared" ref="K289:BG289" si="107">K183</f>
        <v>0</v>
      </c>
      <c r="L289" s="35">
        <f t="shared" si="107"/>
        <v>0</v>
      </c>
      <c r="M289" s="35">
        <f t="shared" si="107"/>
        <v>0</v>
      </c>
      <c r="N289" s="35">
        <f t="shared" si="107"/>
        <v>0</v>
      </c>
      <c r="O289" s="35">
        <f t="shared" si="107"/>
        <v>0</v>
      </c>
      <c r="P289" s="35">
        <f t="shared" si="107"/>
        <v>0</v>
      </c>
      <c r="Q289" s="35">
        <f t="shared" si="107"/>
        <v>0</v>
      </c>
      <c r="R289" s="35">
        <f t="shared" si="107"/>
        <v>0</v>
      </c>
      <c r="S289" s="35">
        <f t="shared" si="107"/>
        <v>0</v>
      </c>
      <c r="T289" s="35">
        <f t="shared" si="107"/>
        <v>0</v>
      </c>
      <c r="U289" s="35">
        <f t="shared" si="107"/>
        <v>0</v>
      </c>
      <c r="V289" s="35">
        <f t="shared" si="107"/>
        <v>0</v>
      </c>
      <c r="W289" s="35">
        <f t="shared" si="107"/>
        <v>0</v>
      </c>
      <c r="X289" s="35">
        <f t="shared" si="107"/>
        <v>0</v>
      </c>
      <c r="Y289" s="35">
        <f t="shared" si="107"/>
        <v>0</v>
      </c>
      <c r="Z289" s="35">
        <f t="shared" si="107"/>
        <v>0</v>
      </c>
      <c r="AA289" s="35">
        <f t="shared" si="107"/>
        <v>0</v>
      </c>
      <c r="AB289" s="35">
        <f t="shared" si="107"/>
        <v>0</v>
      </c>
      <c r="AC289" s="35">
        <f t="shared" si="107"/>
        <v>0</v>
      </c>
      <c r="AD289" s="35">
        <f t="shared" si="107"/>
        <v>0</v>
      </c>
      <c r="AE289" s="35">
        <f t="shared" si="107"/>
        <v>0</v>
      </c>
      <c r="AF289" s="35">
        <f t="shared" si="107"/>
        <v>0</v>
      </c>
      <c r="AG289" s="35">
        <f t="shared" si="107"/>
        <v>0</v>
      </c>
      <c r="AH289" s="35">
        <f t="shared" si="107"/>
        <v>0</v>
      </c>
      <c r="AI289" s="35">
        <f t="shared" si="107"/>
        <v>0</v>
      </c>
      <c r="AJ289" s="35">
        <f t="shared" si="107"/>
        <v>0</v>
      </c>
      <c r="AK289" s="35">
        <f t="shared" si="107"/>
        <v>0</v>
      </c>
      <c r="AL289" s="35">
        <f t="shared" si="107"/>
        <v>0</v>
      </c>
      <c r="AM289" s="35">
        <f t="shared" si="107"/>
        <v>0</v>
      </c>
      <c r="AN289" s="35">
        <f t="shared" si="107"/>
        <v>0</v>
      </c>
      <c r="AO289" s="35">
        <f t="shared" si="107"/>
        <v>0</v>
      </c>
      <c r="AP289" s="35">
        <f t="shared" si="107"/>
        <v>0</v>
      </c>
      <c r="AQ289" s="35">
        <f t="shared" si="107"/>
        <v>0</v>
      </c>
      <c r="AR289" s="35">
        <f t="shared" si="107"/>
        <v>0</v>
      </c>
      <c r="AS289" s="35">
        <f t="shared" si="107"/>
        <v>0</v>
      </c>
      <c r="AT289" s="35">
        <f t="shared" si="107"/>
        <v>0</v>
      </c>
      <c r="AU289" s="35">
        <f t="shared" si="107"/>
        <v>0</v>
      </c>
      <c r="AV289" s="35">
        <f t="shared" si="107"/>
        <v>0</v>
      </c>
      <c r="AW289" s="35">
        <f t="shared" si="107"/>
        <v>0</v>
      </c>
      <c r="AX289" s="35">
        <f t="shared" si="107"/>
        <v>0</v>
      </c>
      <c r="AY289" s="35">
        <f t="shared" si="107"/>
        <v>0</v>
      </c>
      <c r="AZ289" s="35">
        <f t="shared" si="107"/>
        <v>0</v>
      </c>
      <c r="BA289" s="35">
        <f t="shared" si="107"/>
        <v>0</v>
      </c>
      <c r="BB289" s="35">
        <f t="shared" si="107"/>
        <v>0</v>
      </c>
      <c r="BC289" s="35">
        <f t="shared" si="107"/>
        <v>0</v>
      </c>
      <c r="BD289" s="35">
        <f t="shared" si="107"/>
        <v>0</v>
      </c>
      <c r="BE289" s="35">
        <f t="shared" si="107"/>
        <v>0</v>
      </c>
      <c r="BF289" s="35">
        <f t="shared" si="107"/>
        <v>0</v>
      </c>
      <c r="BG289" s="35">
        <f t="shared" si="107"/>
        <v>0</v>
      </c>
    </row>
    <row r="290" spans="3:59" ht="15" thickBot="1" x14ac:dyDescent="0.4">
      <c r="D290" s="15" t="s">
        <v>249</v>
      </c>
      <c r="E290" s="15"/>
      <c r="F290" s="15"/>
      <c r="G290" s="15"/>
      <c r="H290" s="15"/>
      <c r="I290" s="15"/>
      <c r="J290" s="33">
        <f>J287+J288-J289</f>
        <v>5000</v>
      </c>
      <c r="K290" s="33">
        <f t="shared" ref="K290:BG290" si="108">K287+K288-K289</f>
        <v>0</v>
      </c>
      <c r="L290" s="33">
        <f t="shared" si="108"/>
        <v>0</v>
      </c>
      <c r="M290" s="33">
        <f t="shared" si="108"/>
        <v>0</v>
      </c>
      <c r="N290" s="33">
        <f t="shared" si="108"/>
        <v>0</v>
      </c>
      <c r="O290" s="33">
        <f t="shared" si="108"/>
        <v>0</v>
      </c>
      <c r="P290" s="33">
        <f t="shared" si="108"/>
        <v>0</v>
      </c>
      <c r="Q290" s="33">
        <f t="shared" si="108"/>
        <v>0</v>
      </c>
      <c r="R290" s="33">
        <f t="shared" si="108"/>
        <v>0</v>
      </c>
      <c r="S290" s="33">
        <f t="shared" si="108"/>
        <v>0</v>
      </c>
      <c r="T290" s="33">
        <f t="shared" si="108"/>
        <v>0</v>
      </c>
      <c r="U290" s="33">
        <f t="shared" si="108"/>
        <v>0</v>
      </c>
      <c r="V290" s="33">
        <f t="shared" si="108"/>
        <v>0</v>
      </c>
      <c r="W290" s="33">
        <f t="shared" si="108"/>
        <v>0</v>
      </c>
      <c r="X290" s="33">
        <f t="shared" si="108"/>
        <v>0</v>
      </c>
      <c r="Y290" s="33">
        <f t="shared" si="108"/>
        <v>0</v>
      </c>
      <c r="Z290" s="33">
        <f t="shared" si="108"/>
        <v>0</v>
      </c>
      <c r="AA290" s="33">
        <f t="shared" si="108"/>
        <v>0</v>
      </c>
      <c r="AB290" s="33">
        <f t="shared" si="108"/>
        <v>0</v>
      </c>
      <c r="AC290" s="33">
        <f t="shared" si="108"/>
        <v>0</v>
      </c>
      <c r="AD290" s="33">
        <f t="shared" si="108"/>
        <v>0</v>
      </c>
      <c r="AE290" s="33">
        <f t="shared" si="108"/>
        <v>0</v>
      </c>
      <c r="AF290" s="33">
        <f t="shared" si="108"/>
        <v>0</v>
      </c>
      <c r="AG290" s="33">
        <f t="shared" si="108"/>
        <v>0</v>
      </c>
      <c r="AH290" s="33">
        <f t="shared" si="108"/>
        <v>0</v>
      </c>
      <c r="AI290" s="33">
        <f t="shared" si="108"/>
        <v>0</v>
      </c>
      <c r="AJ290" s="33">
        <f t="shared" si="108"/>
        <v>0</v>
      </c>
      <c r="AK290" s="33">
        <f t="shared" si="108"/>
        <v>0</v>
      </c>
      <c r="AL290" s="33">
        <f t="shared" si="108"/>
        <v>0</v>
      </c>
      <c r="AM290" s="33">
        <f t="shared" si="108"/>
        <v>0</v>
      </c>
      <c r="AN290" s="33">
        <f t="shared" si="108"/>
        <v>0</v>
      </c>
      <c r="AO290" s="33">
        <f t="shared" si="108"/>
        <v>0</v>
      </c>
      <c r="AP290" s="33">
        <f t="shared" si="108"/>
        <v>0</v>
      </c>
      <c r="AQ290" s="33">
        <f t="shared" si="108"/>
        <v>0</v>
      </c>
      <c r="AR290" s="33">
        <f t="shared" si="108"/>
        <v>0</v>
      </c>
      <c r="AS290" s="33">
        <f t="shared" si="108"/>
        <v>0</v>
      </c>
      <c r="AT290" s="33">
        <f t="shared" si="108"/>
        <v>0</v>
      </c>
      <c r="AU290" s="33">
        <f t="shared" si="108"/>
        <v>0</v>
      </c>
      <c r="AV290" s="33">
        <f t="shared" si="108"/>
        <v>0</v>
      </c>
      <c r="AW290" s="33">
        <f t="shared" si="108"/>
        <v>0</v>
      </c>
      <c r="AX290" s="33">
        <f t="shared" si="108"/>
        <v>0</v>
      </c>
      <c r="AY290" s="33">
        <f t="shared" si="108"/>
        <v>0</v>
      </c>
      <c r="AZ290" s="33">
        <f t="shared" si="108"/>
        <v>0</v>
      </c>
      <c r="BA290" s="33">
        <f t="shared" si="108"/>
        <v>0</v>
      </c>
      <c r="BB290" s="33">
        <f t="shared" si="108"/>
        <v>0</v>
      </c>
      <c r="BC290" s="33">
        <f t="shared" si="108"/>
        <v>0</v>
      </c>
      <c r="BD290" s="33">
        <f t="shared" si="108"/>
        <v>0</v>
      </c>
      <c r="BE290" s="33">
        <f t="shared" si="108"/>
        <v>0</v>
      </c>
      <c r="BF290" s="33">
        <f t="shared" si="108"/>
        <v>0</v>
      </c>
      <c r="BG290" s="33">
        <f t="shared" si="108"/>
        <v>0</v>
      </c>
    </row>
    <row r="292" spans="3:59" x14ac:dyDescent="0.35">
      <c r="C292" s="9" t="s">
        <v>250</v>
      </c>
      <c r="F292" s="14" t="e">
        <f>IRR(J290:BG290)</f>
        <v>#NUM!</v>
      </c>
    </row>
    <row r="294" spans="3:59" x14ac:dyDescent="0.35">
      <c r="C294" s="9" t="s">
        <v>251</v>
      </c>
      <c r="F294" s="12">
        <f>F223</f>
        <v>0.35</v>
      </c>
      <c r="J294" s="35">
        <f t="shared" ref="J294:BG294" si="109">J231*$F$294+J165*$F$294+J288*$F$294</f>
        <v>1750</v>
      </c>
      <c r="K294" s="35">
        <f t="shared" si="109"/>
        <v>0</v>
      </c>
      <c r="L294" s="35">
        <f t="shared" si="109"/>
        <v>0</v>
      </c>
      <c r="M294" s="35">
        <f t="shared" si="109"/>
        <v>0</v>
      </c>
      <c r="N294" s="35">
        <f t="shared" si="109"/>
        <v>0</v>
      </c>
      <c r="O294" s="35">
        <f t="shared" si="109"/>
        <v>0</v>
      </c>
      <c r="P294" s="35">
        <f t="shared" si="109"/>
        <v>0</v>
      </c>
      <c r="Q294" s="35">
        <f t="shared" si="109"/>
        <v>0</v>
      </c>
      <c r="R294" s="35">
        <f t="shared" si="109"/>
        <v>0</v>
      </c>
      <c r="S294" s="35">
        <f t="shared" si="109"/>
        <v>0</v>
      </c>
      <c r="T294" s="35">
        <f t="shared" si="109"/>
        <v>0</v>
      </c>
      <c r="U294" s="35">
        <f t="shared" si="109"/>
        <v>0</v>
      </c>
      <c r="V294" s="35">
        <f t="shared" si="109"/>
        <v>0</v>
      </c>
      <c r="W294" s="35">
        <f t="shared" si="109"/>
        <v>0</v>
      </c>
      <c r="X294" s="35">
        <f t="shared" si="109"/>
        <v>0</v>
      </c>
      <c r="Y294" s="35">
        <f t="shared" si="109"/>
        <v>0</v>
      </c>
      <c r="Z294" s="35">
        <f t="shared" si="109"/>
        <v>0</v>
      </c>
      <c r="AA294" s="35">
        <f t="shared" si="109"/>
        <v>0</v>
      </c>
      <c r="AB294" s="35">
        <f t="shared" si="109"/>
        <v>0</v>
      </c>
      <c r="AC294" s="35">
        <f t="shared" si="109"/>
        <v>0</v>
      </c>
      <c r="AD294" s="35">
        <f t="shared" si="109"/>
        <v>0</v>
      </c>
      <c r="AE294" s="35">
        <f t="shared" si="109"/>
        <v>0</v>
      </c>
      <c r="AF294" s="35">
        <f t="shared" si="109"/>
        <v>0</v>
      </c>
      <c r="AG294" s="35">
        <f t="shared" si="109"/>
        <v>0</v>
      </c>
      <c r="AH294" s="35">
        <f t="shared" si="109"/>
        <v>0</v>
      </c>
      <c r="AI294" s="35">
        <f t="shared" si="109"/>
        <v>0</v>
      </c>
      <c r="AJ294" s="35">
        <f t="shared" si="109"/>
        <v>0</v>
      </c>
      <c r="AK294" s="35">
        <f t="shared" si="109"/>
        <v>0</v>
      </c>
      <c r="AL294" s="35">
        <f t="shared" si="109"/>
        <v>0</v>
      </c>
      <c r="AM294" s="35">
        <f t="shared" si="109"/>
        <v>0</v>
      </c>
      <c r="AN294" s="35">
        <f t="shared" si="109"/>
        <v>0</v>
      </c>
      <c r="AO294" s="35">
        <f t="shared" si="109"/>
        <v>0</v>
      </c>
      <c r="AP294" s="35">
        <f t="shared" si="109"/>
        <v>0</v>
      </c>
      <c r="AQ294" s="35">
        <f t="shared" si="109"/>
        <v>0</v>
      </c>
      <c r="AR294" s="35">
        <f t="shared" si="109"/>
        <v>0</v>
      </c>
      <c r="AS294" s="35">
        <f t="shared" si="109"/>
        <v>0</v>
      </c>
      <c r="AT294" s="35">
        <f t="shared" si="109"/>
        <v>0</v>
      </c>
      <c r="AU294" s="35">
        <f t="shared" si="109"/>
        <v>0</v>
      </c>
      <c r="AV294" s="35">
        <f t="shared" si="109"/>
        <v>0</v>
      </c>
      <c r="AW294" s="35">
        <f t="shared" si="109"/>
        <v>0</v>
      </c>
      <c r="AX294" s="35">
        <f t="shared" si="109"/>
        <v>0</v>
      </c>
      <c r="AY294" s="35">
        <f t="shared" si="109"/>
        <v>0</v>
      </c>
      <c r="AZ294" s="35">
        <f t="shared" si="109"/>
        <v>0</v>
      </c>
      <c r="BA294" s="35">
        <f t="shared" si="109"/>
        <v>0</v>
      </c>
      <c r="BB294" s="35">
        <f t="shared" si="109"/>
        <v>0</v>
      </c>
      <c r="BC294" s="35">
        <f t="shared" si="109"/>
        <v>0</v>
      </c>
      <c r="BD294" s="35">
        <f t="shared" si="109"/>
        <v>0</v>
      </c>
      <c r="BE294" s="35">
        <f t="shared" si="109"/>
        <v>0</v>
      </c>
      <c r="BF294" s="35">
        <f t="shared" si="109"/>
        <v>0</v>
      </c>
      <c r="BG294" s="35">
        <f t="shared" si="109"/>
        <v>0</v>
      </c>
    </row>
    <row r="295" spans="3:59" x14ac:dyDescent="0.35">
      <c r="C295" s="9" t="s">
        <v>252</v>
      </c>
      <c r="J295" s="35">
        <f>J290-J294</f>
        <v>3250</v>
      </c>
      <c r="K295" s="35">
        <f t="shared" ref="K295:BG295" si="110">K290-K294</f>
        <v>0</v>
      </c>
      <c r="L295" s="35">
        <f t="shared" si="110"/>
        <v>0</v>
      </c>
      <c r="M295" s="35">
        <f t="shared" si="110"/>
        <v>0</v>
      </c>
      <c r="N295" s="35">
        <f t="shared" si="110"/>
        <v>0</v>
      </c>
      <c r="O295" s="35">
        <f t="shared" si="110"/>
        <v>0</v>
      </c>
      <c r="P295" s="35">
        <f t="shared" si="110"/>
        <v>0</v>
      </c>
      <c r="Q295" s="35">
        <f t="shared" si="110"/>
        <v>0</v>
      </c>
      <c r="R295" s="35">
        <f t="shared" si="110"/>
        <v>0</v>
      </c>
      <c r="S295" s="35">
        <f t="shared" si="110"/>
        <v>0</v>
      </c>
      <c r="T295" s="35">
        <f t="shared" si="110"/>
        <v>0</v>
      </c>
      <c r="U295" s="35">
        <f t="shared" si="110"/>
        <v>0</v>
      </c>
      <c r="V295" s="35">
        <f t="shared" si="110"/>
        <v>0</v>
      </c>
      <c r="W295" s="35">
        <f t="shared" si="110"/>
        <v>0</v>
      </c>
      <c r="X295" s="35">
        <f t="shared" si="110"/>
        <v>0</v>
      </c>
      <c r="Y295" s="35">
        <f t="shared" si="110"/>
        <v>0</v>
      </c>
      <c r="Z295" s="35">
        <f t="shared" si="110"/>
        <v>0</v>
      </c>
      <c r="AA295" s="35">
        <f t="shared" si="110"/>
        <v>0</v>
      </c>
      <c r="AB295" s="35">
        <f t="shared" si="110"/>
        <v>0</v>
      </c>
      <c r="AC295" s="35">
        <f t="shared" si="110"/>
        <v>0</v>
      </c>
      <c r="AD295" s="35">
        <f t="shared" si="110"/>
        <v>0</v>
      </c>
      <c r="AE295" s="35">
        <f t="shared" si="110"/>
        <v>0</v>
      </c>
      <c r="AF295" s="35">
        <f t="shared" si="110"/>
        <v>0</v>
      </c>
      <c r="AG295" s="35">
        <f t="shared" si="110"/>
        <v>0</v>
      </c>
      <c r="AH295" s="35">
        <f t="shared" si="110"/>
        <v>0</v>
      </c>
      <c r="AI295" s="35">
        <f t="shared" si="110"/>
        <v>0</v>
      </c>
      <c r="AJ295" s="35">
        <f t="shared" si="110"/>
        <v>0</v>
      </c>
      <c r="AK295" s="35">
        <f t="shared" si="110"/>
        <v>0</v>
      </c>
      <c r="AL295" s="35">
        <f t="shared" si="110"/>
        <v>0</v>
      </c>
      <c r="AM295" s="35">
        <f t="shared" si="110"/>
        <v>0</v>
      </c>
      <c r="AN295" s="35">
        <f t="shared" si="110"/>
        <v>0</v>
      </c>
      <c r="AO295" s="35">
        <f t="shared" si="110"/>
        <v>0</v>
      </c>
      <c r="AP295" s="35">
        <f t="shared" si="110"/>
        <v>0</v>
      </c>
      <c r="AQ295" s="35">
        <f t="shared" si="110"/>
        <v>0</v>
      </c>
      <c r="AR295" s="35">
        <f t="shared" si="110"/>
        <v>0</v>
      </c>
      <c r="AS295" s="35">
        <f t="shared" si="110"/>
        <v>0</v>
      </c>
      <c r="AT295" s="35">
        <f t="shared" si="110"/>
        <v>0</v>
      </c>
      <c r="AU295" s="35">
        <f t="shared" si="110"/>
        <v>0</v>
      </c>
      <c r="AV295" s="35">
        <f t="shared" si="110"/>
        <v>0</v>
      </c>
      <c r="AW295" s="35">
        <f t="shared" si="110"/>
        <v>0</v>
      </c>
      <c r="AX295" s="35">
        <f t="shared" si="110"/>
        <v>0</v>
      </c>
      <c r="AY295" s="35">
        <f t="shared" si="110"/>
        <v>0</v>
      </c>
      <c r="AZ295" s="35">
        <f t="shared" si="110"/>
        <v>0</v>
      </c>
      <c r="BA295" s="35">
        <f t="shared" si="110"/>
        <v>0</v>
      </c>
      <c r="BB295" s="35">
        <f t="shared" si="110"/>
        <v>0</v>
      </c>
      <c r="BC295" s="35">
        <f t="shared" si="110"/>
        <v>0</v>
      </c>
      <c r="BD295" s="35">
        <f t="shared" si="110"/>
        <v>0</v>
      </c>
      <c r="BE295" s="35">
        <f t="shared" si="110"/>
        <v>0</v>
      </c>
      <c r="BF295" s="35">
        <f t="shared" si="110"/>
        <v>0</v>
      </c>
      <c r="BG295" s="35">
        <f t="shared" si="110"/>
        <v>0</v>
      </c>
    </row>
    <row r="297" spans="3:59" x14ac:dyDescent="0.35">
      <c r="C297" s="9" t="s">
        <v>253</v>
      </c>
      <c r="F297" s="14" t="e">
        <f>IRR(J295:BG295)</f>
        <v>#NUM!</v>
      </c>
    </row>
  </sheetData>
  <conditionalFormatting sqref="A1:XFD1048576">
    <cfRule type="containsText" dxfId="1" priority="1" operator="containsText" text="FALSE">
      <formula>NOT(ISERROR(SEARCH("FALSE",A1)))</formula>
    </cfRule>
    <cfRule type="cellIs" dxfId="0" priority="2" operator="equal">
      <formula>TRUE</formula>
    </cfRule>
    <cfRule type="cellIs" priority="3" stopIfTrue="1" operator="equal">
      <formula>TRUE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Spinner 1">
              <controlPr defaultSize="0" autoPict="0">
                <anchor moveWithCells="1" sizeWithCells="1">
                  <from>
                    <xdr:col>6</xdr:col>
                    <xdr:colOff>88900</xdr:colOff>
                    <xdr:row>61</xdr:row>
                    <xdr:rowOff>31750</xdr:rowOff>
                  </from>
                  <to>
                    <xdr:col>6</xdr:col>
                    <xdr:colOff>311150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Spinner 2">
              <controlPr defaultSize="0" autoPict="0">
                <anchor moveWithCells="1" sizeWithCells="1">
                  <from>
                    <xdr:col>6</xdr:col>
                    <xdr:colOff>88900</xdr:colOff>
                    <xdr:row>62</xdr:row>
                    <xdr:rowOff>31750</xdr:rowOff>
                  </from>
                  <to>
                    <xdr:col>6</xdr:col>
                    <xdr:colOff>311150</xdr:colOff>
                    <xdr:row>63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1F7CF-A921-4C99-BED4-71CA0D5975A2}">
  <sheetPr codeName="Sheet1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Summary</vt:lpstr>
      <vt:lpstr>Completed</vt:lpstr>
      <vt:lpstr>Exercise</vt:lpstr>
      <vt:lpstr>Sheet1</vt:lpstr>
      <vt:lpstr>Exercise!Capprice</vt:lpstr>
      <vt:lpstr>Capprice</vt:lpstr>
      <vt:lpstr>Exercise!Difference</vt:lpstr>
      <vt:lpstr>Difference</vt:lpstr>
      <vt:lpstr>Exercise!output</vt:lpstr>
      <vt:lpstr>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Stormy Daniels</dc:creator>
  <cp:lastModifiedBy>Elvis Presley</cp:lastModifiedBy>
  <dcterms:created xsi:type="dcterms:W3CDTF">2018-08-11T03:09:45Z</dcterms:created>
  <dcterms:modified xsi:type="dcterms:W3CDTF">2018-10-09T00:15:21Z</dcterms:modified>
</cp:coreProperties>
</file>