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82d64a42721f930/Courses New/Chapter 1. Models and Analysis/B. Project Finance Models and Exercises/G. Financial Modelling Interview Exams/Project Finance Modelling Exams/"/>
    </mc:Choice>
  </mc:AlternateContent>
  <xr:revisionPtr revIDLastSave="0" documentId="8_{E22E63C6-CBE2-496D-BD23-9342983A834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Inputs" sheetId="1" r:id="rId1"/>
  </sheets>
  <calcPr calcId="191029" calcMode="autoNoTable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" i="1" l="1"/>
  <c r="G41" i="1" l="1"/>
  <c r="G39" i="1"/>
  <c r="G34" i="1"/>
  <c r="G31" i="1"/>
  <c r="G32" i="1"/>
  <c r="G30" i="1"/>
  <c r="L43" i="1"/>
  <c r="D18" i="1"/>
  <c r="D9" i="1"/>
</calcChain>
</file>

<file path=xl/sharedStrings.xml><?xml version="1.0" encoding="utf-8"?>
<sst xmlns="http://schemas.openxmlformats.org/spreadsheetml/2006/main" count="114" uniqueCount="75">
  <si>
    <t>Traffic</t>
  </si>
  <si>
    <t>Cars</t>
  </si>
  <si>
    <t>Diverted</t>
  </si>
  <si>
    <t>Generated</t>
  </si>
  <si>
    <t>Lorries</t>
  </si>
  <si>
    <t>Total</t>
  </si>
  <si>
    <t>Tolls</t>
  </si>
  <si>
    <t>Band 1</t>
  </si>
  <si>
    <t>Band 2</t>
  </si>
  <si>
    <t>Band 3</t>
  </si>
  <si>
    <t>tonne/axle</t>
  </si>
  <si>
    <t>Fixed maintenance</t>
  </si>
  <si>
    <t>Loan</t>
  </si>
  <si>
    <t>Annuity</t>
  </si>
  <si>
    <t>Bond</t>
  </si>
  <si>
    <t>Car equiv.</t>
  </si>
  <si>
    <t>Year 4</t>
  </si>
  <si>
    <t>Growth</t>
  </si>
  <si>
    <t>Toll</t>
  </si>
  <si>
    <t>Band</t>
  </si>
  <si>
    <t>Index</t>
  </si>
  <si>
    <t>Escalate</t>
  </si>
  <si>
    <t>Construction phasing</t>
  </si>
  <si>
    <t>Costs</t>
  </si>
  <si>
    <t>Swap premium</t>
  </si>
  <si>
    <t>Bond spread</t>
  </si>
  <si>
    <t>Bank margin</t>
  </si>
  <si>
    <t>Bond rate</t>
  </si>
  <si>
    <t>Bank rate</t>
  </si>
  <si>
    <t>Concession period</t>
  </si>
  <si>
    <t>Bond life</t>
  </si>
  <si>
    <t>Loan life</t>
  </si>
  <si>
    <t>WDAs</t>
  </si>
  <si>
    <t>Tax rate</t>
  </si>
  <si>
    <t>Interest capitalised</t>
  </si>
  <si>
    <t>years</t>
  </si>
  <si>
    <t>Grace period</t>
  </si>
  <si>
    <t>Repayment</t>
  </si>
  <si>
    <t>Capex funding ratio</t>
  </si>
  <si>
    <t>Initial debt:equity</t>
  </si>
  <si>
    <t>:1</t>
  </si>
  <si>
    <t>Facility amount</t>
  </si>
  <si>
    <t>Bond amount</t>
  </si>
  <si>
    <t>Escrow period</t>
  </si>
  <si>
    <t>Grace</t>
  </si>
  <si>
    <t>Escrow interest rate</t>
  </si>
  <si>
    <t>Variable maintenance</t>
  </si>
  <si>
    <t>Axle-weights</t>
  </si>
  <si>
    <t>Max</t>
  </si>
  <si>
    <t>Power law factor</t>
  </si>
  <si>
    <t>Road length</t>
  </si>
  <si>
    <t>miles</t>
  </si>
  <si>
    <t>Capital cost</t>
  </si>
  <si>
    <t>fixed</t>
  </si>
  <si>
    <t>Test discount rate</t>
  </si>
  <si>
    <t>Factors</t>
  </si>
  <si>
    <t>Tax</t>
  </si>
  <si>
    <t>Financial markets</t>
  </si>
  <si>
    <t>Government</t>
  </si>
  <si>
    <t>RM/vehicle</t>
  </si>
  <si>
    <t>Million vehicles</t>
  </si>
  <si>
    <t>RM mil</t>
  </si>
  <si>
    <t>RM/lorry-mile</t>
  </si>
  <si>
    <t>RM mil max</t>
  </si>
  <si>
    <t>Reference MGS yield</t>
  </si>
  <si>
    <t>CPI</t>
  </si>
  <si>
    <t>INPUT SHEET</t>
  </si>
  <si>
    <t>Max. Car equiv.</t>
  </si>
  <si>
    <t>CPI + 1%</t>
  </si>
  <si>
    <t>CPI -1.5%</t>
  </si>
  <si>
    <t>@ average axle weight</t>
  </si>
  <si>
    <t>tonne</t>
  </si>
  <si>
    <t>Length of road</t>
  </si>
  <si>
    <t>Please use the following assumptions in modelling your cashflows in the Worksheet.</t>
  </si>
  <si>
    <t>Inflation (Real)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</si>
</sst>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7" formatCode="&quot; Year&quot;\ ##"/>
  </numFmts>
  <fonts count="12" x14ac:knownFonts="1">
    <font>
      <sz val="10"/>
      <name val="Arial"/>
    </font>
    <font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i/>
      <sz val="10"/>
      <color indexed="12"/>
      <name val="Arial"/>
      <family val="2"/>
    </font>
    <font>
      <sz val="18"/>
      <name val="Arial"/>
      <family val="2"/>
    </font>
    <font>
      <b/>
      <i/>
      <u/>
      <sz val="10"/>
      <name val="Arial"/>
      <family val="2"/>
    </font>
    <font>
      <i/>
      <u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sz val="8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9" fontId="2" fillId="0" borderId="0" xfId="0" applyNumberFormat="1" applyFont="1" applyAlignment="1">
      <alignment horizontal="center"/>
    </xf>
    <xf numFmtId="0" fontId="2" fillId="0" borderId="0" xfId="0" applyFont="1"/>
    <xf numFmtId="0" fontId="0" fillId="0" borderId="0" xfId="0" quotePrefix="1" applyAlignment="1">
      <alignment horizontal="left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0" fontId="3" fillId="0" borderId="0" xfId="1" applyNumberFormat="1" applyFont="1" applyAlignment="1">
      <alignment horizontal="center"/>
    </xf>
    <xf numFmtId="0" fontId="3" fillId="0" borderId="0" xfId="0" applyFont="1"/>
    <xf numFmtId="164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/>
    <xf numFmtId="165" fontId="3" fillId="0" borderId="0" xfId="0" applyNumberFormat="1" applyFont="1"/>
    <xf numFmtId="9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center"/>
    </xf>
    <xf numFmtId="9" fontId="8" fillId="0" borderId="0" xfId="0" applyNumberFormat="1" applyFont="1" applyAlignment="1">
      <alignment horizontal="center"/>
    </xf>
    <xf numFmtId="10" fontId="8" fillId="0" borderId="0" xfId="1" applyNumberFormat="1" applyFont="1" applyAlignment="1">
      <alignment horizontal="center"/>
    </xf>
    <xf numFmtId="0" fontId="9" fillId="0" borderId="0" xfId="0" applyFont="1"/>
    <xf numFmtId="165" fontId="4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/>
    <xf numFmtId="10" fontId="0" fillId="0" borderId="0" xfId="0" applyNumberFormat="1"/>
    <xf numFmtId="167" fontId="8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1" fillId="0" borderId="0" xfId="0" applyFont="1" applyAlignment="1">
      <alignment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54"/>
  <sheetViews>
    <sheetView showGridLines="0" tabSelected="1" topLeftCell="A18" zoomScale="80" zoomScaleNormal="80" workbookViewId="0">
      <selection activeCell="O54" sqref="O54"/>
    </sheetView>
  </sheetViews>
  <sheetFormatPr defaultRowHeight="12.5" x14ac:dyDescent="0.25"/>
  <cols>
    <col min="2" max="2" width="14.453125" customWidth="1"/>
    <col min="3" max="3" width="15.81640625" customWidth="1"/>
    <col min="9" max="9" width="7.453125" customWidth="1"/>
    <col min="12" max="12" width="9.1796875" style="8"/>
  </cols>
  <sheetData>
    <row r="1" spans="1:15" ht="13" thickTop="1" x14ac:dyDescent="0.25">
      <c r="A1" s="30" t="s">
        <v>66</v>
      </c>
      <c r="B1" s="31"/>
      <c r="C1" s="32"/>
    </row>
    <row r="2" spans="1:15" ht="13.5" customHeight="1" x14ac:dyDescent="0.25">
      <c r="A2" s="33"/>
      <c r="B2" s="34"/>
      <c r="C2" s="35"/>
      <c r="E2" s="39" t="s">
        <v>73</v>
      </c>
      <c r="F2" s="39"/>
      <c r="G2" s="39"/>
      <c r="H2" s="39"/>
      <c r="I2" s="39"/>
      <c r="J2" s="39"/>
      <c r="K2" s="39"/>
      <c r="L2" s="39"/>
    </row>
    <row r="3" spans="1:15" ht="12.75" customHeight="1" thickBot="1" x14ac:dyDescent="0.3">
      <c r="A3" s="36"/>
      <c r="B3" s="37"/>
      <c r="C3" s="38"/>
      <c r="D3" s="2"/>
      <c r="E3" s="39"/>
      <c r="F3" s="39"/>
      <c r="G3" s="39"/>
      <c r="H3" s="39"/>
      <c r="I3" s="39"/>
      <c r="J3" s="39"/>
      <c r="K3" s="39"/>
      <c r="L3" s="39"/>
    </row>
    <row r="4" spans="1:15" ht="12.75" customHeight="1" thickTop="1" x14ac:dyDescent="0.25">
      <c r="A4" s="19"/>
      <c r="B4" s="19"/>
      <c r="C4" s="19"/>
      <c r="D4" s="2"/>
      <c r="E4" s="2"/>
      <c r="F4" s="2"/>
      <c r="G4" s="2"/>
      <c r="H4" s="2"/>
    </row>
    <row r="5" spans="1:15" ht="13.5" customHeight="1" x14ac:dyDescent="0.3">
      <c r="A5" s="20" t="s">
        <v>0</v>
      </c>
      <c r="C5" s="1"/>
      <c r="D5" s="5"/>
      <c r="F5" s="5"/>
      <c r="G5" s="2"/>
      <c r="H5" s="22"/>
      <c r="J5" s="20" t="s">
        <v>58</v>
      </c>
    </row>
    <row r="6" spans="1:15" ht="13" x14ac:dyDescent="0.3">
      <c r="C6" s="1"/>
      <c r="D6" s="22" t="s">
        <v>16</v>
      </c>
      <c r="F6" s="1"/>
      <c r="G6" s="1"/>
      <c r="H6" s="1"/>
    </row>
    <row r="7" spans="1:15" x14ac:dyDescent="0.25">
      <c r="A7" t="s">
        <v>1</v>
      </c>
      <c r="B7" t="s">
        <v>2</v>
      </c>
      <c r="C7" s="1" t="s">
        <v>60</v>
      </c>
      <c r="D7" s="9">
        <v>3</v>
      </c>
      <c r="F7" s="8"/>
      <c r="G7" s="10"/>
      <c r="H7" s="10"/>
      <c r="J7" t="s">
        <v>54</v>
      </c>
      <c r="L7" s="18">
        <v>0.08</v>
      </c>
    </row>
    <row r="8" spans="1:15" x14ac:dyDescent="0.25">
      <c r="A8" s="27"/>
      <c r="B8" t="s">
        <v>3</v>
      </c>
      <c r="C8" s="1" t="s">
        <v>60</v>
      </c>
      <c r="D8" s="9">
        <v>1</v>
      </c>
      <c r="F8" s="8"/>
      <c r="G8" s="10"/>
      <c r="H8" s="10"/>
      <c r="J8" t="s">
        <v>29</v>
      </c>
      <c r="L8" s="8">
        <v>50</v>
      </c>
      <c r="M8" t="s">
        <v>35</v>
      </c>
      <c r="O8" s="28"/>
    </row>
    <row r="9" spans="1:15" x14ac:dyDescent="0.25">
      <c r="B9" t="s">
        <v>5</v>
      </c>
      <c r="C9" s="1" t="s">
        <v>60</v>
      </c>
      <c r="D9" s="25">
        <f>SUM(D7:D8)</f>
        <v>4</v>
      </c>
      <c r="F9" s="10"/>
      <c r="G9" s="8"/>
      <c r="H9" s="8"/>
      <c r="J9" t="s">
        <v>65</v>
      </c>
      <c r="L9" s="18">
        <v>0.03</v>
      </c>
    </row>
    <row r="10" spans="1:15" x14ac:dyDescent="0.25">
      <c r="C10" s="1"/>
      <c r="D10" s="9"/>
      <c r="E10" s="10"/>
      <c r="F10" s="8"/>
      <c r="G10" s="8"/>
      <c r="H10" s="8"/>
      <c r="J10" s="27" t="s">
        <v>74</v>
      </c>
      <c r="L10" s="8">
        <f>(1+$L$9)^-1</f>
        <v>0.970873786407767</v>
      </c>
      <c r="N10" s="8"/>
    </row>
    <row r="11" spans="1:15" ht="13" x14ac:dyDescent="0.3">
      <c r="B11" s="24" t="s">
        <v>17</v>
      </c>
      <c r="D11" s="29">
        <v>5</v>
      </c>
      <c r="E11" s="29">
        <v>6</v>
      </c>
      <c r="F11" s="29">
        <v>7</v>
      </c>
      <c r="G11" s="29">
        <v>8</v>
      </c>
      <c r="H11" s="29">
        <v>9</v>
      </c>
      <c r="J11" s="20" t="s">
        <v>57</v>
      </c>
    </row>
    <row r="12" spans="1:15" ht="13" x14ac:dyDescent="0.3">
      <c r="B12" t="s">
        <v>2</v>
      </c>
      <c r="D12" s="16">
        <v>0.15</v>
      </c>
      <c r="E12" s="16">
        <v>0.15</v>
      </c>
      <c r="F12" s="16">
        <v>0.02</v>
      </c>
      <c r="G12" s="16">
        <v>0.02</v>
      </c>
      <c r="H12" s="16">
        <v>0.02</v>
      </c>
      <c r="J12" s="20"/>
    </row>
    <row r="13" spans="1:15" x14ac:dyDescent="0.25">
      <c r="B13" t="s">
        <v>3</v>
      </c>
      <c r="D13" s="16">
        <v>0.2</v>
      </c>
      <c r="E13" s="16">
        <v>0.2</v>
      </c>
      <c r="F13" s="16">
        <v>0.2</v>
      </c>
      <c r="G13" s="16">
        <v>0.2</v>
      </c>
      <c r="H13" s="16">
        <v>0.04</v>
      </c>
      <c r="L13" s="18"/>
    </row>
    <row r="14" spans="1:15" x14ac:dyDescent="0.25">
      <c r="D14" s="16"/>
      <c r="E14" s="16"/>
      <c r="F14" s="16"/>
      <c r="G14" s="16"/>
      <c r="H14" s="16"/>
      <c r="L14" s="18"/>
    </row>
    <row r="15" spans="1:15" ht="13" x14ac:dyDescent="0.3">
      <c r="D15" s="22" t="s">
        <v>16</v>
      </c>
      <c r="J15" t="s">
        <v>64</v>
      </c>
      <c r="L15" s="18">
        <v>0.06</v>
      </c>
    </row>
    <row r="16" spans="1:15" x14ac:dyDescent="0.25">
      <c r="A16" t="s">
        <v>4</v>
      </c>
      <c r="B16" t="s">
        <v>2</v>
      </c>
      <c r="C16" s="1" t="s">
        <v>60</v>
      </c>
      <c r="D16" s="9">
        <v>0.2</v>
      </c>
      <c r="F16" s="11"/>
      <c r="G16" s="10"/>
      <c r="H16" s="10"/>
      <c r="J16" t="s">
        <v>24</v>
      </c>
      <c r="L16" s="18">
        <v>0.01</v>
      </c>
    </row>
    <row r="17" spans="1:13" x14ac:dyDescent="0.25">
      <c r="B17" t="s">
        <v>3</v>
      </c>
      <c r="C17" s="1" t="s">
        <v>60</v>
      </c>
      <c r="D17" s="9">
        <v>0.2</v>
      </c>
      <c r="F17" s="11"/>
      <c r="G17" s="10"/>
      <c r="H17" s="10"/>
    </row>
    <row r="18" spans="1:13" x14ac:dyDescent="0.25">
      <c r="B18" t="s">
        <v>5</v>
      </c>
      <c r="C18" s="1" t="s">
        <v>60</v>
      </c>
      <c r="D18" s="25">
        <f>SUM(D16:D17)</f>
        <v>0.4</v>
      </c>
      <c r="F18" s="10"/>
      <c r="G18" s="8"/>
      <c r="H18" s="8"/>
    </row>
    <row r="19" spans="1:13" ht="13" x14ac:dyDescent="0.3">
      <c r="C19" s="1"/>
      <c r="D19" s="8"/>
      <c r="E19" s="10"/>
      <c r="F19" s="8"/>
      <c r="G19" s="8"/>
      <c r="H19" s="8"/>
      <c r="J19" s="20" t="s">
        <v>56</v>
      </c>
    </row>
    <row r="20" spans="1:13" ht="13" x14ac:dyDescent="0.3">
      <c r="B20" s="24" t="s">
        <v>17</v>
      </c>
      <c r="D20" s="29">
        <v>5</v>
      </c>
      <c r="E20" s="29">
        <v>6</v>
      </c>
      <c r="F20" s="29">
        <v>7</v>
      </c>
      <c r="G20" s="29">
        <v>8</v>
      </c>
      <c r="H20" s="29">
        <v>9</v>
      </c>
    </row>
    <row r="21" spans="1:13" x14ac:dyDescent="0.25">
      <c r="B21" t="s">
        <v>2</v>
      </c>
      <c r="D21" s="16">
        <v>0.15</v>
      </c>
      <c r="E21" s="16">
        <v>0.15</v>
      </c>
      <c r="F21" s="16">
        <v>0.01</v>
      </c>
      <c r="G21" s="16">
        <v>0.01</v>
      </c>
      <c r="H21" s="16">
        <v>0.01</v>
      </c>
      <c r="J21" t="s">
        <v>32</v>
      </c>
      <c r="L21" s="16">
        <v>0.04</v>
      </c>
    </row>
    <row r="22" spans="1:13" x14ac:dyDescent="0.25">
      <c r="B22" t="s">
        <v>3</v>
      </c>
      <c r="D22" s="16">
        <v>0.2</v>
      </c>
      <c r="E22" s="16">
        <v>0.2</v>
      </c>
      <c r="F22" s="16">
        <v>0.2</v>
      </c>
      <c r="G22" s="16">
        <v>0.2</v>
      </c>
      <c r="H22" s="16">
        <v>0.05</v>
      </c>
      <c r="J22" t="s">
        <v>33</v>
      </c>
      <c r="L22" s="16">
        <v>0.3</v>
      </c>
    </row>
    <row r="24" spans="1:13" x14ac:dyDescent="0.25">
      <c r="A24" t="s">
        <v>5</v>
      </c>
      <c r="B24" t="s">
        <v>15</v>
      </c>
      <c r="C24" s="1"/>
      <c r="D24" s="8">
        <v>5</v>
      </c>
      <c r="E24" s="3"/>
      <c r="F24" s="11"/>
      <c r="G24" s="12"/>
      <c r="H24" s="12"/>
    </row>
    <row r="25" spans="1:13" x14ac:dyDescent="0.25">
      <c r="B25" t="s">
        <v>67</v>
      </c>
      <c r="C25" s="1" t="s">
        <v>60</v>
      </c>
      <c r="D25" s="9">
        <v>15</v>
      </c>
      <c r="E25" s="3"/>
      <c r="F25" s="11"/>
      <c r="G25" s="12"/>
      <c r="H25" s="12"/>
    </row>
    <row r="26" spans="1:13" x14ac:dyDescent="0.25">
      <c r="C26" s="1"/>
      <c r="D26" s="1"/>
      <c r="E26" s="3"/>
      <c r="F26" s="1"/>
      <c r="G26" s="1"/>
      <c r="H26" s="1"/>
    </row>
    <row r="27" spans="1:13" ht="13" x14ac:dyDescent="0.3">
      <c r="J27" s="20" t="s">
        <v>12</v>
      </c>
    </row>
    <row r="28" spans="1:13" ht="13" x14ac:dyDescent="0.3">
      <c r="A28" s="20" t="s">
        <v>6</v>
      </c>
      <c r="B28" s="6"/>
      <c r="C28" s="4"/>
      <c r="D28" s="21" t="s">
        <v>18</v>
      </c>
      <c r="E28" s="23" t="s">
        <v>19</v>
      </c>
      <c r="F28" s="21" t="s">
        <v>20</v>
      </c>
      <c r="G28" s="21" t="s">
        <v>21</v>
      </c>
      <c r="H28" s="21"/>
    </row>
    <row r="29" spans="1:13" x14ac:dyDescent="0.25">
      <c r="C29" s="1"/>
      <c r="D29" s="1"/>
      <c r="E29" s="3"/>
      <c r="F29" s="1"/>
      <c r="G29" s="1"/>
      <c r="H29" s="1"/>
      <c r="J29" t="s">
        <v>26</v>
      </c>
      <c r="L29" s="18">
        <v>0.02</v>
      </c>
    </row>
    <row r="30" spans="1:13" x14ac:dyDescent="0.25">
      <c r="A30" t="s">
        <v>1</v>
      </c>
      <c r="B30" t="s">
        <v>7</v>
      </c>
      <c r="C30" s="1" t="s">
        <v>59</v>
      </c>
      <c r="D30" s="13">
        <v>3</v>
      </c>
      <c r="E30" s="9">
        <v>3</v>
      </c>
      <c r="F30" s="8" t="s">
        <v>65</v>
      </c>
      <c r="G30" s="10">
        <f>$L$9</f>
        <v>0.03</v>
      </c>
      <c r="H30" s="10"/>
      <c r="J30" t="s">
        <v>28</v>
      </c>
      <c r="L30" s="18">
        <v>0.08</v>
      </c>
    </row>
    <row r="31" spans="1:13" x14ac:dyDescent="0.25">
      <c r="B31" t="s">
        <v>8</v>
      </c>
      <c r="C31" s="1" t="s">
        <v>59</v>
      </c>
      <c r="D31" s="13">
        <v>2</v>
      </c>
      <c r="E31" s="9">
        <v>5</v>
      </c>
      <c r="F31" s="8" t="s">
        <v>65</v>
      </c>
      <c r="G31" s="10">
        <f>$L$9</f>
        <v>0.03</v>
      </c>
      <c r="H31" s="10"/>
      <c r="J31" t="s">
        <v>31</v>
      </c>
      <c r="L31" s="8">
        <v>20</v>
      </c>
      <c r="M31" t="s">
        <v>35</v>
      </c>
    </row>
    <row r="32" spans="1:13" x14ac:dyDescent="0.25">
      <c r="B32" t="s">
        <v>9</v>
      </c>
      <c r="C32" s="1" t="s">
        <v>59</v>
      </c>
      <c r="D32" s="13">
        <v>1</v>
      </c>
      <c r="E32" s="9">
        <v>6</v>
      </c>
      <c r="F32" s="8" t="s">
        <v>65</v>
      </c>
      <c r="G32" s="10">
        <f>$L$9</f>
        <v>0.03</v>
      </c>
      <c r="H32" s="10"/>
      <c r="J32" t="s">
        <v>38</v>
      </c>
      <c r="L32" s="16">
        <v>0.9</v>
      </c>
    </row>
    <row r="33" spans="1:13" x14ac:dyDescent="0.25">
      <c r="C33" s="1"/>
      <c r="D33" s="14"/>
      <c r="E33" s="9"/>
      <c r="F33" s="15"/>
      <c r="G33" s="11"/>
      <c r="H33" s="11"/>
      <c r="J33" t="s">
        <v>34</v>
      </c>
      <c r="L33" s="8">
        <v>4</v>
      </c>
      <c r="M33" t="s">
        <v>35</v>
      </c>
    </row>
    <row r="34" spans="1:13" x14ac:dyDescent="0.25">
      <c r="A34" t="s">
        <v>4</v>
      </c>
      <c r="C34" s="1" t="s">
        <v>59</v>
      </c>
      <c r="D34" s="13">
        <v>10</v>
      </c>
      <c r="E34" s="9">
        <v>2</v>
      </c>
      <c r="F34" s="9" t="s">
        <v>68</v>
      </c>
      <c r="G34" s="10">
        <f>$L$9+1%</f>
        <v>0.04</v>
      </c>
      <c r="H34" s="10"/>
      <c r="L34" s="12">
        <v>100</v>
      </c>
      <c r="M34" t="s">
        <v>63</v>
      </c>
    </row>
    <row r="35" spans="1:13" x14ac:dyDescent="0.25">
      <c r="J35" t="s">
        <v>36</v>
      </c>
      <c r="L35" s="8">
        <v>5</v>
      </c>
      <c r="M35" t="s">
        <v>35</v>
      </c>
    </row>
    <row r="36" spans="1:13" x14ac:dyDescent="0.25">
      <c r="J36" t="s">
        <v>37</v>
      </c>
      <c r="L36" s="8" t="s">
        <v>13</v>
      </c>
    </row>
    <row r="37" spans="1:13" ht="13" x14ac:dyDescent="0.3">
      <c r="A37" s="20" t="s">
        <v>23</v>
      </c>
      <c r="B37" s="6"/>
      <c r="C37" s="6"/>
      <c r="E37" s="21" t="s">
        <v>16</v>
      </c>
      <c r="F37" s="6"/>
      <c r="G37" s="22" t="s">
        <v>17</v>
      </c>
      <c r="H37" s="22"/>
      <c r="J37" t="s">
        <v>41</v>
      </c>
      <c r="L37" s="12">
        <v>100</v>
      </c>
      <c r="M37" t="s">
        <v>61</v>
      </c>
    </row>
    <row r="39" spans="1:13" x14ac:dyDescent="0.25">
      <c r="A39" t="s">
        <v>11</v>
      </c>
      <c r="C39" s="1" t="s">
        <v>61</v>
      </c>
      <c r="D39" s="11"/>
      <c r="E39" s="12">
        <v>2</v>
      </c>
      <c r="F39" s="8" t="s">
        <v>69</v>
      </c>
      <c r="G39" s="10">
        <f>$L$9-1.5%</f>
        <v>1.4999999999999999E-2</v>
      </c>
      <c r="H39" s="10"/>
    </row>
    <row r="40" spans="1:13" ht="13" x14ac:dyDescent="0.3">
      <c r="D40" s="11"/>
      <c r="E40" s="11"/>
      <c r="F40" s="11"/>
      <c r="G40" s="10"/>
      <c r="H40" s="10"/>
      <c r="J40" s="20" t="s">
        <v>14</v>
      </c>
    </row>
    <row r="41" spans="1:13" x14ac:dyDescent="0.25">
      <c r="A41" t="s">
        <v>46</v>
      </c>
      <c r="C41" s="1" t="s">
        <v>62</v>
      </c>
      <c r="D41" s="11"/>
      <c r="E41" s="13">
        <v>0.1</v>
      </c>
      <c r="F41" s="8" t="s">
        <v>69</v>
      </c>
      <c r="G41" s="10">
        <f>$L$9-1.5%</f>
        <v>1.4999999999999999E-2</v>
      </c>
      <c r="H41" s="10"/>
    </row>
    <row r="42" spans="1:13" x14ac:dyDescent="0.25">
      <c r="A42" s="7" t="s">
        <v>70</v>
      </c>
      <c r="B42" s="1"/>
      <c r="C42" s="1" t="s">
        <v>10</v>
      </c>
      <c r="D42" s="8"/>
      <c r="E42" s="9">
        <v>5</v>
      </c>
      <c r="F42" s="8"/>
      <c r="G42" s="8"/>
      <c r="H42" s="8"/>
      <c r="J42" t="s">
        <v>25</v>
      </c>
      <c r="L42" s="18">
        <v>0.03</v>
      </c>
    </row>
    <row r="43" spans="1:13" x14ac:dyDescent="0.25">
      <c r="D43" s="8"/>
      <c r="E43" s="8"/>
      <c r="F43" s="26" t="s">
        <v>48</v>
      </c>
      <c r="G43" s="8"/>
      <c r="H43" s="8"/>
      <c r="J43" t="s">
        <v>27</v>
      </c>
      <c r="L43" s="18">
        <f>L15+L42</f>
        <v>0.09</v>
      </c>
    </row>
    <row r="44" spans="1:13" x14ac:dyDescent="0.25">
      <c r="A44" t="s">
        <v>47</v>
      </c>
      <c r="C44" s="1" t="s">
        <v>71</v>
      </c>
      <c r="D44" s="8"/>
      <c r="E44" s="9">
        <v>5</v>
      </c>
      <c r="F44" s="9">
        <v>9</v>
      </c>
      <c r="G44" s="10">
        <v>0.02</v>
      </c>
      <c r="H44" s="10"/>
      <c r="J44" t="s">
        <v>30</v>
      </c>
      <c r="L44" s="8">
        <v>30</v>
      </c>
      <c r="M44" t="s">
        <v>35</v>
      </c>
    </row>
    <row r="45" spans="1:13" x14ac:dyDescent="0.25">
      <c r="D45" s="11"/>
      <c r="E45" s="11"/>
      <c r="F45" s="11"/>
      <c r="G45" s="11"/>
      <c r="H45" s="11"/>
      <c r="J45" t="s">
        <v>39</v>
      </c>
      <c r="L45" s="8">
        <v>9</v>
      </c>
      <c r="M45" t="s">
        <v>40</v>
      </c>
    </row>
    <row r="46" spans="1:13" x14ac:dyDescent="0.25">
      <c r="A46" t="s">
        <v>49</v>
      </c>
      <c r="D46" s="11"/>
      <c r="E46" s="8">
        <v>2.7</v>
      </c>
      <c r="F46" s="11"/>
      <c r="G46" s="11"/>
      <c r="H46" s="11"/>
      <c r="J46" t="s">
        <v>36</v>
      </c>
      <c r="L46" s="8">
        <v>5</v>
      </c>
      <c r="M46" t="s">
        <v>35</v>
      </c>
    </row>
    <row r="47" spans="1:13" x14ac:dyDescent="0.25">
      <c r="A47" t="s">
        <v>50</v>
      </c>
      <c r="C47" s="1" t="s">
        <v>51</v>
      </c>
      <c r="D47" s="11"/>
      <c r="E47" s="8">
        <v>50</v>
      </c>
      <c r="F47" s="11"/>
      <c r="G47" s="11"/>
      <c r="H47" s="11"/>
      <c r="J47" t="s">
        <v>37</v>
      </c>
      <c r="L47" s="8" t="s">
        <v>13</v>
      </c>
    </row>
    <row r="48" spans="1:13" x14ac:dyDescent="0.25">
      <c r="D48" s="11"/>
      <c r="E48" s="11"/>
      <c r="F48" s="11"/>
      <c r="G48" s="11"/>
      <c r="H48" s="11"/>
      <c r="J48" t="s">
        <v>42</v>
      </c>
      <c r="L48" s="12">
        <v>100</v>
      </c>
      <c r="M48" t="s">
        <v>61</v>
      </c>
    </row>
    <row r="49" spans="1:12" x14ac:dyDescent="0.25">
      <c r="A49" t="s">
        <v>52</v>
      </c>
      <c r="C49" s="1" t="s">
        <v>61</v>
      </c>
      <c r="D49" s="11"/>
      <c r="E49" s="12">
        <v>100</v>
      </c>
      <c r="F49" s="8" t="s">
        <v>53</v>
      </c>
      <c r="G49" s="11"/>
      <c r="H49" s="11"/>
      <c r="J49" t="s">
        <v>43</v>
      </c>
      <c r="L49" s="8" t="s">
        <v>44</v>
      </c>
    </row>
    <row r="50" spans="1:12" x14ac:dyDescent="0.25">
      <c r="A50" t="s">
        <v>72</v>
      </c>
      <c r="C50" s="1" t="s">
        <v>51</v>
      </c>
      <c r="E50" s="12">
        <v>50</v>
      </c>
      <c r="J50" t="s">
        <v>45</v>
      </c>
      <c r="L50" s="18">
        <v>0.03</v>
      </c>
    </row>
    <row r="52" spans="1:12" ht="13" x14ac:dyDescent="0.3">
      <c r="A52" s="20" t="s">
        <v>55</v>
      </c>
      <c r="D52" s="21">
        <v>1</v>
      </c>
      <c r="E52" s="21">
        <v>2</v>
      </c>
      <c r="F52" s="21">
        <v>3</v>
      </c>
      <c r="G52" s="21">
        <v>4</v>
      </c>
      <c r="H52" s="21"/>
    </row>
    <row r="53" spans="1:12" x14ac:dyDescent="0.25">
      <c r="D53" s="1"/>
      <c r="E53" s="1"/>
      <c r="F53" s="1"/>
      <c r="G53" s="1"/>
      <c r="H53" s="1"/>
    </row>
    <row r="54" spans="1:12" ht="13" x14ac:dyDescent="0.3">
      <c r="A54" t="s">
        <v>22</v>
      </c>
      <c r="D54" s="16">
        <v>0.3</v>
      </c>
      <c r="E54" s="16">
        <v>0.4</v>
      </c>
      <c r="F54" s="16">
        <v>0.3</v>
      </c>
      <c r="G54" s="17"/>
      <c r="H54" s="17"/>
    </row>
  </sheetData>
  <mergeCells count="2">
    <mergeCell ref="A1:C3"/>
    <mergeCell ref="E2:L3"/>
  </mergeCells>
  <phoneticPr fontId="0" type="noConversion"/>
  <pageMargins left="0.75" right="0.75" top="1" bottom="1" header="0.5" footer="0.5"/>
  <pageSetup paperSize="9" scale="72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Inputs</vt:lpstr>
    </vt:vector>
  </TitlesOfParts>
  <Company>Price Waterhouse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Porter</dc:creator>
  <cp:lastModifiedBy>Edward Bodmer</cp:lastModifiedBy>
  <cp:lastPrinted>2001-07-19T07:59:19Z</cp:lastPrinted>
  <dcterms:created xsi:type="dcterms:W3CDTF">1998-11-16T10:07:05Z</dcterms:created>
  <dcterms:modified xsi:type="dcterms:W3CDTF">2022-05-03T15:51:19Z</dcterms:modified>
</cp:coreProperties>
</file>