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2d64a42721f930/Administration/A. Pre-Course^J Recording^J Messages/A2. M^0A/Session 1/"/>
    </mc:Choice>
  </mc:AlternateContent>
  <xr:revisionPtr revIDLastSave="0" documentId="14_{6F0E9A43-FCD2-4DA3-8C80-9A0D2ADF9B0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xercise" sheetId="5" r:id="rId1"/>
    <sheet name="Completed Example" sheetId="3" r:id="rId2"/>
    <sheet name="Step By Step" sheetId="2" r:id="rId3"/>
    <sheet name="3.01 - Football Field" sheetId="1" r:id="rId4"/>
    <sheet name="Example 1 (2)" sheetId="4" r:id="rId5"/>
  </sheets>
  <externalReferences>
    <externalReference r:id="rId6"/>
  </externalReferences>
  <definedNames>
    <definedName name="aBeta">'[1]2.02 - Beta Analysis no Tax'!$K$7</definedName>
    <definedName name="Beta">'[1]2.01 - CAPM &amp; CoE'!$C$5</definedName>
    <definedName name="Cash_Flow">'[1]1.03 Long-term Proofs'!$E$6</definedName>
    <definedName name="crp">'[1]2.01 - CAPM &amp; CoE'!$C$8</definedName>
    <definedName name="emrp">'[1]2.01 - CAPM &amp; CoE'!$C$7</definedName>
    <definedName name="equity_to_capital">'[1]2.02 - Beta Analysis no Tax'!$N$12</definedName>
    <definedName name="Growth_Rate">'[1]1.03 Long-term Proofs'!$E$7</definedName>
    <definedName name="NA">'[1]Model Assumptions'!$F$51</definedName>
    <definedName name="rF">'[1]2.01 - CAPM &amp; CoE'!$C$6</definedName>
    <definedName name="scp">'[1]2.01 - CAPM &amp; CoE'!$C$9</definedName>
    <definedName name="Start19">'3.01 - Football Field'!$B$2</definedName>
    <definedName name="WACC">'[1]1.03 Long-term Proofs'!$E$8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4" l="1"/>
  <c r="G15" i="4"/>
  <c r="G16" i="4"/>
  <c r="G17" i="4"/>
  <c r="G18" i="4"/>
  <c r="G13" i="4"/>
  <c r="H18" i="4"/>
  <c r="F18" i="4"/>
  <c r="H17" i="4"/>
  <c r="F17" i="4"/>
  <c r="H16" i="4"/>
  <c r="F16" i="4"/>
  <c r="H15" i="4"/>
  <c r="F15" i="4"/>
  <c r="H14" i="4"/>
  <c r="F14" i="4"/>
  <c r="H13" i="4"/>
  <c r="F13" i="4"/>
  <c r="F14" i="3"/>
  <c r="G14" i="3"/>
  <c r="F15" i="3"/>
  <c r="G15" i="3"/>
  <c r="F16" i="3"/>
  <c r="G16" i="3"/>
  <c r="F17" i="3"/>
  <c r="G17" i="3"/>
  <c r="F18" i="3"/>
  <c r="G18" i="3"/>
  <c r="G13" i="3"/>
  <c r="F13" i="3"/>
  <c r="E14" i="3"/>
  <c r="E15" i="3"/>
  <c r="E16" i="3"/>
  <c r="E17" i="3"/>
  <c r="E18" i="3"/>
  <c r="E13" i="3"/>
  <c r="G3" i="2"/>
  <c r="G4" i="2" s="1"/>
  <c r="H14" i="2" s="1"/>
  <c r="G14" i="2" s="1"/>
  <c r="H16" i="2"/>
  <c r="H17" i="2"/>
  <c r="F14" i="2"/>
  <c r="F15" i="2"/>
  <c r="F16" i="2"/>
  <c r="F17" i="2"/>
  <c r="H13" i="2"/>
  <c r="G13" i="2" s="1"/>
  <c r="F13" i="2"/>
  <c r="F35" i="1"/>
  <c r="G35" i="1"/>
  <c r="F36" i="1"/>
  <c r="G36" i="1"/>
  <c r="F37" i="1"/>
  <c r="G37" i="1"/>
  <c r="F38" i="1"/>
  <c r="G38" i="1"/>
  <c r="G34" i="1"/>
  <c r="F34" i="1"/>
  <c r="E35" i="1"/>
  <c r="E36" i="1"/>
  <c r="E37" i="1"/>
  <c r="E38" i="1"/>
  <c r="E34" i="1"/>
  <c r="F28" i="1"/>
  <c r="F29" i="1"/>
  <c r="F30" i="1"/>
  <c r="F31" i="1"/>
  <c r="F27" i="1"/>
  <c r="G17" i="2" l="1"/>
  <c r="G16" i="2"/>
  <c r="E27" i="1"/>
  <c r="Q3" i="2"/>
  <c r="F3" i="2" s="1"/>
  <c r="F5" i="2" s="1"/>
  <c r="F4" i="2" l="1"/>
  <c r="J111" i="1"/>
  <c r="H111" i="1"/>
  <c r="G111" i="1"/>
  <c r="J110" i="1"/>
  <c r="H110" i="1"/>
  <c r="G110" i="1"/>
  <c r="J109" i="1"/>
  <c r="H109" i="1"/>
  <c r="G109" i="1"/>
  <c r="M108" i="1"/>
  <c r="M109" i="1" s="1"/>
  <c r="M110" i="1" s="1"/>
  <c r="M111" i="1" s="1"/>
  <c r="L108" i="1"/>
  <c r="L109" i="1" s="1"/>
  <c r="L110" i="1" s="1"/>
  <c r="L111" i="1" s="1"/>
  <c r="J108" i="1"/>
  <c r="H108" i="1"/>
  <c r="G108" i="1"/>
  <c r="J107" i="1"/>
  <c r="H107" i="1"/>
  <c r="G107" i="1"/>
  <c r="E31" i="1"/>
  <c r="D31" i="1"/>
  <c r="D38" i="1" s="1"/>
  <c r="E30" i="1"/>
  <c r="D30" i="1"/>
  <c r="D37" i="1" s="1"/>
  <c r="E29" i="1"/>
  <c r="D29" i="1"/>
  <c r="D36" i="1" s="1"/>
  <c r="E28" i="1"/>
  <c r="D28" i="1"/>
  <c r="D35" i="1" s="1"/>
  <c r="D27" i="1"/>
  <c r="D34" i="1" s="1"/>
  <c r="G5" i="2" l="1"/>
  <c r="H15" i="2" s="1"/>
  <c r="G15" i="2" s="1"/>
  <c r="I109" i="1"/>
  <c r="K109" i="1" s="1"/>
  <c r="I111" i="1"/>
  <c r="K111" i="1" s="1"/>
  <c r="I108" i="1"/>
  <c r="K108" i="1" s="1"/>
  <c r="I110" i="1"/>
  <c r="K110" i="1" s="1"/>
  <c r="I107" i="1"/>
  <c r="K107" i="1" s="1"/>
</calcChain>
</file>

<file path=xl/sharedStrings.xml><?xml version="1.0" encoding="utf-8"?>
<sst xmlns="http://schemas.openxmlformats.org/spreadsheetml/2006/main" count="106" uniqueCount="51">
  <si>
    <t>Step 4: Remove Fill from Spaces; Double Click on Labels</t>
  </si>
  <si>
    <t>Value</t>
  </si>
  <si>
    <t>Low</t>
  </si>
  <si>
    <t>High</t>
  </si>
  <si>
    <t>Trading Comparables</t>
  </si>
  <si>
    <t>Precedent Transactions</t>
  </si>
  <si>
    <t>DCF</t>
  </si>
  <si>
    <t>LBO</t>
  </si>
  <si>
    <t>Premium(s) - Other Tx</t>
  </si>
  <si>
    <t>S1</t>
  </si>
  <si>
    <t>S2</t>
  </si>
  <si>
    <t>The trikyiest part is to get the labels</t>
  </si>
  <si>
    <t>You have to do this one by one and click on each label</t>
  </si>
  <si>
    <t>Once you have ONE label selected, then use the = sign to link to the values</t>
  </si>
  <si>
    <t>Repeat the processs</t>
  </si>
  <si>
    <t>The good news is you only have to do this one time</t>
  </si>
  <si>
    <t>Inputs</t>
  </si>
  <si>
    <t>Comments: Discount Rates and Merchant Prices are a Big Issue</t>
  </si>
  <si>
    <t>Risk Neutral Valuation</t>
  </si>
  <si>
    <t>DCF Valuation - Equity Cash Flow</t>
  </si>
  <si>
    <t>DCF Valuation - FCF</t>
  </si>
  <si>
    <t>Comments: Use Futures Market to Lock into Pricing</t>
  </si>
  <si>
    <t>EV/EBITDA Multiple</t>
  </si>
  <si>
    <t>Yield Co Simulation</t>
  </si>
  <si>
    <t>Comments: Valuation of MSET Required</t>
  </si>
  <si>
    <t>Comments: Use simple multiple not accounting for age from comprables</t>
  </si>
  <si>
    <t>Comments: Examine comparables</t>
  </si>
  <si>
    <t>Step2: Make chart with Alt F1; Change type to Bars - No Adjustments</t>
  </si>
  <si>
    <t>High-Low Increment</t>
  </si>
  <si>
    <t>High for Label</t>
  </si>
  <si>
    <t>Step 1: Separate</t>
  </si>
  <si>
    <t>Step 2: Bar Chart</t>
  </si>
  <si>
    <t>Note: You may have to switch</t>
  </si>
  <si>
    <t>Step 3:  No-Fill on the Top and Bottom</t>
  </si>
  <si>
    <t>Step 4:  Data Labels on Blanks</t>
  </si>
  <si>
    <t>Step 5: Other Data Labels</t>
  </si>
  <si>
    <t>v</t>
  </si>
  <si>
    <t>Target Price + Synergies</t>
  </si>
  <si>
    <t>DCF Plus Synergies</t>
  </si>
  <si>
    <t>Comparable Transactions - P/E</t>
  </si>
  <si>
    <t>Comparable Transactions - EV/EBITDA</t>
  </si>
  <si>
    <t>LBO Simulation with Target IRR</t>
  </si>
  <si>
    <t>EPS Accretion</t>
  </si>
  <si>
    <t>Low Label</t>
  </si>
  <si>
    <t>Increment</t>
  </si>
  <si>
    <t>High Label</t>
  </si>
  <si>
    <t>Step 1: Add Increment</t>
  </si>
  <si>
    <t>Step 2: Alt F1 for stacked column</t>
  </si>
  <si>
    <t>Step 3 and 4: Add the Labels</t>
  </si>
  <si>
    <t>Step 5: No Fill on the Data Labels</t>
  </si>
  <si>
    <t>Step 6: Format the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</si>
</sst>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2" applyNumberFormat="1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 applyAlignment="1">
      <alignment wrapText="1"/>
    </xf>
    <xf numFmtId="164" fontId="0" fillId="0" borderId="0" xfId="0" applyNumberFormat="1"/>
    <xf numFmtId="3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2" builtinId="3"/>
    <cellStyle name="Comma 2" xfId="1" xr:uid="{00000000-0005-0000-0000-000001000000}"/>
    <cellStyle name="Normal" xfId="0" builtinId="0"/>
  </cellStyles>
  <dxfs count="2">
    <dxf>
      <font>
        <color indexed="8"/>
      </font>
      <fill>
        <patternFill>
          <fgColor indexed="64"/>
          <bgColor rgb="FFCCFFFF"/>
        </patternFill>
      </fill>
    </dxf>
    <dxf>
      <font>
        <color auto="1"/>
      </font>
      <fill>
        <patternFill>
          <fgColor indexed="64"/>
          <bgColor rgb="FFC0C0C0"/>
        </patternFill>
      </fill>
    </dxf>
  </dxfs>
  <tableStyles count="0" defaultTableStyle="TableStyleMedium2" defaultPivotStyle="PivotStyleLight16"/>
  <colors>
    <mruColors>
      <color rgb="FF1201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'Completed Example'!$E$12</c:f>
              <c:strCache>
                <c:ptCount val="1"/>
                <c:pt idx="0">
                  <c:v>Low Label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'Completed Example'!$D$13:$D$18</c:f>
              <c:strCache>
                <c:ptCount val="6"/>
                <c:pt idx="0">
                  <c:v>Target Price + Synergies</c:v>
                </c:pt>
                <c:pt idx="1">
                  <c:v>Comparable Transactions - P/E</c:v>
                </c:pt>
                <c:pt idx="2">
                  <c:v>Comparable Transactions - EV/EBITDA</c:v>
                </c:pt>
                <c:pt idx="3">
                  <c:v>DCF Plus Synergies</c:v>
                </c:pt>
                <c:pt idx="4">
                  <c:v>LBO Simulation with Target IRR</c:v>
                </c:pt>
                <c:pt idx="5">
                  <c:v>EPS Accretion</c:v>
                </c:pt>
              </c:strCache>
            </c:strRef>
          </c:cat>
          <c:val>
            <c:numRef>
              <c:f>'Completed Example'!$E$13:$E$18</c:f>
              <c:numCache>
                <c:formatCode>#,##0</c:formatCode>
                <c:ptCount val="6"/>
                <c:pt idx="0">
                  <c:v>2000</c:v>
                </c:pt>
                <c:pt idx="1">
                  <c:v>2200</c:v>
                </c:pt>
                <c:pt idx="2">
                  <c:v>1800</c:v>
                </c:pt>
                <c:pt idx="3">
                  <c:v>1800</c:v>
                </c:pt>
                <c:pt idx="4">
                  <c:v>2200</c:v>
                </c:pt>
                <c:pt idx="5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D-403D-A9A5-B428104BD958}"/>
            </c:ext>
          </c:extLst>
        </c:ser>
        <c:ser>
          <c:idx val="1"/>
          <c:order val="1"/>
          <c:tx>
            <c:strRef>
              <c:f>'Completed Example'!$F$12</c:f>
              <c:strCache>
                <c:ptCount val="1"/>
                <c:pt idx="0">
                  <c:v>Increment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'Completed Example'!$D$13:$D$18</c:f>
              <c:strCache>
                <c:ptCount val="6"/>
                <c:pt idx="0">
                  <c:v>Target Price + Synergies</c:v>
                </c:pt>
                <c:pt idx="1">
                  <c:v>Comparable Transactions - P/E</c:v>
                </c:pt>
                <c:pt idx="2">
                  <c:v>Comparable Transactions - EV/EBITDA</c:v>
                </c:pt>
                <c:pt idx="3">
                  <c:v>DCF Plus Synergies</c:v>
                </c:pt>
                <c:pt idx="4">
                  <c:v>LBO Simulation with Target IRR</c:v>
                </c:pt>
                <c:pt idx="5">
                  <c:v>EPS Accretion</c:v>
                </c:pt>
              </c:strCache>
            </c:strRef>
          </c:cat>
          <c:val>
            <c:numRef>
              <c:f>'Completed Example'!$F$13:$F$18</c:f>
              <c:numCache>
                <c:formatCode>#,##0</c:formatCode>
                <c:ptCount val="6"/>
                <c:pt idx="0">
                  <c:v>1000</c:v>
                </c:pt>
                <c:pt idx="1">
                  <c:v>700</c:v>
                </c:pt>
                <c:pt idx="2">
                  <c:v>900</c:v>
                </c:pt>
                <c:pt idx="3">
                  <c:v>1400</c:v>
                </c:pt>
                <c:pt idx="4">
                  <c:v>1100</c:v>
                </c:pt>
                <c:pt idx="5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D-403D-A9A5-B428104BD958}"/>
            </c:ext>
          </c:extLst>
        </c:ser>
        <c:ser>
          <c:idx val="2"/>
          <c:order val="2"/>
          <c:tx>
            <c:strRef>
              <c:f>'Completed Example'!$G$12</c:f>
              <c:strCache>
                <c:ptCount val="1"/>
                <c:pt idx="0">
                  <c:v>High Label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'Completed Example'!$D$13:$D$18</c:f>
              <c:strCache>
                <c:ptCount val="6"/>
                <c:pt idx="0">
                  <c:v>Target Price + Synergies</c:v>
                </c:pt>
                <c:pt idx="1">
                  <c:v>Comparable Transactions - P/E</c:v>
                </c:pt>
                <c:pt idx="2">
                  <c:v>Comparable Transactions - EV/EBITDA</c:v>
                </c:pt>
                <c:pt idx="3">
                  <c:v>DCF Plus Synergies</c:v>
                </c:pt>
                <c:pt idx="4">
                  <c:v>LBO Simulation with Target IRR</c:v>
                </c:pt>
                <c:pt idx="5">
                  <c:v>EPS Accretion</c:v>
                </c:pt>
              </c:strCache>
            </c:strRef>
          </c:cat>
          <c:val>
            <c:numRef>
              <c:f>'Completed Example'!$G$13:$G$18</c:f>
              <c:numCache>
                <c:formatCode>#,##0</c:formatCode>
                <c:ptCount val="6"/>
                <c:pt idx="0">
                  <c:v>3000</c:v>
                </c:pt>
                <c:pt idx="1">
                  <c:v>2900</c:v>
                </c:pt>
                <c:pt idx="2">
                  <c:v>2700</c:v>
                </c:pt>
                <c:pt idx="3">
                  <c:v>3200</c:v>
                </c:pt>
                <c:pt idx="4">
                  <c:v>3300</c:v>
                </c:pt>
                <c:pt idx="5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5D-403D-A9A5-B428104BD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37482975"/>
        <c:axId val="1137467999"/>
      </c:barChart>
      <c:catAx>
        <c:axId val="1137482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467999"/>
        <c:crosses val="autoZero"/>
        <c:auto val="1"/>
        <c:lblAlgn val="ctr"/>
        <c:lblOffset val="100"/>
        <c:noMultiLvlLbl val="0"/>
      </c:catAx>
      <c:valAx>
        <c:axId val="1137467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482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Football Field Diagram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'3.01 - Football Field'!$D$34:$D$38</c:f>
              <c:strCache>
                <c:ptCount val="5"/>
                <c:pt idx="0">
                  <c:v>Trading Comparables</c:v>
                </c:pt>
                <c:pt idx="1">
                  <c:v>Precedent Transactions</c:v>
                </c:pt>
                <c:pt idx="2">
                  <c:v>DCF</c:v>
                </c:pt>
                <c:pt idx="3">
                  <c:v>LBO</c:v>
                </c:pt>
                <c:pt idx="4">
                  <c:v>Premium(s) - Other Tx</c:v>
                </c:pt>
              </c:strCache>
            </c:strRef>
          </c:cat>
          <c:val>
            <c:numRef>
              <c:f>'3.01 - Football Field'!$E$34:$E$38</c:f>
              <c:numCache>
                <c:formatCode>General</c:formatCode>
                <c:ptCount val="5"/>
                <c:pt idx="0">
                  <c:v>120</c:v>
                </c:pt>
                <c:pt idx="1">
                  <c:v>150</c:v>
                </c:pt>
                <c:pt idx="2">
                  <c:v>125</c:v>
                </c:pt>
                <c:pt idx="3">
                  <c:v>175</c:v>
                </c:pt>
                <c:pt idx="4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9-4D98-94A8-AE2DFE1E4031}"/>
            </c:ext>
          </c:extLst>
        </c:ser>
        <c:ser>
          <c:idx val="1"/>
          <c:order val="1"/>
          <c:spPr>
            <a:solidFill>
              <a:srgbClr val="1201EF"/>
            </a:solidFill>
            <a:ln>
              <a:noFill/>
            </a:ln>
            <a:effectLst/>
          </c:spPr>
          <c:invertIfNegative val="0"/>
          <c:cat>
            <c:strRef>
              <c:f>'3.01 - Football Field'!$D$34:$D$38</c:f>
              <c:strCache>
                <c:ptCount val="5"/>
                <c:pt idx="0">
                  <c:v>Trading Comparables</c:v>
                </c:pt>
                <c:pt idx="1">
                  <c:v>Precedent Transactions</c:v>
                </c:pt>
                <c:pt idx="2">
                  <c:v>DCF</c:v>
                </c:pt>
                <c:pt idx="3">
                  <c:v>LBO</c:v>
                </c:pt>
                <c:pt idx="4">
                  <c:v>Premium(s) - Other Tx</c:v>
                </c:pt>
              </c:strCache>
            </c:strRef>
          </c:cat>
          <c:val>
            <c:numRef>
              <c:f>'3.01 - Football Field'!$F$34:$F$38</c:f>
              <c:numCache>
                <c:formatCode>General</c:formatCode>
                <c:ptCount val="5"/>
                <c:pt idx="0">
                  <c:v>50</c:v>
                </c:pt>
                <c:pt idx="1">
                  <c:v>30</c:v>
                </c:pt>
                <c:pt idx="2">
                  <c:v>50</c:v>
                </c:pt>
                <c:pt idx="3">
                  <c:v>50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9-4D98-94A8-AE2DFE1E4031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'3.01 - Football Field'!$D$34:$D$38</c:f>
              <c:strCache>
                <c:ptCount val="5"/>
                <c:pt idx="0">
                  <c:v>Trading Comparables</c:v>
                </c:pt>
                <c:pt idx="1">
                  <c:v>Precedent Transactions</c:v>
                </c:pt>
                <c:pt idx="2">
                  <c:v>DCF</c:v>
                </c:pt>
                <c:pt idx="3">
                  <c:v>LBO</c:v>
                </c:pt>
                <c:pt idx="4">
                  <c:v>Premium(s) - Other Tx</c:v>
                </c:pt>
              </c:strCache>
            </c:strRef>
          </c:cat>
          <c:val>
            <c:numRef>
              <c:f>'3.01 - Football Field'!$G$34:$G$38</c:f>
              <c:numCache>
                <c:formatCode>General</c:formatCode>
                <c:ptCount val="5"/>
                <c:pt idx="0">
                  <c:v>170</c:v>
                </c:pt>
                <c:pt idx="1">
                  <c:v>180</c:v>
                </c:pt>
                <c:pt idx="2">
                  <c:v>175</c:v>
                </c:pt>
                <c:pt idx="3">
                  <c:v>225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69-4D98-94A8-AE2DFE1E4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39251504"/>
        <c:axId val="92242976"/>
      </c:barChart>
      <c:catAx>
        <c:axId val="539251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42976"/>
        <c:crosses val="autoZero"/>
        <c:auto val="1"/>
        <c:lblAlgn val="ctr"/>
        <c:lblOffset val="100"/>
        <c:noMultiLvlLbl val="0"/>
      </c:catAx>
      <c:valAx>
        <c:axId val="92242976"/>
        <c:scaling>
          <c:orientation val="minMax"/>
          <c:max val="3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25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'3.01 - Football Field'!$D$34:$D$38</c:f>
              <c:strCache>
                <c:ptCount val="5"/>
                <c:pt idx="0">
                  <c:v>Trading Comparables</c:v>
                </c:pt>
                <c:pt idx="1">
                  <c:v>Precedent Transactions</c:v>
                </c:pt>
                <c:pt idx="2">
                  <c:v>DCF</c:v>
                </c:pt>
                <c:pt idx="3">
                  <c:v>LBO</c:v>
                </c:pt>
                <c:pt idx="4">
                  <c:v>Premium(s) - Other Tx</c:v>
                </c:pt>
              </c:strCache>
            </c:strRef>
          </c:cat>
          <c:val>
            <c:numRef>
              <c:f>'3.01 - Football Field'!$E$34:$E$38</c:f>
              <c:numCache>
                <c:formatCode>General</c:formatCode>
                <c:ptCount val="5"/>
                <c:pt idx="0">
                  <c:v>120</c:v>
                </c:pt>
                <c:pt idx="1">
                  <c:v>150</c:v>
                </c:pt>
                <c:pt idx="2">
                  <c:v>125</c:v>
                </c:pt>
                <c:pt idx="3">
                  <c:v>175</c:v>
                </c:pt>
                <c:pt idx="4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F-4B9C-980A-A369B84D355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'3.01 - Football Field'!$D$34:$D$38</c:f>
              <c:strCache>
                <c:ptCount val="5"/>
                <c:pt idx="0">
                  <c:v>Trading Comparables</c:v>
                </c:pt>
                <c:pt idx="1">
                  <c:v>Precedent Transactions</c:v>
                </c:pt>
                <c:pt idx="2">
                  <c:v>DCF</c:v>
                </c:pt>
                <c:pt idx="3">
                  <c:v>LBO</c:v>
                </c:pt>
                <c:pt idx="4">
                  <c:v>Premium(s) - Other Tx</c:v>
                </c:pt>
              </c:strCache>
            </c:strRef>
          </c:cat>
          <c:val>
            <c:numRef>
              <c:f>'3.01 - Football Field'!$F$34:$F$38</c:f>
              <c:numCache>
                <c:formatCode>General</c:formatCode>
                <c:ptCount val="5"/>
                <c:pt idx="0">
                  <c:v>50</c:v>
                </c:pt>
                <c:pt idx="1">
                  <c:v>30</c:v>
                </c:pt>
                <c:pt idx="2">
                  <c:v>50</c:v>
                </c:pt>
                <c:pt idx="3">
                  <c:v>50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F-4B9C-980A-A369B84D3555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'3.01 - Football Field'!$D$34:$D$38</c:f>
              <c:strCache>
                <c:ptCount val="5"/>
                <c:pt idx="0">
                  <c:v>Trading Comparables</c:v>
                </c:pt>
                <c:pt idx="1">
                  <c:v>Precedent Transactions</c:v>
                </c:pt>
                <c:pt idx="2">
                  <c:v>DCF</c:v>
                </c:pt>
                <c:pt idx="3">
                  <c:v>LBO</c:v>
                </c:pt>
                <c:pt idx="4">
                  <c:v>Premium(s) - Other Tx</c:v>
                </c:pt>
              </c:strCache>
            </c:strRef>
          </c:cat>
          <c:val>
            <c:numRef>
              <c:f>'3.01 - Football Field'!$G$34:$G$38</c:f>
              <c:numCache>
                <c:formatCode>General</c:formatCode>
                <c:ptCount val="5"/>
                <c:pt idx="0">
                  <c:v>170</c:v>
                </c:pt>
                <c:pt idx="1">
                  <c:v>180</c:v>
                </c:pt>
                <c:pt idx="2">
                  <c:v>175</c:v>
                </c:pt>
                <c:pt idx="3">
                  <c:v>225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AF-4B9C-980A-A369B84D3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99778240"/>
        <c:axId val="449106016"/>
      </c:barChart>
      <c:catAx>
        <c:axId val="299778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106016"/>
        <c:crosses val="autoZero"/>
        <c:auto val="1"/>
        <c:lblAlgn val="ctr"/>
        <c:lblOffset val="100"/>
        <c:noMultiLvlLbl val="0"/>
      </c:catAx>
      <c:valAx>
        <c:axId val="449106016"/>
        <c:scaling>
          <c:orientation val="minMax"/>
          <c:max val="280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77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'3.01 - Football Field'!$D$34:$D$38</c:f>
              <c:strCache>
                <c:ptCount val="5"/>
                <c:pt idx="0">
                  <c:v>Trading Comparables</c:v>
                </c:pt>
                <c:pt idx="1">
                  <c:v>Precedent Transactions</c:v>
                </c:pt>
                <c:pt idx="2">
                  <c:v>DCF</c:v>
                </c:pt>
                <c:pt idx="3">
                  <c:v>LBO</c:v>
                </c:pt>
                <c:pt idx="4">
                  <c:v>Premium(s) - Other Tx</c:v>
                </c:pt>
              </c:strCache>
            </c:strRef>
          </c:cat>
          <c:val>
            <c:numRef>
              <c:f>'3.01 - Football Field'!$E$34:$E$38</c:f>
              <c:numCache>
                <c:formatCode>General</c:formatCode>
                <c:ptCount val="5"/>
                <c:pt idx="0">
                  <c:v>120</c:v>
                </c:pt>
                <c:pt idx="1">
                  <c:v>150</c:v>
                </c:pt>
                <c:pt idx="2">
                  <c:v>125</c:v>
                </c:pt>
                <c:pt idx="3">
                  <c:v>175</c:v>
                </c:pt>
                <c:pt idx="4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6-4F07-84D2-34C17391DDB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'3.01 - Football Field'!$D$34:$D$38</c:f>
              <c:strCache>
                <c:ptCount val="5"/>
                <c:pt idx="0">
                  <c:v>Trading Comparables</c:v>
                </c:pt>
                <c:pt idx="1">
                  <c:v>Precedent Transactions</c:v>
                </c:pt>
                <c:pt idx="2">
                  <c:v>DCF</c:v>
                </c:pt>
                <c:pt idx="3">
                  <c:v>LBO</c:v>
                </c:pt>
                <c:pt idx="4">
                  <c:v>Premium(s) - Other Tx</c:v>
                </c:pt>
              </c:strCache>
            </c:strRef>
          </c:cat>
          <c:val>
            <c:numRef>
              <c:f>'3.01 - Football Field'!$F$34:$F$38</c:f>
              <c:numCache>
                <c:formatCode>General</c:formatCode>
                <c:ptCount val="5"/>
                <c:pt idx="0">
                  <c:v>50</c:v>
                </c:pt>
                <c:pt idx="1">
                  <c:v>30</c:v>
                </c:pt>
                <c:pt idx="2">
                  <c:v>50</c:v>
                </c:pt>
                <c:pt idx="3">
                  <c:v>50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36-4F07-84D2-34C17391DDB1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'3.01 - Football Field'!$D$34:$D$38</c:f>
              <c:strCache>
                <c:ptCount val="5"/>
                <c:pt idx="0">
                  <c:v>Trading Comparables</c:v>
                </c:pt>
                <c:pt idx="1">
                  <c:v>Precedent Transactions</c:v>
                </c:pt>
                <c:pt idx="2">
                  <c:v>DCF</c:v>
                </c:pt>
                <c:pt idx="3">
                  <c:v>LBO</c:v>
                </c:pt>
                <c:pt idx="4">
                  <c:v>Premium(s) - Other Tx</c:v>
                </c:pt>
              </c:strCache>
            </c:strRef>
          </c:cat>
          <c:val>
            <c:numRef>
              <c:f>'3.01 - Football Field'!$G$34:$G$38</c:f>
              <c:numCache>
                <c:formatCode>General</c:formatCode>
                <c:ptCount val="5"/>
                <c:pt idx="0">
                  <c:v>170</c:v>
                </c:pt>
                <c:pt idx="1">
                  <c:v>180</c:v>
                </c:pt>
                <c:pt idx="2">
                  <c:v>175</c:v>
                </c:pt>
                <c:pt idx="3">
                  <c:v>225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36-4F07-84D2-34C17391D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35273328"/>
        <c:axId val="343496096"/>
      </c:barChart>
      <c:catAx>
        <c:axId val="3352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496096"/>
        <c:crosses val="autoZero"/>
        <c:auto val="1"/>
        <c:lblAlgn val="ctr"/>
        <c:lblOffset val="100"/>
        <c:noMultiLvlLbl val="0"/>
      </c:catAx>
      <c:valAx>
        <c:axId val="343496096"/>
        <c:scaling>
          <c:orientation val="minMax"/>
          <c:max val="300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2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'Completed Example'!$E$12</c:f>
              <c:strCache>
                <c:ptCount val="1"/>
                <c:pt idx="0">
                  <c:v>Low Label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'Completed Example'!$D$13:$D$18</c:f>
              <c:strCache>
                <c:ptCount val="6"/>
                <c:pt idx="0">
                  <c:v>Target Price + Synergies</c:v>
                </c:pt>
                <c:pt idx="1">
                  <c:v>Comparable Transactions - P/E</c:v>
                </c:pt>
                <c:pt idx="2">
                  <c:v>Comparable Transactions - EV/EBITDA</c:v>
                </c:pt>
                <c:pt idx="3">
                  <c:v>DCF Plus Synergies</c:v>
                </c:pt>
                <c:pt idx="4">
                  <c:v>LBO Simulation with Target IRR</c:v>
                </c:pt>
                <c:pt idx="5">
                  <c:v>EPS Accretion</c:v>
                </c:pt>
              </c:strCache>
            </c:strRef>
          </c:cat>
          <c:val>
            <c:numRef>
              <c:f>'Completed Example'!$E$13:$E$18</c:f>
              <c:numCache>
                <c:formatCode>#,##0</c:formatCode>
                <c:ptCount val="6"/>
                <c:pt idx="0">
                  <c:v>2000</c:v>
                </c:pt>
                <c:pt idx="1">
                  <c:v>2200</c:v>
                </c:pt>
                <c:pt idx="2">
                  <c:v>1800</c:v>
                </c:pt>
                <c:pt idx="3">
                  <c:v>1800</c:v>
                </c:pt>
                <c:pt idx="4">
                  <c:v>2200</c:v>
                </c:pt>
                <c:pt idx="5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2-42DD-9B3B-9CFE4DB020CE}"/>
            </c:ext>
          </c:extLst>
        </c:ser>
        <c:ser>
          <c:idx val="1"/>
          <c:order val="1"/>
          <c:tx>
            <c:strRef>
              <c:f>'Completed Example'!$F$12</c:f>
              <c:strCache>
                <c:ptCount val="1"/>
                <c:pt idx="0">
                  <c:v>Increment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'Completed Example'!$D$13:$D$18</c:f>
              <c:strCache>
                <c:ptCount val="6"/>
                <c:pt idx="0">
                  <c:v>Target Price + Synergies</c:v>
                </c:pt>
                <c:pt idx="1">
                  <c:v>Comparable Transactions - P/E</c:v>
                </c:pt>
                <c:pt idx="2">
                  <c:v>Comparable Transactions - EV/EBITDA</c:v>
                </c:pt>
                <c:pt idx="3">
                  <c:v>DCF Plus Synergies</c:v>
                </c:pt>
                <c:pt idx="4">
                  <c:v>LBO Simulation with Target IRR</c:v>
                </c:pt>
                <c:pt idx="5">
                  <c:v>EPS Accretion</c:v>
                </c:pt>
              </c:strCache>
            </c:strRef>
          </c:cat>
          <c:val>
            <c:numRef>
              <c:f>'Completed Example'!$F$13:$F$18</c:f>
              <c:numCache>
                <c:formatCode>#,##0</c:formatCode>
                <c:ptCount val="6"/>
                <c:pt idx="0">
                  <c:v>1000</c:v>
                </c:pt>
                <c:pt idx="1">
                  <c:v>700</c:v>
                </c:pt>
                <c:pt idx="2">
                  <c:v>900</c:v>
                </c:pt>
                <c:pt idx="3">
                  <c:v>1400</c:v>
                </c:pt>
                <c:pt idx="4">
                  <c:v>1100</c:v>
                </c:pt>
                <c:pt idx="5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D2-42DD-9B3B-9CFE4DB020CE}"/>
            </c:ext>
          </c:extLst>
        </c:ser>
        <c:ser>
          <c:idx val="2"/>
          <c:order val="2"/>
          <c:tx>
            <c:strRef>
              <c:f>'Completed Example'!$G$12</c:f>
              <c:strCache>
                <c:ptCount val="1"/>
                <c:pt idx="0">
                  <c:v>High Label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'Completed Example'!$D$13:$D$18</c:f>
              <c:strCache>
                <c:ptCount val="6"/>
                <c:pt idx="0">
                  <c:v>Target Price + Synergies</c:v>
                </c:pt>
                <c:pt idx="1">
                  <c:v>Comparable Transactions - P/E</c:v>
                </c:pt>
                <c:pt idx="2">
                  <c:v>Comparable Transactions - EV/EBITDA</c:v>
                </c:pt>
                <c:pt idx="3">
                  <c:v>DCF Plus Synergies</c:v>
                </c:pt>
                <c:pt idx="4">
                  <c:v>LBO Simulation with Target IRR</c:v>
                </c:pt>
                <c:pt idx="5">
                  <c:v>EPS Accretion</c:v>
                </c:pt>
              </c:strCache>
            </c:strRef>
          </c:cat>
          <c:val>
            <c:numRef>
              <c:f>'Completed Example'!$G$13:$G$18</c:f>
              <c:numCache>
                <c:formatCode>#,##0</c:formatCode>
                <c:ptCount val="6"/>
                <c:pt idx="0">
                  <c:v>3000</c:v>
                </c:pt>
                <c:pt idx="1">
                  <c:v>2900</c:v>
                </c:pt>
                <c:pt idx="2">
                  <c:v>2700</c:v>
                </c:pt>
                <c:pt idx="3">
                  <c:v>3200</c:v>
                </c:pt>
                <c:pt idx="4">
                  <c:v>3300</c:v>
                </c:pt>
                <c:pt idx="5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D2-42DD-9B3B-9CFE4DB02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37482975"/>
        <c:axId val="1137467999"/>
      </c:barChart>
      <c:catAx>
        <c:axId val="1137482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467999"/>
        <c:crosses val="autoZero"/>
        <c:auto val="1"/>
        <c:lblAlgn val="ctr"/>
        <c:lblOffset val="100"/>
        <c:noMultiLvlLbl val="0"/>
      </c:catAx>
      <c:valAx>
        <c:axId val="1137467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482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'Completed Example'!$E$12</c:f>
              <c:strCache>
                <c:ptCount val="1"/>
                <c:pt idx="0">
                  <c:v>Low Label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'Completed Example'!$D$13:$D$18</c:f>
              <c:strCache>
                <c:ptCount val="6"/>
                <c:pt idx="0">
                  <c:v>Target Price + Synergies</c:v>
                </c:pt>
                <c:pt idx="1">
                  <c:v>Comparable Transactions - P/E</c:v>
                </c:pt>
                <c:pt idx="2">
                  <c:v>Comparable Transactions - EV/EBITDA</c:v>
                </c:pt>
                <c:pt idx="3">
                  <c:v>DCF Plus Synergies</c:v>
                </c:pt>
                <c:pt idx="4">
                  <c:v>LBO Simulation with Target IRR</c:v>
                </c:pt>
                <c:pt idx="5">
                  <c:v>EPS Accretion</c:v>
                </c:pt>
              </c:strCache>
            </c:strRef>
          </c:cat>
          <c:val>
            <c:numRef>
              <c:f>'Completed Example'!$E$13:$E$18</c:f>
              <c:numCache>
                <c:formatCode>#,##0</c:formatCode>
                <c:ptCount val="6"/>
                <c:pt idx="0">
                  <c:v>2000</c:v>
                </c:pt>
                <c:pt idx="1">
                  <c:v>2200</c:v>
                </c:pt>
                <c:pt idx="2">
                  <c:v>1800</c:v>
                </c:pt>
                <c:pt idx="3">
                  <c:v>1800</c:v>
                </c:pt>
                <c:pt idx="4">
                  <c:v>2200</c:v>
                </c:pt>
                <c:pt idx="5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A-4533-850C-D365A4828788}"/>
            </c:ext>
          </c:extLst>
        </c:ser>
        <c:ser>
          <c:idx val="1"/>
          <c:order val="1"/>
          <c:tx>
            <c:strRef>
              <c:f>'Completed Example'!$F$12</c:f>
              <c:strCache>
                <c:ptCount val="1"/>
                <c:pt idx="0">
                  <c:v>Increment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'Completed Example'!$D$13:$D$18</c:f>
              <c:strCache>
                <c:ptCount val="6"/>
                <c:pt idx="0">
                  <c:v>Target Price + Synergies</c:v>
                </c:pt>
                <c:pt idx="1">
                  <c:v>Comparable Transactions - P/E</c:v>
                </c:pt>
                <c:pt idx="2">
                  <c:v>Comparable Transactions - EV/EBITDA</c:v>
                </c:pt>
                <c:pt idx="3">
                  <c:v>DCF Plus Synergies</c:v>
                </c:pt>
                <c:pt idx="4">
                  <c:v>LBO Simulation with Target IRR</c:v>
                </c:pt>
                <c:pt idx="5">
                  <c:v>EPS Accretion</c:v>
                </c:pt>
              </c:strCache>
            </c:strRef>
          </c:cat>
          <c:val>
            <c:numRef>
              <c:f>'Completed Example'!$F$13:$F$18</c:f>
              <c:numCache>
                <c:formatCode>#,##0</c:formatCode>
                <c:ptCount val="6"/>
                <c:pt idx="0">
                  <c:v>1000</c:v>
                </c:pt>
                <c:pt idx="1">
                  <c:v>700</c:v>
                </c:pt>
                <c:pt idx="2">
                  <c:v>900</c:v>
                </c:pt>
                <c:pt idx="3">
                  <c:v>1400</c:v>
                </c:pt>
                <c:pt idx="4">
                  <c:v>1100</c:v>
                </c:pt>
                <c:pt idx="5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7A-4533-850C-D365A4828788}"/>
            </c:ext>
          </c:extLst>
        </c:ser>
        <c:ser>
          <c:idx val="2"/>
          <c:order val="2"/>
          <c:tx>
            <c:strRef>
              <c:f>'Completed Example'!$G$12</c:f>
              <c:strCache>
                <c:ptCount val="1"/>
                <c:pt idx="0">
                  <c:v>High Label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'Completed Example'!$D$13:$D$18</c:f>
              <c:strCache>
                <c:ptCount val="6"/>
                <c:pt idx="0">
                  <c:v>Target Price + Synergies</c:v>
                </c:pt>
                <c:pt idx="1">
                  <c:v>Comparable Transactions - P/E</c:v>
                </c:pt>
                <c:pt idx="2">
                  <c:v>Comparable Transactions - EV/EBITDA</c:v>
                </c:pt>
                <c:pt idx="3">
                  <c:v>DCF Plus Synergies</c:v>
                </c:pt>
                <c:pt idx="4">
                  <c:v>LBO Simulation with Target IRR</c:v>
                </c:pt>
                <c:pt idx="5">
                  <c:v>EPS Accretion</c:v>
                </c:pt>
              </c:strCache>
            </c:strRef>
          </c:cat>
          <c:val>
            <c:numRef>
              <c:f>'Completed Example'!$G$13:$G$18</c:f>
              <c:numCache>
                <c:formatCode>#,##0</c:formatCode>
                <c:ptCount val="6"/>
                <c:pt idx="0">
                  <c:v>3000</c:v>
                </c:pt>
                <c:pt idx="1">
                  <c:v>2900</c:v>
                </c:pt>
                <c:pt idx="2">
                  <c:v>2700</c:v>
                </c:pt>
                <c:pt idx="3">
                  <c:v>3200</c:v>
                </c:pt>
                <c:pt idx="4">
                  <c:v>3300</c:v>
                </c:pt>
                <c:pt idx="5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7A-4533-850C-D365A4828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37482975"/>
        <c:axId val="1137467999"/>
      </c:barChart>
      <c:catAx>
        <c:axId val="1137482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467999"/>
        <c:crosses val="autoZero"/>
        <c:auto val="1"/>
        <c:lblAlgn val="ctr"/>
        <c:lblOffset val="100"/>
        <c:noMultiLvlLbl val="0"/>
      </c:catAx>
      <c:valAx>
        <c:axId val="1137467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482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Football Field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'Completed Example'!$E$12</c:f>
              <c:strCache>
                <c:ptCount val="1"/>
                <c:pt idx="0">
                  <c:v>Low Label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'Completed Example'!$D$13:$D$18</c:f>
              <c:strCache>
                <c:ptCount val="6"/>
                <c:pt idx="0">
                  <c:v>Target Price + Synergies</c:v>
                </c:pt>
                <c:pt idx="1">
                  <c:v>Comparable Transactions - P/E</c:v>
                </c:pt>
                <c:pt idx="2">
                  <c:v>Comparable Transactions - EV/EBITDA</c:v>
                </c:pt>
                <c:pt idx="3">
                  <c:v>DCF Plus Synergies</c:v>
                </c:pt>
                <c:pt idx="4">
                  <c:v>LBO Simulation with Target IRR</c:v>
                </c:pt>
                <c:pt idx="5">
                  <c:v>EPS Accretion</c:v>
                </c:pt>
              </c:strCache>
            </c:strRef>
          </c:cat>
          <c:val>
            <c:numRef>
              <c:f>'Completed Example'!$E$13:$E$18</c:f>
              <c:numCache>
                <c:formatCode>#,##0</c:formatCode>
                <c:ptCount val="6"/>
                <c:pt idx="0">
                  <c:v>2000</c:v>
                </c:pt>
                <c:pt idx="1">
                  <c:v>2200</c:v>
                </c:pt>
                <c:pt idx="2">
                  <c:v>1800</c:v>
                </c:pt>
                <c:pt idx="3">
                  <c:v>1800</c:v>
                </c:pt>
                <c:pt idx="4">
                  <c:v>2200</c:v>
                </c:pt>
                <c:pt idx="5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D-4353-950C-8F35927599F4}"/>
            </c:ext>
          </c:extLst>
        </c:ser>
        <c:ser>
          <c:idx val="1"/>
          <c:order val="1"/>
          <c:tx>
            <c:strRef>
              <c:f>'Completed Example'!$F$12</c:f>
              <c:strCache>
                <c:ptCount val="1"/>
                <c:pt idx="0">
                  <c:v>Increment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'Completed Example'!$D$13:$D$18</c:f>
              <c:strCache>
                <c:ptCount val="6"/>
                <c:pt idx="0">
                  <c:v>Target Price + Synergies</c:v>
                </c:pt>
                <c:pt idx="1">
                  <c:v>Comparable Transactions - P/E</c:v>
                </c:pt>
                <c:pt idx="2">
                  <c:v>Comparable Transactions - EV/EBITDA</c:v>
                </c:pt>
                <c:pt idx="3">
                  <c:v>DCF Plus Synergies</c:v>
                </c:pt>
                <c:pt idx="4">
                  <c:v>LBO Simulation with Target IRR</c:v>
                </c:pt>
                <c:pt idx="5">
                  <c:v>EPS Accretion</c:v>
                </c:pt>
              </c:strCache>
            </c:strRef>
          </c:cat>
          <c:val>
            <c:numRef>
              <c:f>'Completed Example'!$F$13:$F$18</c:f>
              <c:numCache>
                <c:formatCode>#,##0</c:formatCode>
                <c:ptCount val="6"/>
                <c:pt idx="0">
                  <c:v>1000</c:v>
                </c:pt>
                <c:pt idx="1">
                  <c:v>700</c:v>
                </c:pt>
                <c:pt idx="2">
                  <c:v>900</c:v>
                </c:pt>
                <c:pt idx="3">
                  <c:v>1400</c:v>
                </c:pt>
                <c:pt idx="4">
                  <c:v>1100</c:v>
                </c:pt>
                <c:pt idx="5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D-4353-950C-8F35927599F4}"/>
            </c:ext>
          </c:extLst>
        </c:ser>
        <c:ser>
          <c:idx val="2"/>
          <c:order val="2"/>
          <c:tx>
            <c:strRef>
              <c:f>'Completed Example'!$G$12</c:f>
              <c:strCache>
                <c:ptCount val="1"/>
                <c:pt idx="0">
                  <c:v>High Label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'Completed Example'!$D$13:$D$18</c:f>
              <c:strCache>
                <c:ptCount val="6"/>
                <c:pt idx="0">
                  <c:v>Target Price + Synergies</c:v>
                </c:pt>
                <c:pt idx="1">
                  <c:v>Comparable Transactions - P/E</c:v>
                </c:pt>
                <c:pt idx="2">
                  <c:v>Comparable Transactions - EV/EBITDA</c:v>
                </c:pt>
                <c:pt idx="3">
                  <c:v>DCF Plus Synergies</c:v>
                </c:pt>
                <c:pt idx="4">
                  <c:v>LBO Simulation with Target IRR</c:v>
                </c:pt>
                <c:pt idx="5">
                  <c:v>EPS Accretion</c:v>
                </c:pt>
              </c:strCache>
            </c:strRef>
          </c:cat>
          <c:val>
            <c:numRef>
              <c:f>'Completed Example'!$G$13:$G$18</c:f>
              <c:numCache>
                <c:formatCode>#,##0</c:formatCode>
                <c:ptCount val="6"/>
                <c:pt idx="0">
                  <c:v>3000</c:v>
                </c:pt>
                <c:pt idx="1">
                  <c:v>2900</c:v>
                </c:pt>
                <c:pt idx="2">
                  <c:v>2700</c:v>
                </c:pt>
                <c:pt idx="3">
                  <c:v>3200</c:v>
                </c:pt>
                <c:pt idx="4">
                  <c:v>3300</c:v>
                </c:pt>
                <c:pt idx="5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D-4353-950C-8F3592759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1137482975"/>
        <c:axId val="1137467999"/>
      </c:barChart>
      <c:catAx>
        <c:axId val="1137482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467999"/>
        <c:crosses val="autoZero"/>
        <c:auto val="1"/>
        <c:lblAlgn val="ctr"/>
        <c:lblOffset val="100"/>
        <c:noMultiLvlLbl val="0"/>
      </c:catAx>
      <c:valAx>
        <c:axId val="1137467999"/>
        <c:scaling>
          <c:orientation val="minMax"/>
          <c:max val="4000"/>
          <c:min val="50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482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Step'!$D$13:$D$17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CB8-411C-B286-B88E424ABFF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Step'!$E$13:$E$17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1CB8-411C-B286-B88E424ABFF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Step'!$F$13:$F$17</c:f>
              <c:numCache>
                <c:formatCode>_(* #,##0_);_(* \(#,##0\);_(* "-"??_);_(@_)</c:formatCode>
                <c:ptCount val="5"/>
                <c:pt idx="0">
                  <c:v>38000</c:v>
                </c:pt>
                <c:pt idx="1">
                  <c:v>32300</c:v>
                </c:pt>
                <c:pt idx="2">
                  <c:v>39900</c:v>
                </c:pt>
                <c:pt idx="3">
                  <c:v>37000</c:v>
                </c:pt>
                <c:pt idx="4">
                  <c:v>38000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B8-411C-B286-B88E424ABFF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Step'!$G$13:$G$17</c:f>
              <c:numCache>
                <c:formatCode>_(* #,##0_);_(* \(#,##0\);_(* "-"??_);_(@_)</c:formatCode>
                <c:ptCount val="5"/>
                <c:pt idx="0">
                  <c:v>11400</c:v>
                </c:pt>
                <c:pt idx="1">
                  <c:v>22040.000000000007</c:v>
                </c:pt>
                <c:pt idx="2">
                  <c:v>11970</c:v>
                </c:pt>
                <c:pt idx="3">
                  <c:v>8500</c:v>
                </c:pt>
                <c:pt idx="4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B8-411C-B286-B88E424ABFF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Step'!$H$13:$H$17</c:f>
              <c:numCache>
                <c:formatCode>_(* #,##0_);_(* \(#,##0\);_(* "-"??_);_(@_)</c:formatCode>
                <c:ptCount val="5"/>
                <c:pt idx="0">
                  <c:v>49400</c:v>
                </c:pt>
                <c:pt idx="1">
                  <c:v>54340.000000000007</c:v>
                </c:pt>
                <c:pt idx="2">
                  <c:v>51870</c:v>
                </c:pt>
                <c:pt idx="3">
                  <c:v>45500</c:v>
                </c:pt>
                <c:pt idx="4">
                  <c:v>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B8-411C-B286-B88E424AB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60567503"/>
        <c:axId val="760563759"/>
      </c:barChart>
      <c:catAx>
        <c:axId val="7605675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563759"/>
        <c:crosses val="autoZero"/>
        <c:auto val="1"/>
        <c:lblAlgn val="ctr"/>
        <c:lblOffset val="100"/>
        <c:noMultiLvlLbl val="0"/>
      </c:catAx>
      <c:valAx>
        <c:axId val="760563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5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Step'!$D$13:$D$17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F65-460A-B9AB-806F3E0CE95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Step'!$E$13:$E$17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EF65-460A-B9AB-806F3E0CE95F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Step'!$F$13:$F$17</c:f>
              <c:numCache>
                <c:formatCode>_(* #,##0_);_(* \(#,##0\);_(* "-"??_);_(@_)</c:formatCode>
                <c:ptCount val="5"/>
                <c:pt idx="0">
                  <c:v>38000</c:v>
                </c:pt>
                <c:pt idx="1">
                  <c:v>32300</c:v>
                </c:pt>
                <c:pt idx="2">
                  <c:v>39900</c:v>
                </c:pt>
                <c:pt idx="3">
                  <c:v>37000</c:v>
                </c:pt>
                <c:pt idx="4">
                  <c:v>38000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65-460A-B9AB-806F3E0CE95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Step'!$G$13:$G$17</c:f>
              <c:numCache>
                <c:formatCode>_(* #,##0_);_(* \(#,##0\);_(* "-"??_);_(@_)</c:formatCode>
                <c:ptCount val="5"/>
                <c:pt idx="0">
                  <c:v>11400</c:v>
                </c:pt>
                <c:pt idx="1">
                  <c:v>22040.000000000007</c:v>
                </c:pt>
                <c:pt idx="2">
                  <c:v>11970</c:v>
                </c:pt>
                <c:pt idx="3">
                  <c:v>8500</c:v>
                </c:pt>
                <c:pt idx="4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65-460A-B9AB-806F3E0CE95F}"/>
            </c:ext>
          </c:extLst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Step'!$H$13:$H$17</c:f>
              <c:numCache>
                <c:formatCode>_(* #,##0_);_(* \(#,##0\);_(* "-"??_);_(@_)</c:formatCode>
                <c:ptCount val="5"/>
                <c:pt idx="0">
                  <c:v>49400</c:v>
                </c:pt>
                <c:pt idx="1">
                  <c:v>54340.000000000007</c:v>
                </c:pt>
                <c:pt idx="2">
                  <c:v>51870</c:v>
                </c:pt>
                <c:pt idx="3">
                  <c:v>45500</c:v>
                </c:pt>
                <c:pt idx="4">
                  <c:v>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65-460A-B9AB-806F3E0CE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60567503"/>
        <c:axId val="760563759"/>
      </c:barChart>
      <c:catAx>
        <c:axId val="7605675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563759"/>
        <c:crosses val="autoZero"/>
        <c:auto val="1"/>
        <c:lblAlgn val="ctr"/>
        <c:lblOffset val="100"/>
        <c:noMultiLvlLbl val="0"/>
      </c:catAx>
      <c:valAx>
        <c:axId val="760563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5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Step'!$D$13:$D$17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79F-4EAF-A793-6344D189BEE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Step'!$E$13:$E$17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B79F-4EAF-A793-6344D189BEE5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1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Step'!$F$13:$F$17</c:f>
              <c:numCache>
                <c:formatCode>_(* #,##0_);_(* \(#,##0\);_(* "-"??_);_(@_)</c:formatCode>
                <c:ptCount val="5"/>
                <c:pt idx="0">
                  <c:v>38000</c:v>
                </c:pt>
                <c:pt idx="1">
                  <c:v>32300</c:v>
                </c:pt>
                <c:pt idx="2">
                  <c:v>39900</c:v>
                </c:pt>
                <c:pt idx="3">
                  <c:v>37000</c:v>
                </c:pt>
                <c:pt idx="4">
                  <c:v>38000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9F-4EAF-A793-6344D189BEE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Step'!$G$13:$G$17</c:f>
              <c:numCache>
                <c:formatCode>_(* #,##0_);_(* \(#,##0\);_(* "-"??_);_(@_)</c:formatCode>
                <c:ptCount val="5"/>
                <c:pt idx="0">
                  <c:v>11400</c:v>
                </c:pt>
                <c:pt idx="1">
                  <c:v>22040.000000000007</c:v>
                </c:pt>
                <c:pt idx="2">
                  <c:v>11970</c:v>
                </c:pt>
                <c:pt idx="3">
                  <c:v>8500</c:v>
                </c:pt>
                <c:pt idx="4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9F-4EAF-A793-6344D189BEE5}"/>
            </c:ext>
          </c:extLst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Step'!$H$13:$H$17</c:f>
              <c:numCache>
                <c:formatCode>_(* #,##0_);_(* \(#,##0\);_(* "-"??_);_(@_)</c:formatCode>
                <c:ptCount val="5"/>
                <c:pt idx="0">
                  <c:v>49400</c:v>
                </c:pt>
                <c:pt idx="1">
                  <c:v>54340.000000000007</c:v>
                </c:pt>
                <c:pt idx="2">
                  <c:v>51870</c:v>
                </c:pt>
                <c:pt idx="3">
                  <c:v>45500</c:v>
                </c:pt>
                <c:pt idx="4">
                  <c:v>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9F-4EAF-A793-6344D189B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60567503"/>
        <c:axId val="760563759"/>
      </c:barChart>
      <c:catAx>
        <c:axId val="7605675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563759"/>
        <c:crosses val="autoZero"/>
        <c:auto val="1"/>
        <c:lblAlgn val="ctr"/>
        <c:lblOffset val="100"/>
        <c:noMultiLvlLbl val="0"/>
      </c:catAx>
      <c:valAx>
        <c:axId val="760563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5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Step'!$D$13:$D$17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33A-4280-AF45-6138B9A8CFE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Step'!$E$13:$E$17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133A-4280-AF45-6138B9A8CFEB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1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Step'!$F$13:$F$17</c:f>
              <c:numCache>
                <c:formatCode>_(* #,##0_);_(* \(#,##0\);_(* "-"??_);_(@_)</c:formatCode>
                <c:ptCount val="5"/>
                <c:pt idx="0">
                  <c:v>38000</c:v>
                </c:pt>
                <c:pt idx="1">
                  <c:v>32300</c:v>
                </c:pt>
                <c:pt idx="2">
                  <c:v>39900</c:v>
                </c:pt>
                <c:pt idx="3">
                  <c:v>37000</c:v>
                </c:pt>
                <c:pt idx="4">
                  <c:v>38000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3A-4280-AF45-6138B9A8CFEB}"/>
            </c:ext>
          </c:extLst>
        </c:ser>
        <c:ser>
          <c:idx val="3"/>
          <c:order val="3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Step'!$G$13:$G$17</c:f>
              <c:numCache>
                <c:formatCode>_(* #,##0_);_(* \(#,##0\);_(* "-"??_);_(@_)</c:formatCode>
                <c:ptCount val="5"/>
                <c:pt idx="0">
                  <c:v>11400</c:v>
                </c:pt>
                <c:pt idx="1">
                  <c:v>22040.000000000007</c:v>
                </c:pt>
                <c:pt idx="2">
                  <c:v>11970</c:v>
                </c:pt>
                <c:pt idx="3">
                  <c:v>8500</c:v>
                </c:pt>
                <c:pt idx="4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3A-4280-AF45-6138B9A8CFEB}"/>
            </c:ext>
          </c:extLst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'Step By Step'!$C$13:$C$17</c:f>
              <c:strCache>
                <c:ptCount val="5"/>
                <c:pt idx="0">
                  <c:v>DCF Valuation - Equity Cash Flow</c:v>
                </c:pt>
                <c:pt idx="1">
                  <c:v>DCF Valuation - FCF</c:v>
                </c:pt>
                <c:pt idx="2">
                  <c:v>Risk Neutral Valuation</c:v>
                </c:pt>
                <c:pt idx="3">
                  <c:v>EV/EBITDA Multiple</c:v>
                </c:pt>
                <c:pt idx="4">
                  <c:v>Yield Co Simulation</c:v>
                </c:pt>
              </c:strCache>
            </c:strRef>
          </c:cat>
          <c:val>
            <c:numRef>
              <c:f>'Step By Step'!$H$13:$H$17</c:f>
              <c:numCache>
                <c:formatCode>_(* #,##0_);_(* \(#,##0\);_(* "-"??_);_(@_)</c:formatCode>
                <c:ptCount val="5"/>
                <c:pt idx="0">
                  <c:v>49400</c:v>
                </c:pt>
                <c:pt idx="1">
                  <c:v>54340.000000000007</c:v>
                </c:pt>
                <c:pt idx="2">
                  <c:v>51870</c:v>
                </c:pt>
                <c:pt idx="3">
                  <c:v>45500</c:v>
                </c:pt>
                <c:pt idx="4">
                  <c:v>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3A-4280-AF45-6138B9A8C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760567503"/>
        <c:axId val="760563759"/>
      </c:barChart>
      <c:catAx>
        <c:axId val="76056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563759"/>
        <c:crosses val="autoZero"/>
        <c:auto val="1"/>
        <c:lblAlgn val="ctr"/>
        <c:lblOffset val="100"/>
        <c:noMultiLvlLbl val="0"/>
      </c:catAx>
      <c:valAx>
        <c:axId val="760563759"/>
        <c:scaling>
          <c:orientation val="minMax"/>
          <c:max val="60000"/>
          <c:min val="20000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567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'3.01 - Football Field'!$H$106</c:f>
              <c:strCache>
                <c:ptCount val="1"/>
                <c:pt idx="0">
                  <c:v>Low</c:v>
                </c:pt>
              </c:strCache>
            </c:strRef>
          </c:tx>
          <c:spPr>
            <a:noFill/>
          </c:spPr>
          <c:invertIfNegative val="0"/>
          <c:cat>
            <c:strRef>
              <c:f>'3.01 - Football Field'!$G$107:$G$111</c:f>
              <c:strCache>
                <c:ptCount val="5"/>
                <c:pt idx="0">
                  <c:v>Trading Comparables</c:v>
                </c:pt>
                <c:pt idx="1">
                  <c:v>Precedent Transactions</c:v>
                </c:pt>
                <c:pt idx="2">
                  <c:v>DCF</c:v>
                </c:pt>
                <c:pt idx="3">
                  <c:v>LBO</c:v>
                </c:pt>
                <c:pt idx="4">
                  <c:v>Premium(s) - Other Tx</c:v>
                </c:pt>
              </c:strCache>
            </c:strRef>
          </c:cat>
          <c:val>
            <c:numRef>
              <c:f>'3.01 - Football Field'!$H$107:$H$111</c:f>
              <c:numCache>
                <c:formatCode>General</c:formatCode>
                <c:ptCount val="5"/>
                <c:pt idx="0">
                  <c:v>100</c:v>
                </c:pt>
                <c:pt idx="1">
                  <c:v>150</c:v>
                </c:pt>
                <c:pt idx="2">
                  <c:v>125</c:v>
                </c:pt>
                <c:pt idx="3">
                  <c:v>175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C-4BE1-84E7-DC1204760E13}"/>
            </c:ext>
          </c:extLst>
        </c:ser>
        <c:ser>
          <c:idx val="1"/>
          <c:order val="1"/>
          <c:tx>
            <c:strRef>
              <c:f>'3.01 - Football Field'!$I$106</c:f>
              <c:strCache>
                <c:ptCount val="1"/>
                <c:pt idx="0">
                  <c:v>S1</c:v>
                </c:pt>
              </c:strCache>
            </c:strRef>
          </c:tx>
          <c:invertIfNegative val="0"/>
          <c:cat>
            <c:strRef>
              <c:f>'3.01 - Football Field'!$G$107:$G$111</c:f>
              <c:strCache>
                <c:ptCount val="5"/>
                <c:pt idx="0">
                  <c:v>Trading Comparables</c:v>
                </c:pt>
                <c:pt idx="1">
                  <c:v>Precedent Transactions</c:v>
                </c:pt>
                <c:pt idx="2">
                  <c:v>DCF</c:v>
                </c:pt>
                <c:pt idx="3">
                  <c:v>LBO</c:v>
                </c:pt>
                <c:pt idx="4">
                  <c:v>Premium(s) - Other Tx</c:v>
                </c:pt>
              </c:strCache>
            </c:strRef>
          </c:cat>
          <c:val>
            <c:numRef>
              <c:f>'3.01 - Football Field'!$I$107:$I$111</c:f>
              <c:numCache>
                <c:formatCode>#,##0.00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2C-4BE1-84E7-DC1204760E13}"/>
            </c:ext>
          </c:extLst>
        </c:ser>
        <c:ser>
          <c:idx val="2"/>
          <c:order val="2"/>
          <c:tx>
            <c:strRef>
              <c:f>'3.01 - Football Field'!$J$106</c:f>
              <c:strCache>
                <c:ptCount val="1"/>
                <c:pt idx="0">
                  <c:v>High</c:v>
                </c:pt>
              </c:strCache>
            </c:strRef>
          </c:tx>
          <c:invertIfNegative val="0"/>
          <c:cat>
            <c:strRef>
              <c:f>'3.01 - Football Field'!$G$107:$G$111</c:f>
              <c:strCache>
                <c:ptCount val="5"/>
                <c:pt idx="0">
                  <c:v>Trading Comparables</c:v>
                </c:pt>
                <c:pt idx="1">
                  <c:v>Precedent Transactions</c:v>
                </c:pt>
                <c:pt idx="2">
                  <c:v>DCF</c:v>
                </c:pt>
                <c:pt idx="3">
                  <c:v>LBO</c:v>
                </c:pt>
                <c:pt idx="4">
                  <c:v>Premium(s) - Other Tx</c:v>
                </c:pt>
              </c:strCache>
            </c:strRef>
          </c:cat>
          <c:val>
            <c:numRef>
              <c:f>'3.01 - Football Field'!$J$107:$J$111</c:f>
              <c:numCache>
                <c:formatCode>General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2C-4BE1-84E7-DC1204760E13}"/>
            </c:ext>
          </c:extLst>
        </c:ser>
        <c:ser>
          <c:idx val="3"/>
          <c:order val="3"/>
          <c:tx>
            <c:strRef>
              <c:f>'3.01 - Football Field'!$K$106</c:f>
              <c:strCache>
                <c:ptCount val="1"/>
                <c:pt idx="0">
                  <c:v>S2</c:v>
                </c:pt>
              </c:strCache>
            </c:strRef>
          </c:tx>
          <c:invertIfNegative val="0"/>
          <c:cat>
            <c:strRef>
              <c:f>'3.01 - Football Field'!$G$107:$G$111</c:f>
              <c:strCache>
                <c:ptCount val="5"/>
                <c:pt idx="0">
                  <c:v>Trading Comparables</c:v>
                </c:pt>
                <c:pt idx="1">
                  <c:v>Precedent Transactions</c:v>
                </c:pt>
                <c:pt idx="2">
                  <c:v>DCF</c:v>
                </c:pt>
                <c:pt idx="3">
                  <c:v>LBO</c:v>
                </c:pt>
                <c:pt idx="4">
                  <c:v>Premium(s) - Other Tx</c:v>
                </c:pt>
              </c:strCache>
            </c:strRef>
          </c:cat>
          <c:val>
            <c:numRef>
              <c:f>'3.01 - Football Field'!$K$107:$K$111</c:f>
              <c:numCache>
                <c:formatCode>#,##0.00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2C-4BE1-84E7-DC1204760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1331776"/>
        <c:axId val="1831318720"/>
      </c:barChart>
      <c:catAx>
        <c:axId val="183133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31318720"/>
        <c:crosses val="autoZero"/>
        <c:auto val="1"/>
        <c:lblAlgn val="ctr"/>
        <c:lblOffset val="100"/>
        <c:noMultiLvlLbl val="0"/>
      </c:catAx>
      <c:valAx>
        <c:axId val="183131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3133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chart" Target="../charts/chart9.xml"/><Relationship Id="rId6" Type="http://schemas.openxmlformats.org/officeDocument/2006/relationships/chart" Target="../charts/chart12.xml"/><Relationship Id="rId5" Type="http://schemas.openxmlformats.org/officeDocument/2006/relationships/image" Target="../media/image3.png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473075</xdr:colOff>
      <xdr:row>22</xdr:row>
      <xdr:rowOff>95250</xdr:rowOff>
    </xdr:from>
    <xdr:to>
      <xdr:col>7</xdr:col>
      <xdr:colOff>174625</xdr:colOff>
      <xdr:row>37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43651F-B768-A5E2-B15C-B2DDDB9479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41</xdr:row>
      <xdr:rowOff>0</xdr:rowOff>
    </xdr:from>
    <xdr:to>
      <xdr:col>7</xdr:col>
      <xdr:colOff>177800</xdr:colOff>
      <xdr:row>55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E05779-E28C-4F1B-8E29-8AD201884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59</xdr:row>
      <xdr:rowOff>0</xdr:rowOff>
    </xdr:from>
    <xdr:to>
      <xdr:col>7</xdr:col>
      <xdr:colOff>177800</xdr:colOff>
      <xdr:row>73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A039C0-9975-40AA-BC0D-A4DDE9569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25400</xdr:colOff>
      <xdr:row>78</xdr:row>
      <xdr:rowOff>146050</xdr:rowOff>
    </xdr:from>
    <xdr:to>
      <xdr:col>7</xdr:col>
      <xdr:colOff>203200</xdr:colOff>
      <xdr:row>93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7C4757E-F399-4A80-8ED5-75B7A6730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146050</xdr:colOff>
      <xdr:row>81</xdr:row>
      <xdr:rowOff>57150</xdr:rowOff>
    </xdr:from>
    <xdr:to>
      <xdr:col>5</xdr:col>
      <xdr:colOff>146050</xdr:colOff>
      <xdr:row>92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2AC952EA-09C2-66F2-1CE6-767C969F720C}"/>
            </a:ext>
          </a:extLst>
        </xdr:cNvPr>
        <xdr:cNvCxnSpPr/>
      </xdr:nvCxnSpPr>
      <xdr:spPr>
        <a:xfrm>
          <a:off x="3683000" y="14973300"/>
          <a:ext cx="0" cy="1968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</xdr:row>
      <xdr:rowOff>19050</xdr:rowOff>
    </xdr:from>
    <xdr:to>
      <xdr:col>7</xdr:col>
      <xdr:colOff>95250</xdr:colOff>
      <xdr:row>80</xdr:row>
      <xdr:rowOff>69850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B08B0B3-E469-6E9F-D6BD-C613D12EE320}"/>
            </a:ext>
          </a:extLst>
        </xdr:cNvPr>
        <xdr:cNvSpPr txBox="1"/>
      </xdr:nvSpPr>
      <xdr:spPr>
        <a:xfrm>
          <a:off x="3632200" y="14566900"/>
          <a:ext cx="1219200" cy="23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Offer Price -2,400</a:t>
          </a:r>
        </a:p>
      </xdr:txBody>
    </xdr:sp>
    <xdr:clientData/>
  </xdr:twoCellAnchor>
  <xdr:twoCellAnchor>
    <xdr:from>
      <xdr:col>5</xdr:col>
      <xdr:colOff>133350</xdr:colOff>
      <xdr:row>80</xdr:row>
      <xdr:rowOff>69850</xdr:rowOff>
    </xdr:from>
    <xdr:to>
      <xdr:col>6</xdr:col>
      <xdr:colOff>95250</xdr:colOff>
      <xdr:row>81</xdr:row>
      <xdr:rowOff>114300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6BE263D2-689B-84F5-9406-35E331077ED0}"/>
            </a:ext>
          </a:extLst>
        </xdr:cNvPr>
        <xdr:cNvCxnSpPr>
          <a:stCxn id="10" idx="2"/>
        </xdr:cNvCxnSpPr>
      </xdr:nvCxnSpPr>
      <xdr:spPr>
        <a:xfrm flipH="1">
          <a:off x="3670300" y="14801850"/>
          <a:ext cx="57150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422275</xdr:colOff>
      <xdr:row>19</xdr:row>
      <xdr:rowOff>114300</xdr:rowOff>
    </xdr:from>
    <xdr:to>
      <xdr:col>10</xdr:col>
      <xdr:colOff>536575</xdr:colOff>
      <xdr:row>34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C96514-9932-1118-0AFF-D810116239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38</xdr:row>
      <xdr:rowOff>0</xdr:rowOff>
    </xdr:from>
    <xdr:to>
      <xdr:col>11</xdr:col>
      <xdr:colOff>114300</xdr:colOff>
      <xdr:row>52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C2AECC-88FD-4402-8E2E-74E927CEB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273050</xdr:colOff>
      <xdr:row>60</xdr:row>
      <xdr:rowOff>80530</xdr:rowOff>
    </xdr:from>
    <xdr:to>
      <xdr:col>16</xdr:col>
      <xdr:colOff>294739</xdr:colOff>
      <xdr:row>77</xdr:row>
      <xdr:rowOff>24512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AE7575-FD11-276B-491F-692294CB4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32850" y="11129530"/>
          <a:ext cx="1850489" cy="307453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58</xdr:row>
      <xdr:rowOff>0</xdr:rowOff>
    </xdr:from>
    <xdr:to>
      <xdr:col>11</xdr:col>
      <xdr:colOff>114300</xdr:colOff>
      <xdr:row>72</xdr:row>
      <xdr:rowOff>165100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2B59B4-E4CD-4402-959B-6049781D1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81</xdr:row>
      <xdr:rowOff>0</xdr:rowOff>
    </xdr:from>
    <xdr:to>
      <xdr:col>11</xdr:col>
      <xdr:colOff>412750</xdr:colOff>
      <xdr:row>96</xdr:row>
      <xdr:rowOff>44450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98AED9-B1D4-4F06-A639-A51ED159F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438150</xdr:colOff>
      <xdr:row>104</xdr:row>
      <xdr:rowOff>19050</xdr:rowOff>
    </xdr:from>
    <xdr:to>
      <xdr:col>21</xdr:col>
      <xdr:colOff>133350</xdr:colOff>
      <xdr:row>118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524436</xdr:colOff>
      <xdr:row>69</xdr:row>
      <xdr:rowOff>142240</xdr:rowOff>
    </xdr:from>
    <xdr:to>
      <xdr:col>17</xdr:col>
      <xdr:colOff>265586</xdr:colOff>
      <xdr:row>86</xdr:row>
      <xdr:rowOff>32548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1825" y="12997462"/>
          <a:ext cx="4595372" cy="3008864"/>
        </a:xfrm>
        <a:prstGeom prst="rect">
          <a:avLst/>
        </a:prstGeom>
      </xdr:spPr>
    </xdr:pic>
    <xdr:clientData/>
  </xdr:twoCellAnchor>
  <xdr:twoCellAnchor>
    <xdr:from>
      <xdr:col>7</xdr:col>
      <xdr:colOff>310445</xdr:colOff>
      <xdr:row>1</xdr:row>
      <xdr:rowOff>138288</xdr:rowOff>
    </xdr:from>
    <xdr:to>
      <xdr:col>15</xdr:col>
      <xdr:colOff>28222</xdr:colOff>
      <xdr:row>16</xdr:row>
      <xdr:rowOff>115710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F0FC775-5AD9-4CBB-AC38-11C59F1E31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515056</xdr:colOff>
      <xdr:row>25</xdr:row>
      <xdr:rowOff>152400</xdr:rowOff>
    </xdr:from>
    <xdr:to>
      <xdr:col>19</xdr:col>
      <xdr:colOff>232833</xdr:colOff>
      <xdr:row>39</xdr:row>
      <xdr:rowOff>143933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56BBF7E-98F9-498A-9840-C0BB54E991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20</xdr:col>
      <xdr:colOff>232834</xdr:colOff>
      <xdr:row>25</xdr:row>
      <xdr:rowOff>162279</xdr:rowOff>
    </xdr:from>
    <xdr:to>
      <xdr:col>30</xdr:col>
      <xdr:colOff>362975</xdr:colOff>
      <xdr:row>53</xdr:row>
      <xdr:rowOff>30607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612EE000-0F4F-40BA-A02E-99A39DDAA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544778" y="4762501"/>
          <a:ext cx="6197919" cy="5188217"/>
        </a:xfrm>
        <a:prstGeom prst="rect">
          <a:avLst/>
        </a:prstGeom>
      </xdr:spPr>
    </xdr:pic>
    <xdr:clientData/>
  </xdr:twoCellAnchor>
  <xdr:twoCellAnchor>
    <xdr:from>
      <xdr:col>7</xdr:col>
      <xdr:colOff>317501</xdr:colOff>
      <xdr:row>25</xdr:row>
      <xdr:rowOff>81843</xdr:rowOff>
    </xdr:from>
    <xdr:to>
      <xdr:col>15</xdr:col>
      <xdr:colOff>35278</xdr:colOff>
      <xdr:row>39</xdr:row>
      <xdr:rowOff>73376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1BF1853-80FD-4641-824E-095982496E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ka\Documents\Miami%20Exercises_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01 Synergies and Premium"/>
      <sheetName val="1.02 Waterfall Graph"/>
      <sheetName val="1.03 Waterafall Data"/>
      <sheetName val="1.03 Long-term Proofs"/>
      <sheetName val="1.04 Accretion and Dilution"/>
      <sheetName val="1.05 IRR Analysis"/>
      <sheetName val="1.05 - LBO Model"/>
      <sheetName val="1.05 - Implied COC in LBO"/>
      <sheetName val="2.00 Cost of Capital Notes"/>
      <sheetName val="2.01 - CAPM &amp; CoE"/>
      <sheetName val="2.02 - Beta Analysis no Tax"/>
      <sheetName val="2.03 - Beta levering w Tax"/>
      <sheetName val="2.04 - Beta with Credit Spread"/>
      <sheetName val="2.05 -Cost of Debt"/>
      <sheetName val="2.05 - WACC and Market Value"/>
      <sheetName val="Synergiesdata"/>
      <sheetName val="3.01 - Football Field"/>
      <sheetName val="4.01 Timing in DCF"/>
      <sheetName val="EV-EBITDA-PE Reconciliation"/>
      <sheetName val="EV-EBITDA"/>
      <sheetName val="TVoM Proof"/>
      <sheetName val="Tornado Chart"/>
      <sheetName val="PE"/>
      <sheetName val="Model Assumptions"/>
      <sheetName val="History and Forecast"/>
      <sheetName val="Sheet1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E6">
            <v>180000</v>
          </cell>
        </row>
        <row r="7">
          <cell r="E7">
            <v>0.02</v>
          </cell>
        </row>
        <row r="8">
          <cell r="E8">
            <v>0.13999999987616957</v>
          </cell>
        </row>
      </sheetData>
      <sheetData sheetId="5" refreshError="1"/>
      <sheetData sheetId="6" refreshError="1"/>
      <sheetData sheetId="7">
        <row r="7">
          <cell r="E7">
            <v>5</v>
          </cell>
        </row>
      </sheetData>
      <sheetData sheetId="8"/>
      <sheetData sheetId="9" refreshError="1"/>
      <sheetData sheetId="10">
        <row r="5">
          <cell r="C5">
            <v>1.2</v>
          </cell>
        </row>
        <row r="6">
          <cell r="C6">
            <v>0.03</v>
          </cell>
        </row>
        <row r="7">
          <cell r="C7">
            <v>0.06</v>
          </cell>
        </row>
        <row r="8">
          <cell r="C8">
            <v>0</v>
          </cell>
        </row>
        <row r="9">
          <cell r="C9">
            <v>0</v>
          </cell>
        </row>
      </sheetData>
      <sheetData sheetId="11">
        <row r="7">
          <cell r="K7">
            <v>0.87909090909090903</v>
          </cell>
        </row>
        <row r="12">
          <cell r="N12">
            <v>0.19999999999999996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G3" t="str">
            <v>Low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1">
          <cell r="F51" t="e">
            <v>#N/A</v>
          </cell>
        </row>
      </sheetData>
      <sheetData sheetId="25" refreshError="1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658D-BC2A-418A-9784-5E19FC383868}">
  <dimension ref="D4:F10"/>
  <sheetViews>
    <sheetView showGridLines="0" tabSelected="1" workbookViewId="0">
      <selection activeCell="A3" sqref="A3"/>
    </sheetView>
  </sheetViews>
  <sheetFormatPr defaultRowHeight="14.5" x14ac:dyDescent="0.35"/>
  <cols>
    <col min="1" max="3" width="2.36328125" customWidth="1"/>
    <col min="4" max="4" width="34.81640625" customWidth="1"/>
  </cols>
  <sheetData>
    <row r="4" spans="4:6" x14ac:dyDescent="0.35">
      <c r="E4" t="s">
        <v>2</v>
      </c>
      <c r="F4" t="s">
        <v>3</v>
      </c>
    </row>
    <row r="5" spans="4:6" x14ac:dyDescent="0.35">
      <c r="D5" t="s">
        <v>37</v>
      </c>
      <c r="E5" s="20">
        <v>2000</v>
      </c>
      <c r="F5" s="20">
        <v>3000</v>
      </c>
    </row>
    <row r="6" spans="4:6" x14ac:dyDescent="0.35">
      <c r="D6" t="s">
        <v>39</v>
      </c>
      <c r="E6" s="20">
        <v>2200</v>
      </c>
      <c r="F6" s="20">
        <v>2900</v>
      </c>
    </row>
    <row r="7" spans="4:6" x14ac:dyDescent="0.35">
      <c r="D7" t="s">
        <v>40</v>
      </c>
      <c r="E7" s="20">
        <v>1800</v>
      </c>
      <c r="F7" s="20">
        <v>2700</v>
      </c>
    </row>
    <row r="8" spans="4:6" x14ac:dyDescent="0.35">
      <c r="D8" t="s">
        <v>38</v>
      </c>
      <c r="E8" s="20">
        <v>1800</v>
      </c>
      <c r="F8" s="20">
        <v>3200</v>
      </c>
    </row>
    <row r="9" spans="4:6" x14ac:dyDescent="0.35">
      <c r="D9" t="s">
        <v>41</v>
      </c>
      <c r="E9" s="20">
        <v>2200</v>
      </c>
      <c r="F9" s="20">
        <v>3300</v>
      </c>
    </row>
    <row r="10" spans="4:6" x14ac:dyDescent="0.35">
      <c r="D10" t="s">
        <v>42</v>
      </c>
      <c r="E10" s="20">
        <v>2100</v>
      </c>
      <c r="F10" s="20">
        <v>2800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099AC-E160-41D0-8EA3-1F31064F8435}">
  <dimension ref="B2:G77"/>
  <sheetViews>
    <sheetView showGridLines="0" workbookViewId="0">
      <selection activeCell="A2" sqref="A2:XFD9"/>
    </sheetView>
  </sheetViews>
  <sheetFormatPr defaultRowHeight="14.5" x14ac:dyDescent="0.35"/>
  <cols>
    <col min="1" max="3" width="2.36328125" customWidth="1"/>
    <col min="4" max="4" width="34.81640625" customWidth="1"/>
  </cols>
  <sheetData>
    <row r="2" spans="2:7" x14ac:dyDescent="0.35">
      <c r="E2" t="s">
        <v>2</v>
      </c>
      <c r="F2" t="s">
        <v>3</v>
      </c>
    </row>
    <row r="3" spans="2:7" x14ac:dyDescent="0.35">
      <c r="D3" t="s">
        <v>37</v>
      </c>
      <c r="E3" s="20">
        <v>2000</v>
      </c>
      <c r="F3" s="20">
        <v>3000</v>
      </c>
    </row>
    <row r="4" spans="2:7" x14ac:dyDescent="0.35">
      <c r="D4" t="s">
        <v>39</v>
      </c>
      <c r="E4" s="20">
        <v>2200</v>
      </c>
      <c r="F4" s="20">
        <v>2900</v>
      </c>
    </row>
    <row r="5" spans="2:7" x14ac:dyDescent="0.35">
      <c r="D5" t="s">
        <v>40</v>
      </c>
      <c r="E5" s="20">
        <v>1800</v>
      </c>
      <c r="F5" s="20">
        <v>2700</v>
      </c>
    </row>
    <row r="6" spans="2:7" x14ac:dyDescent="0.35">
      <c r="D6" t="s">
        <v>38</v>
      </c>
      <c r="E6" s="20">
        <v>1800</v>
      </c>
      <c r="F6" s="20">
        <v>3200</v>
      </c>
    </row>
    <row r="7" spans="2:7" x14ac:dyDescent="0.35">
      <c r="D7" t="s">
        <v>41</v>
      </c>
      <c r="E7" s="20">
        <v>2200</v>
      </c>
      <c r="F7" s="20">
        <v>3300</v>
      </c>
    </row>
    <row r="8" spans="2:7" x14ac:dyDescent="0.35">
      <c r="D8" t="s">
        <v>42</v>
      </c>
      <c r="E8" s="20">
        <v>2100</v>
      </c>
      <c r="F8" s="20">
        <v>2800</v>
      </c>
    </row>
    <row r="11" spans="2:7" x14ac:dyDescent="0.35">
      <c r="B11" t="s">
        <v>46</v>
      </c>
    </row>
    <row r="12" spans="2:7" x14ac:dyDescent="0.35">
      <c r="E12" t="s">
        <v>43</v>
      </c>
      <c r="F12" t="s">
        <v>44</v>
      </c>
      <c r="G12" t="s">
        <v>45</v>
      </c>
    </row>
    <row r="13" spans="2:7" x14ac:dyDescent="0.35">
      <c r="D13" t="s">
        <v>37</v>
      </c>
      <c r="E13" s="20">
        <f>E3</f>
        <v>2000</v>
      </c>
      <c r="F13" s="20">
        <f>F3-E3</f>
        <v>1000</v>
      </c>
      <c r="G13" s="20">
        <f>F3</f>
        <v>3000</v>
      </c>
    </row>
    <row r="14" spans="2:7" x14ac:dyDescent="0.35">
      <c r="D14" t="s">
        <v>39</v>
      </c>
      <c r="E14" s="20">
        <f t="shared" ref="E14:E18" si="0">E4</f>
        <v>2200</v>
      </c>
      <c r="F14" s="20">
        <f t="shared" ref="F14:F18" si="1">F4-E4</f>
        <v>700</v>
      </c>
      <c r="G14" s="20">
        <f t="shared" ref="G14:G18" si="2">F4</f>
        <v>2900</v>
      </c>
    </row>
    <row r="15" spans="2:7" x14ac:dyDescent="0.35">
      <c r="D15" t="s">
        <v>40</v>
      </c>
      <c r="E15" s="20">
        <f t="shared" si="0"/>
        <v>1800</v>
      </c>
      <c r="F15" s="20">
        <f t="shared" si="1"/>
        <v>900</v>
      </c>
      <c r="G15" s="20">
        <f t="shared" si="2"/>
        <v>2700</v>
      </c>
    </row>
    <row r="16" spans="2:7" x14ac:dyDescent="0.35">
      <c r="D16" t="s">
        <v>38</v>
      </c>
      <c r="E16" s="20">
        <f t="shared" si="0"/>
        <v>1800</v>
      </c>
      <c r="F16" s="20">
        <f t="shared" si="1"/>
        <v>1400</v>
      </c>
      <c r="G16" s="20">
        <f t="shared" si="2"/>
        <v>3200</v>
      </c>
    </row>
    <row r="17" spans="2:7" x14ac:dyDescent="0.35">
      <c r="D17" t="s">
        <v>41</v>
      </c>
      <c r="E17" s="20">
        <f t="shared" si="0"/>
        <v>2200</v>
      </c>
      <c r="F17" s="20">
        <f t="shared" si="1"/>
        <v>1100</v>
      </c>
      <c r="G17" s="20">
        <f t="shared" si="2"/>
        <v>3300</v>
      </c>
    </row>
    <row r="18" spans="2:7" x14ac:dyDescent="0.35">
      <c r="D18" t="s">
        <v>42</v>
      </c>
      <c r="E18" s="20">
        <f t="shared" si="0"/>
        <v>2100</v>
      </c>
      <c r="F18" s="20">
        <f t="shared" si="1"/>
        <v>700</v>
      </c>
      <c r="G18" s="20">
        <f t="shared" si="2"/>
        <v>2800</v>
      </c>
    </row>
    <row r="21" spans="2:7" x14ac:dyDescent="0.35">
      <c r="B21" t="s">
        <v>47</v>
      </c>
    </row>
    <row r="40" spans="2:2" x14ac:dyDescent="0.35">
      <c r="B40" t="s">
        <v>48</v>
      </c>
    </row>
    <row r="58" spans="2:2" x14ac:dyDescent="0.35">
      <c r="B58" t="s">
        <v>49</v>
      </c>
    </row>
    <row r="77" spans="2:2" x14ac:dyDescent="0.35">
      <c r="B77" t="s">
        <v>50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Q82"/>
  <sheetViews>
    <sheetView topLeftCell="A73" workbookViewId="0">
      <selection activeCell="A73" sqref="A73"/>
    </sheetView>
  </sheetViews>
  <sheetFormatPr defaultRowHeight="14.5" x14ac:dyDescent="0.35"/>
  <cols>
    <col min="3" max="3" width="15.08984375" customWidth="1"/>
    <col min="6" max="7" width="10.08984375" bestFit="1" customWidth="1"/>
  </cols>
  <sheetData>
    <row r="2" spans="2:17" x14ac:dyDescent="0.35">
      <c r="F2" t="s">
        <v>2</v>
      </c>
      <c r="G2" t="s">
        <v>3</v>
      </c>
    </row>
    <row r="3" spans="2:17" x14ac:dyDescent="0.35">
      <c r="C3" t="s">
        <v>19</v>
      </c>
      <c r="F3" s="1">
        <f>Q3</f>
        <v>38000</v>
      </c>
      <c r="G3" s="1">
        <f>F3*1.3</f>
        <v>49400</v>
      </c>
      <c r="I3" t="s">
        <v>17</v>
      </c>
      <c r="O3">
        <v>76</v>
      </c>
      <c r="P3">
        <v>500</v>
      </c>
      <c r="Q3">
        <f>P3*O3</f>
        <v>38000</v>
      </c>
    </row>
    <row r="4" spans="2:17" x14ac:dyDescent="0.35">
      <c r="C4" t="s">
        <v>20</v>
      </c>
      <c r="F4" s="1">
        <f>F3*0.85</f>
        <v>32300</v>
      </c>
      <c r="G4" s="1">
        <f>G3*1.1</f>
        <v>54340.000000000007</v>
      </c>
      <c r="I4" t="s">
        <v>24</v>
      </c>
    </row>
    <row r="5" spans="2:17" x14ac:dyDescent="0.35">
      <c r="C5" t="s">
        <v>18</v>
      </c>
      <c r="F5" s="1">
        <f>F3*1.05</f>
        <v>39900</v>
      </c>
      <c r="G5" s="1">
        <f>G3*1.05</f>
        <v>51870</v>
      </c>
      <c r="I5" t="s">
        <v>21</v>
      </c>
    </row>
    <row r="6" spans="2:17" x14ac:dyDescent="0.35">
      <c r="C6" t="s">
        <v>22</v>
      </c>
      <c r="F6" s="1">
        <v>37000</v>
      </c>
      <c r="G6" s="1">
        <v>45500</v>
      </c>
      <c r="I6" t="s">
        <v>25</v>
      </c>
    </row>
    <row r="7" spans="2:17" x14ac:dyDescent="0.35">
      <c r="C7" t="s">
        <v>23</v>
      </c>
      <c r="F7" s="1">
        <v>38000</v>
      </c>
      <c r="G7" s="1">
        <v>47000</v>
      </c>
      <c r="I7" t="s">
        <v>26</v>
      </c>
    </row>
    <row r="11" spans="2:17" x14ac:dyDescent="0.35">
      <c r="B11" t="s">
        <v>30</v>
      </c>
    </row>
    <row r="13" spans="2:17" x14ac:dyDescent="0.35">
      <c r="C13" t="s">
        <v>19</v>
      </c>
      <c r="F13" s="19">
        <f>F3</f>
        <v>38000</v>
      </c>
      <c r="G13" s="19">
        <f>H13-F13</f>
        <v>11400</v>
      </c>
      <c r="H13" s="19">
        <f>G3</f>
        <v>49400</v>
      </c>
    </row>
    <row r="14" spans="2:17" x14ac:dyDescent="0.35">
      <c r="C14" t="s">
        <v>20</v>
      </c>
      <c r="F14" s="19">
        <f t="shared" ref="F14:F17" si="0">F4</f>
        <v>32300</v>
      </c>
      <c r="G14" s="19">
        <f t="shared" ref="G14:G17" si="1">H14-F14</f>
        <v>22040.000000000007</v>
      </c>
      <c r="H14" s="19">
        <f t="shared" ref="H14:H17" si="2">G4</f>
        <v>54340.000000000007</v>
      </c>
    </row>
    <row r="15" spans="2:17" x14ac:dyDescent="0.35">
      <c r="C15" t="s">
        <v>18</v>
      </c>
      <c r="F15" s="19">
        <f t="shared" si="0"/>
        <v>39900</v>
      </c>
      <c r="G15" s="19">
        <f t="shared" si="1"/>
        <v>11970</v>
      </c>
      <c r="H15" s="19">
        <f t="shared" si="2"/>
        <v>51870</v>
      </c>
    </row>
    <row r="16" spans="2:17" x14ac:dyDescent="0.35">
      <c r="C16" t="s">
        <v>22</v>
      </c>
      <c r="F16" s="19">
        <f t="shared" si="0"/>
        <v>37000</v>
      </c>
      <c r="G16" s="19">
        <f t="shared" si="1"/>
        <v>8500</v>
      </c>
      <c r="H16" s="19">
        <f t="shared" si="2"/>
        <v>45500</v>
      </c>
    </row>
    <row r="17" spans="2:13" x14ac:dyDescent="0.35">
      <c r="C17" t="s">
        <v>23</v>
      </c>
      <c r="F17" s="19">
        <f t="shared" si="0"/>
        <v>38000</v>
      </c>
      <c r="G17" s="19">
        <f t="shared" si="1"/>
        <v>9000</v>
      </c>
      <c r="H17" s="19">
        <f t="shared" si="2"/>
        <v>47000</v>
      </c>
    </row>
    <row r="20" spans="2:13" x14ac:dyDescent="0.35">
      <c r="B20" t="s">
        <v>31</v>
      </c>
    </row>
    <row r="22" spans="2:13" x14ac:dyDescent="0.35">
      <c r="M22" t="s">
        <v>32</v>
      </c>
    </row>
    <row r="38" spans="2:2" x14ac:dyDescent="0.35">
      <c r="B38" t="s">
        <v>33</v>
      </c>
    </row>
    <row r="58" spans="2:2" x14ac:dyDescent="0.35">
      <c r="B58" t="s">
        <v>34</v>
      </c>
    </row>
    <row r="82" spans="2:5" x14ac:dyDescent="0.35">
      <c r="B82" t="s">
        <v>35</v>
      </c>
      <c r="E82" t="s">
        <v>36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B1:M111"/>
  <sheetViews>
    <sheetView showGridLines="0" topLeftCell="A96" zoomScale="90" zoomScaleNormal="90" workbookViewId="0">
      <selection activeCell="E109" sqref="E109"/>
    </sheetView>
  </sheetViews>
  <sheetFormatPr defaultRowHeight="14.5" x14ac:dyDescent="0.35"/>
  <cols>
    <col min="1" max="5" width="8.7265625" style="2"/>
    <col min="6" max="6" width="11.1796875" style="2" customWidth="1"/>
    <col min="7" max="16384" width="8.7265625" style="2"/>
  </cols>
  <sheetData>
    <row r="1" spans="2:6" x14ac:dyDescent="0.35">
      <c r="B1" s="2" t="s">
        <v>16</v>
      </c>
    </row>
    <row r="2" spans="2:6" ht="15" thickBot="1" x14ac:dyDescent="0.4"/>
    <row r="3" spans="2:6" x14ac:dyDescent="0.35">
      <c r="B3" s="3"/>
      <c r="C3" s="4"/>
      <c r="D3" s="4"/>
      <c r="E3" s="21" t="s">
        <v>1</v>
      </c>
      <c r="F3" s="22"/>
    </row>
    <row r="4" spans="2:6" x14ac:dyDescent="0.35">
      <c r="B4" s="5"/>
      <c r="E4" s="6" t="s">
        <v>2</v>
      </c>
      <c r="F4" s="7" t="s">
        <v>3</v>
      </c>
    </row>
    <row r="5" spans="2:6" x14ac:dyDescent="0.35">
      <c r="B5" s="5"/>
      <c r="D5" s="8" t="s">
        <v>4</v>
      </c>
      <c r="E5" s="14">
        <v>120</v>
      </c>
      <c r="F5" s="15">
        <v>170</v>
      </c>
    </row>
    <row r="6" spans="2:6" x14ac:dyDescent="0.35">
      <c r="B6" s="5"/>
      <c r="D6" s="8" t="s">
        <v>5</v>
      </c>
      <c r="E6" s="14">
        <v>150</v>
      </c>
      <c r="F6" s="15">
        <v>180</v>
      </c>
    </row>
    <row r="7" spans="2:6" x14ac:dyDescent="0.35">
      <c r="B7" s="5"/>
      <c r="D7" s="8" t="s">
        <v>6</v>
      </c>
      <c r="E7" s="14">
        <v>125</v>
      </c>
      <c r="F7" s="15">
        <v>175</v>
      </c>
    </row>
    <row r="8" spans="2:6" x14ac:dyDescent="0.35">
      <c r="B8" s="5"/>
      <c r="D8" s="8" t="s">
        <v>7</v>
      </c>
      <c r="E8" s="14">
        <v>175</v>
      </c>
      <c r="F8" s="15">
        <v>225</v>
      </c>
    </row>
    <row r="9" spans="2:6" ht="15" thickBot="1" x14ac:dyDescent="0.4">
      <c r="B9" s="9"/>
      <c r="C9" s="10"/>
      <c r="D9" s="11" t="s">
        <v>8</v>
      </c>
      <c r="E9" s="16">
        <v>130</v>
      </c>
      <c r="F9" s="17">
        <v>150</v>
      </c>
    </row>
    <row r="10" spans="2:6" x14ac:dyDescent="0.35">
      <c r="D10" s="8"/>
    </row>
    <row r="11" spans="2:6" x14ac:dyDescent="0.35">
      <c r="D11" s="8"/>
    </row>
    <row r="12" spans="2:6" x14ac:dyDescent="0.35">
      <c r="D12" s="8"/>
    </row>
    <row r="13" spans="2:6" x14ac:dyDescent="0.35">
      <c r="D13" s="8"/>
    </row>
    <row r="14" spans="2:6" x14ac:dyDescent="0.35">
      <c r="D14" s="8"/>
    </row>
    <row r="15" spans="2:6" x14ac:dyDescent="0.35">
      <c r="D15" s="8"/>
    </row>
    <row r="16" spans="2:6" x14ac:dyDescent="0.35">
      <c r="D16" s="8"/>
    </row>
    <row r="17" spans="4:6" x14ac:dyDescent="0.35">
      <c r="D17" s="8"/>
    </row>
    <row r="18" spans="4:6" x14ac:dyDescent="0.35">
      <c r="D18" s="8"/>
    </row>
    <row r="19" spans="4:6" x14ac:dyDescent="0.35">
      <c r="D19" s="8"/>
    </row>
    <row r="20" spans="4:6" x14ac:dyDescent="0.35">
      <c r="D20" s="8"/>
    </row>
    <row r="21" spans="4:6" x14ac:dyDescent="0.35">
      <c r="D21" s="8"/>
    </row>
    <row r="22" spans="4:6" x14ac:dyDescent="0.35">
      <c r="D22" s="8"/>
    </row>
    <row r="23" spans="4:6" x14ac:dyDescent="0.35">
      <c r="D23" s="8"/>
      <c r="F23" s="14"/>
    </row>
    <row r="25" spans="4:6" x14ac:dyDescent="0.35">
      <c r="D25" s="6"/>
    </row>
    <row r="26" spans="4:6" x14ac:dyDescent="0.35">
      <c r="D26" s="6"/>
      <c r="E26" s="6" t="s">
        <v>2</v>
      </c>
      <c r="F26" s="6" t="s">
        <v>3</v>
      </c>
    </row>
    <row r="27" spans="4:6" x14ac:dyDescent="0.35">
      <c r="D27" s="8" t="str">
        <f t="shared" ref="D27:F31" si="0">D5</f>
        <v>Trading Comparables</v>
      </c>
      <c r="E27" s="2">
        <f t="shared" si="0"/>
        <v>120</v>
      </c>
      <c r="F27" s="2">
        <f t="shared" si="0"/>
        <v>170</v>
      </c>
    </row>
    <row r="28" spans="4:6" x14ac:dyDescent="0.35">
      <c r="D28" s="8" t="str">
        <f t="shared" si="0"/>
        <v>Precedent Transactions</v>
      </c>
      <c r="E28" s="2">
        <f t="shared" si="0"/>
        <v>150</v>
      </c>
      <c r="F28" s="2">
        <f t="shared" si="0"/>
        <v>180</v>
      </c>
    </row>
    <row r="29" spans="4:6" x14ac:dyDescent="0.35">
      <c r="D29" s="8" t="str">
        <f t="shared" si="0"/>
        <v>DCF</v>
      </c>
      <c r="E29" s="2">
        <f t="shared" si="0"/>
        <v>125</v>
      </c>
      <c r="F29" s="2">
        <f t="shared" si="0"/>
        <v>175</v>
      </c>
    </row>
    <row r="30" spans="4:6" x14ac:dyDescent="0.35">
      <c r="D30" s="8" t="str">
        <f t="shared" si="0"/>
        <v>LBO</v>
      </c>
      <c r="E30" s="2">
        <f t="shared" si="0"/>
        <v>175</v>
      </c>
      <c r="F30" s="2">
        <f t="shared" si="0"/>
        <v>225</v>
      </c>
    </row>
    <row r="31" spans="4:6" x14ac:dyDescent="0.35">
      <c r="D31" s="8" t="str">
        <f t="shared" si="0"/>
        <v>Premium(s) - Other Tx</v>
      </c>
      <c r="E31" s="2">
        <f t="shared" si="0"/>
        <v>130</v>
      </c>
      <c r="F31" s="2">
        <f t="shared" si="0"/>
        <v>150</v>
      </c>
    </row>
    <row r="33" spans="3:7" ht="29" x14ac:dyDescent="0.35">
      <c r="E33" s="6" t="s">
        <v>2</v>
      </c>
      <c r="F33" s="18" t="s">
        <v>28</v>
      </c>
      <c r="G33" s="2" t="s">
        <v>29</v>
      </c>
    </row>
    <row r="34" spans="3:7" x14ac:dyDescent="0.35">
      <c r="D34" s="8" t="str">
        <f>D27</f>
        <v>Trading Comparables</v>
      </c>
      <c r="E34" s="2">
        <f>E27</f>
        <v>120</v>
      </c>
      <c r="F34" s="2">
        <f>F27-E27</f>
        <v>50</v>
      </c>
      <c r="G34" s="2">
        <f>F27</f>
        <v>170</v>
      </c>
    </row>
    <row r="35" spans="3:7" x14ac:dyDescent="0.35">
      <c r="D35" s="8" t="str">
        <f>D28</f>
        <v>Precedent Transactions</v>
      </c>
      <c r="E35" s="2">
        <f t="shared" ref="E35:E38" si="1">E28</f>
        <v>150</v>
      </c>
      <c r="F35" s="2">
        <f t="shared" ref="F35:F38" si="2">F28-E28</f>
        <v>30</v>
      </c>
      <c r="G35" s="2">
        <f t="shared" ref="G35:G38" si="3">F28</f>
        <v>180</v>
      </c>
    </row>
    <row r="36" spans="3:7" x14ac:dyDescent="0.35">
      <c r="D36" s="8" t="str">
        <f>D29</f>
        <v>DCF</v>
      </c>
      <c r="E36" s="2">
        <f t="shared" si="1"/>
        <v>125</v>
      </c>
      <c r="F36" s="2">
        <f t="shared" si="2"/>
        <v>50</v>
      </c>
      <c r="G36" s="2">
        <f t="shared" si="3"/>
        <v>175</v>
      </c>
    </row>
    <row r="37" spans="3:7" x14ac:dyDescent="0.35">
      <c r="D37" s="8" t="str">
        <f>D30</f>
        <v>LBO</v>
      </c>
      <c r="E37" s="2">
        <f t="shared" si="1"/>
        <v>175</v>
      </c>
      <c r="F37" s="2">
        <f t="shared" si="2"/>
        <v>50</v>
      </c>
      <c r="G37" s="2">
        <f t="shared" si="3"/>
        <v>225</v>
      </c>
    </row>
    <row r="38" spans="3:7" x14ac:dyDescent="0.35">
      <c r="D38" s="8" t="str">
        <f>D31</f>
        <v>Premium(s) - Other Tx</v>
      </c>
      <c r="E38" s="2">
        <f t="shared" si="1"/>
        <v>130</v>
      </c>
      <c r="F38" s="2">
        <f t="shared" si="2"/>
        <v>20</v>
      </c>
      <c r="G38" s="2">
        <f t="shared" si="3"/>
        <v>150</v>
      </c>
    </row>
    <row r="42" spans="3:7" x14ac:dyDescent="0.35">
      <c r="C42" s="2" t="s">
        <v>27</v>
      </c>
    </row>
    <row r="78" spans="2:12" x14ac:dyDescent="0.35">
      <c r="B78" s="6"/>
      <c r="C78" s="13"/>
      <c r="D78" s="13" t="s">
        <v>0</v>
      </c>
      <c r="E78" s="8"/>
      <c r="F78" s="8"/>
      <c r="G78" s="8"/>
      <c r="H78" s="8"/>
      <c r="I78" s="8"/>
      <c r="J78" s="8"/>
      <c r="K78" s="8"/>
      <c r="L78" s="2" t="s">
        <v>11</v>
      </c>
    </row>
    <row r="79" spans="2:12" x14ac:dyDescent="0.35"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2:12" x14ac:dyDescent="0.35">
      <c r="B80" s="8"/>
      <c r="C80" s="8"/>
      <c r="D80" s="8"/>
      <c r="E80" s="8"/>
      <c r="F80" s="8"/>
      <c r="G80" s="8"/>
      <c r="H80" s="8"/>
      <c r="I80" s="8"/>
      <c r="J80" s="8"/>
      <c r="K80" s="8"/>
      <c r="L80" s="2" t="s">
        <v>12</v>
      </c>
    </row>
    <row r="81" spans="2:12" x14ac:dyDescent="0.35"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2:12" x14ac:dyDescent="0.35">
      <c r="B82" s="8"/>
      <c r="C82" s="8"/>
      <c r="D82" s="8"/>
      <c r="E82" s="8"/>
      <c r="F82" s="8"/>
      <c r="G82" s="8"/>
      <c r="H82" s="8"/>
      <c r="I82" s="8"/>
      <c r="J82" s="8"/>
      <c r="K82" s="8"/>
      <c r="L82" s="2" t="s">
        <v>13</v>
      </c>
    </row>
    <row r="83" spans="2:12" x14ac:dyDescent="0.35"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2:12" x14ac:dyDescent="0.35">
      <c r="B84" s="8"/>
      <c r="C84" s="8"/>
      <c r="D84" s="8"/>
      <c r="E84" s="8"/>
      <c r="F84" s="8"/>
      <c r="G84" s="8"/>
      <c r="H84" s="8"/>
      <c r="I84" s="8"/>
      <c r="J84" s="8"/>
      <c r="K84" s="8"/>
      <c r="L84" s="2" t="s">
        <v>14</v>
      </c>
    </row>
    <row r="85" spans="2:12" x14ac:dyDescent="0.35"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2:12" x14ac:dyDescent="0.35">
      <c r="B86" s="8"/>
      <c r="C86" s="8"/>
      <c r="D86" s="8"/>
      <c r="E86" s="8"/>
      <c r="F86" s="8"/>
      <c r="G86" s="8"/>
      <c r="H86" s="8"/>
      <c r="I86" s="8"/>
      <c r="J86" s="8"/>
      <c r="K86" s="8"/>
      <c r="L86" s="2" t="s">
        <v>15</v>
      </c>
    </row>
    <row r="87" spans="2:12" x14ac:dyDescent="0.35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2" x14ac:dyDescent="0.35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2" x14ac:dyDescent="0.35"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2:12" x14ac:dyDescent="0.35"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2:12" x14ac:dyDescent="0.35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2" x14ac:dyDescent="0.35"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2:12" x14ac:dyDescent="0.35"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2:12" x14ac:dyDescent="0.35"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2:12" x14ac:dyDescent="0.35">
      <c r="B95" s="8"/>
      <c r="C95" s="8"/>
      <c r="D95" s="8"/>
      <c r="E95" s="8"/>
      <c r="F95" s="8"/>
      <c r="G95" s="8"/>
      <c r="H95" s="8"/>
      <c r="I95" s="8"/>
      <c r="J95" s="8"/>
      <c r="K95" s="8"/>
    </row>
    <row r="106" spans="4:13" x14ac:dyDescent="0.35">
      <c r="E106" s="6" t="s">
        <v>2</v>
      </c>
      <c r="F106" s="6" t="s">
        <v>3</v>
      </c>
      <c r="G106" s="6"/>
      <c r="H106" s="2" t="s">
        <v>2</v>
      </c>
      <c r="I106" s="6" t="s">
        <v>9</v>
      </c>
      <c r="J106" s="2" t="s">
        <v>3</v>
      </c>
      <c r="K106" s="6" t="s">
        <v>10</v>
      </c>
      <c r="L106" s="2" t="s">
        <v>3</v>
      </c>
      <c r="M106" s="6" t="s">
        <v>2</v>
      </c>
    </row>
    <row r="107" spans="4:13" x14ac:dyDescent="0.35">
      <c r="D107" s="8" t="s">
        <v>4</v>
      </c>
      <c r="E107" s="14">
        <v>100</v>
      </c>
      <c r="F107" s="14">
        <v>150</v>
      </c>
      <c r="G107" s="2" t="str">
        <f t="shared" ref="G107:H111" si="4">D107</f>
        <v>Trading Comparables</v>
      </c>
      <c r="H107" s="2">
        <f t="shared" si="4"/>
        <v>100</v>
      </c>
      <c r="I107" s="12">
        <f>$E$27/3</f>
        <v>40</v>
      </c>
      <c r="J107" s="2">
        <f>F107-E107</f>
        <v>50</v>
      </c>
      <c r="K107" s="12">
        <f>I107</f>
        <v>40</v>
      </c>
      <c r="L107" s="14">
        <v>150</v>
      </c>
      <c r="M107" s="14">
        <v>120</v>
      </c>
    </row>
    <row r="108" spans="4:13" x14ac:dyDescent="0.35">
      <c r="D108" s="8" t="s">
        <v>5</v>
      </c>
      <c r="E108" s="14">
        <v>150</v>
      </c>
      <c r="F108" s="14">
        <v>200</v>
      </c>
      <c r="G108" s="2" t="str">
        <f t="shared" si="4"/>
        <v>Precedent Transactions</v>
      </c>
      <c r="H108" s="2">
        <f t="shared" si="4"/>
        <v>150</v>
      </c>
      <c r="I108" s="12">
        <f>$E$27/3</f>
        <v>40</v>
      </c>
      <c r="J108" s="2">
        <f>F108-E108</f>
        <v>50</v>
      </c>
      <c r="K108" s="12">
        <f>I108</f>
        <v>40</v>
      </c>
      <c r="L108" s="2">
        <f>L107</f>
        <v>150</v>
      </c>
      <c r="M108" s="2">
        <f>M107</f>
        <v>120</v>
      </c>
    </row>
    <row r="109" spans="4:13" x14ac:dyDescent="0.35">
      <c r="D109" s="8" t="s">
        <v>6</v>
      </c>
      <c r="E109" s="14">
        <v>125</v>
      </c>
      <c r="F109" s="14">
        <v>175</v>
      </c>
      <c r="G109" s="2" t="str">
        <f t="shared" si="4"/>
        <v>DCF</v>
      </c>
      <c r="H109" s="2">
        <f t="shared" si="4"/>
        <v>125</v>
      </c>
      <c r="I109" s="12">
        <f>$E$27/3</f>
        <v>40</v>
      </c>
      <c r="J109" s="2">
        <f>F109-E109</f>
        <v>50</v>
      </c>
      <c r="K109" s="12">
        <f>I109</f>
        <v>40</v>
      </c>
      <c r="L109" s="2">
        <f t="shared" ref="L109:M111" si="5">L108</f>
        <v>150</v>
      </c>
      <c r="M109" s="2">
        <f t="shared" si="5"/>
        <v>120</v>
      </c>
    </row>
    <row r="110" spans="4:13" x14ac:dyDescent="0.35">
      <c r="D110" s="8" t="s">
        <v>7</v>
      </c>
      <c r="E110" s="14">
        <v>175</v>
      </c>
      <c r="F110" s="14">
        <v>225</v>
      </c>
      <c r="G110" s="2" t="str">
        <f t="shared" si="4"/>
        <v>LBO</v>
      </c>
      <c r="H110" s="2">
        <f t="shared" si="4"/>
        <v>175</v>
      </c>
      <c r="I110" s="12">
        <f>$E$27/3</f>
        <v>40</v>
      </c>
      <c r="J110" s="2">
        <f>F110-E110</f>
        <v>50</v>
      </c>
      <c r="K110" s="12">
        <f>I110</f>
        <v>40</v>
      </c>
      <c r="L110" s="2">
        <f t="shared" si="5"/>
        <v>150</v>
      </c>
      <c r="M110" s="2">
        <f t="shared" si="5"/>
        <v>120</v>
      </c>
    </row>
    <row r="111" spans="4:13" x14ac:dyDescent="0.35">
      <c r="D111" s="8" t="s">
        <v>8</v>
      </c>
      <c r="E111" s="14">
        <v>60</v>
      </c>
      <c r="F111" s="14">
        <v>110</v>
      </c>
      <c r="G111" s="2" t="str">
        <f t="shared" si="4"/>
        <v>Premium(s) - Other Tx</v>
      </c>
      <c r="H111" s="2">
        <f t="shared" si="4"/>
        <v>60</v>
      </c>
      <c r="I111" s="12">
        <f>$E$27/3</f>
        <v>40</v>
      </c>
      <c r="J111" s="2">
        <f>F111-E111</f>
        <v>50</v>
      </c>
      <c r="K111" s="12">
        <f>I111</f>
        <v>40</v>
      </c>
      <c r="L111" s="2">
        <f t="shared" si="5"/>
        <v>150</v>
      </c>
      <c r="M111" s="2">
        <f t="shared" si="5"/>
        <v>120</v>
      </c>
    </row>
  </sheetData>
  <mergeCells count="1">
    <mergeCell ref="E3:F3"/>
  </mergeCells>
  <conditionalFormatting sqref="A39:XFD1048576 I34:XFD38 A1:XFD25 A32:XFD33 H26:XFD31 A26:F31 A34:G38">
    <cfRule type="expression" dxfId="1" priority="1">
      <formula>AND(A1&lt;&gt;"",A1=FALSE)</formula>
    </cfRule>
    <cfRule type="expression" dxfId="0" priority="2">
      <formula>A1=TRUE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7D72F-F3B6-48B7-BDD0-85EDCD2ECE90}">
  <dimension ref="B2:H18"/>
  <sheetViews>
    <sheetView showGridLines="0" workbookViewId="0">
      <selection activeCell="J19" sqref="J19"/>
    </sheetView>
  </sheetViews>
  <sheetFormatPr defaultRowHeight="14.5" x14ac:dyDescent="0.35"/>
  <cols>
    <col min="1" max="3" width="2.36328125" customWidth="1"/>
    <col min="4" max="4" width="34.81640625" customWidth="1"/>
  </cols>
  <sheetData>
    <row r="2" spans="2:8" x14ac:dyDescent="0.35">
      <c r="E2" t="s">
        <v>2</v>
      </c>
      <c r="F2" t="s">
        <v>3</v>
      </c>
    </row>
    <row r="3" spans="2:8" x14ac:dyDescent="0.35">
      <c r="D3" t="s">
        <v>37</v>
      </c>
      <c r="E3" s="20">
        <v>2000</v>
      </c>
      <c r="F3" s="20">
        <v>3000</v>
      </c>
    </row>
    <row r="4" spans="2:8" x14ac:dyDescent="0.35">
      <c r="D4" t="s">
        <v>39</v>
      </c>
      <c r="E4" s="20">
        <v>2200</v>
      </c>
      <c r="F4" s="20">
        <v>2900</v>
      </c>
    </row>
    <row r="5" spans="2:8" x14ac:dyDescent="0.35">
      <c r="D5" t="s">
        <v>40</v>
      </c>
      <c r="E5" s="20">
        <v>1800</v>
      </c>
      <c r="F5" s="20">
        <v>2700</v>
      </c>
    </row>
    <row r="6" spans="2:8" x14ac:dyDescent="0.35">
      <c r="D6" t="s">
        <v>38</v>
      </c>
      <c r="E6" s="20">
        <v>1800</v>
      </c>
      <c r="F6" s="20">
        <v>3200</v>
      </c>
    </row>
    <row r="7" spans="2:8" x14ac:dyDescent="0.35">
      <c r="D7" t="s">
        <v>41</v>
      </c>
      <c r="E7" s="20">
        <v>2200</v>
      </c>
      <c r="F7" s="20">
        <v>3300</v>
      </c>
    </row>
    <row r="8" spans="2:8" x14ac:dyDescent="0.35">
      <c r="D8" t="s">
        <v>42</v>
      </c>
      <c r="E8" s="20">
        <v>2100</v>
      </c>
      <c r="F8" s="20">
        <v>2800</v>
      </c>
    </row>
    <row r="11" spans="2:8" x14ac:dyDescent="0.35">
      <c r="B11" t="s">
        <v>46</v>
      </c>
    </row>
    <row r="12" spans="2:8" x14ac:dyDescent="0.35">
      <c r="F12" t="s">
        <v>43</v>
      </c>
      <c r="G12" t="s">
        <v>44</v>
      </c>
      <c r="H12" t="s">
        <v>45</v>
      </c>
    </row>
    <row r="13" spans="2:8" x14ac:dyDescent="0.35">
      <c r="D13" t="s">
        <v>37</v>
      </c>
      <c r="F13" s="20">
        <f t="shared" ref="F13:F18" si="0">E3</f>
        <v>2000</v>
      </c>
      <c r="G13" s="20">
        <f>F3-E3-E13</f>
        <v>1000</v>
      </c>
      <c r="H13" s="20">
        <f t="shared" ref="H13:H18" si="1">F3</f>
        <v>3000</v>
      </c>
    </row>
    <row r="14" spans="2:8" x14ac:dyDescent="0.35">
      <c r="D14" t="s">
        <v>39</v>
      </c>
      <c r="F14" s="20">
        <f t="shared" si="0"/>
        <v>2200</v>
      </c>
      <c r="G14" s="20">
        <f t="shared" ref="G14:G18" si="2">F4-E4-E14</f>
        <v>700</v>
      </c>
      <c r="H14" s="20">
        <f t="shared" si="1"/>
        <v>2900</v>
      </c>
    </row>
    <row r="15" spans="2:8" x14ac:dyDescent="0.35">
      <c r="D15" t="s">
        <v>40</v>
      </c>
      <c r="F15" s="20">
        <f t="shared" si="0"/>
        <v>1800</v>
      </c>
      <c r="G15" s="20">
        <f t="shared" si="2"/>
        <v>900</v>
      </c>
      <c r="H15" s="20">
        <f t="shared" si="1"/>
        <v>2700</v>
      </c>
    </row>
    <row r="16" spans="2:8" x14ac:dyDescent="0.35">
      <c r="D16" t="s">
        <v>38</v>
      </c>
      <c r="F16" s="20">
        <f t="shared" si="0"/>
        <v>1800</v>
      </c>
      <c r="G16" s="20">
        <f t="shared" si="2"/>
        <v>1400</v>
      </c>
      <c r="H16" s="20">
        <f t="shared" si="1"/>
        <v>3200</v>
      </c>
    </row>
    <row r="17" spans="4:8" x14ac:dyDescent="0.35">
      <c r="D17" t="s">
        <v>41</v>
      </c>
      <c r="F17" s="20">
        <f t="shared" si="0"/>
        <v>2200</v>
      </c>
      <c r="G17" s="20">
        <f t="shared" si="2"/>
        <v>1100</v>
      </c>
      <c r="H17" s="20">
        <f t="shared" si="1"/>
        <v>3300</v>
      </c>
    </row>
    <row r="18" spans="4:8" x14ac:dyDescent="0.35">
      <c r="D18" t="s">
        <v>42</v>
      </c>
      <c r="F18" s="20">
        <f t="shared" si="0"/>
        <v>2100</v>
      </c>
      <c r="G18" s="20">
        <f t="shared" si="2"/>
        <v>700</v>
      </c>
      <c r="H18" s="20">
        <f t="shared" si="1"/>
        <v>2800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Exercise</vt:lpstr>
      <vt:lpstr>Completed Example</vt:lpstr>
      <vt:lpstr>Step By Step</vt:lpstr>
      <vt:lpstr>3.01 - Football Field</vt:lpstr>
      <vt:lpstr>Example 1 (2)</vt:lpstr>
      <vt:lpstr>Start19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Lewniski</dc:creator>
  <cp:lastModifiedBy>Edward Bodmer</cp:lastModifiedBy>
  <dcterms:created xsi:type="dcterms:W3CDTF">2014-01-24T13:23:46Z</dcterms:created>
  <dcterms:modified xsi:type="dcterms:W3CDTF">2022-10-04T23:55:56Z</dcterms:modified>
</cp:coreProperties>
</file>