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d.docs.live.net/f82d64a42721f930/Courses New/Chapter 1. Models and Analysis/B. Project Finance Models and Exercises/B. Financial Modelling Interview Exams/Toll Road with Scuplting and Circular Reference/"/>
    </mc:Choice>
  </mc:AlternateContent>
  <xr:revisionPtr revIDLastSave="0" documentId="8_{27CB7B24-57F5-4509-84D2-B5CA357AD118}" xr6:coauthVersionLast="47" xr6:coauthVersionMax="47" xr10:uidLastSave="{00000000-0000-0000-0000-000000000000}"/>
  <bookViews>
    <workbookView xWindow="-120" yWindow="-120" windowWidth="20730" windowHeight="11040" xr2:uid="{00000000-000D-0000-FFFF-FFFF00000000}"/>
  </bookViews>
  <sheets>
    <sheet name="DSRA" sheetId="20" r:id="rId1"/>
    <sheet name="Exercise" sheetId="15" r:id="rId2"/>
    <sheet name="Inputs" sheetId="16" r:id="rId3"/>
    <sheet name="Timing" sheetId="1" r:id="rId4"/>
    <sheet name="Ratios" sheetId="19" r:id="rId5"/>
    <sheet name="Equity" sheetId="18" r:id="rId6"/>
    <sheet name="ConFunding" sheetId="5" r:id="rId7"/>
    <sheet name="ConTiming" sheetId="3" r:id="rId8"/>
    <sheet name="ConCost" sheetId="4" r:id="rId9"/>
    <sheet name="FinSt" sheetId="12" r:id="rId10"/>
    <sheet name="Loan" sheetId="14" r:id="rId11"/>
    <sheet name="Revenue" sheetId="8" r:id="rId12"/>
    <sheet name="WrkCap" sheetId="13" r:id="rId13"/>
    <sheet name="NCA" sheetId="10" r:id="rId14"/>
    <sheet name="OpCost" sheetId="9" r:id="rId15"/>
    <sheet name="Tax" sheetId="17" r:id="rId16"/>
    <sheet name="Temp" sheetId="2" state="hidden" r:id="rId17"/>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5" l="1"/>
  <c r="L23" i="5"/>
  <c r="K18" i="18"/>
  <c r="J18" i="18"/>
  <c r="I18" i="18"/>
  <c r="I16" i="18"/>
  <c r="D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AF13" i="18"/>
  <c r="AG13" i="18"/>
  <c r="AH13" i="18"/>
  <c r="AI13" i="18"/>
  <c r="AJ13" i="18"/>
  <c r="AK13" i="18"/>
  <c r="AL13" i="18"/>
  <c r="AM13" i="18"/>
  <c r="AN13" i="18"/>
  <c r="AO13" i="18"/>
  <c r="AP13" i="18"/>
  <c r="AQ13" i="18"/>
  <c r="AR13" i="18"/>
  <c r="AS13" i="18"/>
  <c r="AT13" i="18"/>
  <c r="AU13" i="18"/>
  <c r="AV13" i="18"/>
  <c r="AW13" i="18"/>
  <c r="AX13" i="18"/>
  <c r="AY13" i="18"/>
  <c r="AZ13" i="18"/>
  <c r="BA13" i="18"/>
  <c r="BB13" i="18"/>
  <c r="BC13" i="18"/>
  <c r="BD13" i="18"/>
  <c r="BE13" i="18"/>
  <c r="BF13" i="18"/>
  <c r="BG13" i="18"/>
  <c r="BH13" i="18"/>
  <c r="BI13" i="18"/>
  <c r="BJ13" i="18"/>
  <c r="BK13" i="18"/>
  <c r="BL13" i="18"/>
  <c r="BM13" i="18"/>
  <c r="BN13" i="18"/>
  <c r="BO13" i="18"/>
  <c r="BP13" i="18"/>
  <c r="BQ13" i="18"/>
  <c r="BR13" i="18"/>
  <c r="BS13" i="18"/>
  <c r="BT13" i="18"/>
  <c r="BU13" i="18"/>
  <c r="BV13" i="18"/>
  <c r="BW13" i="18"/>
  <c r="BX13" i="18"/>
  <c r="BY13" i="18"/>
  <c r="BZ13" i="18"/>
  <c r="CA13" i="18"/>
  <c r="CB13" i="18"/>
  <c r="CC13" i="18"/>
  <c r="CD13" i="18"/>
  <c r="CE13" i="18"/>
  <c r="CF13" i="18"/>
  <c r="CG13" i="18"/>
  <c r="CH13" i="18"/>
  <c r="D14" i="18"/>
  <c r="E14" i="18"/>
  <c r="F14" i="18"/>
  <c r="G14" i="18"/>
  <c r="H14" i="18"/>
  <c r="I14" i="18"/>
  <c r="J14" i="18"/>
  <c r="L14" i="18"/>
  <c r="M14" i="18"/>
  <c r="N14" i="18"/>
  <c r="O14" i="18"/>
  <c r="P14" i="18"/>
  <c r="Q14" i="18"/>
  <c r="R14" i="18"/>
  <c r="S14" i="18"/>
  <c r="T14" i="18"/>
  <c r="U14" i="18"/>
  <c r="V14" i="18"/>
  <c r="W14" i="18"/>
  <c r="X14" i="18"/>
  <c r="Y14" i="18"/>
  <c r="Z14" i="18"/>
  <c r="AA14" i="18"/>
  <c r="AB14" i="18"/>
  <c r="AC14" i="18"/>
  <c r="AD14" i="18"/>
  <c r="AE14" i="18"/>
  <c r="AF14" i="18"/>
  <c r="AG14" i="18"/>
  <c r="AH14" i="18"/>
  <c r="AI14" i="18"/>
  <c r="AJ14" i="18"/>
  <c r="AK14" i="18"/>
  <c r="AL14" i="18"/>
  <c r="AM14" i="18"/>
  <c r="AN14" i="18"/>
  <c r="AO14" i="18"/>
  <c r="AP14" i="18"/>
  <c r="AQ14" i="18"/>
  <c r="AR14" i="18"/>
  <c r="AS14" i="18"/>
  <c r="AT14" i="18"/>
  <c r="AU14" i="18"/>
  <c r="AV14" i="18"/>
  <c r="AW14" i="18"/>
  <c r="AX14" i="18"/>
  <c r="AY14" i="18"/>
  <c r="AZ14" i="18"/>
  <c r="BA14" i="18"/>
  <c r="BB14" i="18"/>
  <c r="BC14" i="18"/>
  <c r="BD14" i="18"/>
  <c r="BE14" i="18"/>
  <c r="BF14" i="18"/>
  <c r="BG14" i="18"/>
  <c r="BH14" i="18"/>
  <c r="BI14" i="18"/>
  <c r="BJ14" i="18"/>
  <c r="BK14" i="18"/>
  <c r="BL14" i="18"/>
  <c r="BM14" i="18"/>
  <c r="BN14" i="18"/>
  <c r="BO14" i="18"/>
  <c r="BP14" i="18"/>
  <c r="BQ14" i="18"/>
  <c r="BR14" i="18"/>
  <c r="BS14" i="18"/>
  <c r="BT14" i="18"/>
  <c r="BU14" i="18"/>
  <c r="BV14" i="18"/>
  <c r="BW14" i="18"/>
  <c r="BX14" i="18"/>
  <c r="BY14" i="18"/>
  <c r="BZ14" i="18"/>
  <c r="CA14" i="18"/>
  <c r="CB14" i="18"/>
  <c r="CC14" i="18"/>
  <c r="CD14" i="18"/>
  <c r="CE14" i="18"/>
  <c r="CF14" i="18"/>
  <c r="CG14" i="18"/>
  <c r="CH14" i="18"/>
  <c r="CH9" i="18"/>
  <c r="CG9" i="18"/>
  <c r="CF9" i="18"/>
  <c r="CE9" i="18"/>
  <c r="CD9" i="18"/>
  <c r="CC9" i="18"/>
  <c r="CB9" i="18"/>
  <c r="CA9" i="18"/>
  <c r="BZ9" i="18"/>
  <c r="BY9" i="18"/>
  <c r="BX9" i="18"/>
  <c r="BW9" i="18"/>
  <c r="BV9" i="18"/>
  <c r="BU9" i="18"/>
  <c r="BT9" i="18"/>
  <c r="BS9" i="18"/>
  <c r="BR9" i="18"/>
  <c r="BQ9" i="18"/>
  <c r="BP9" i="18"/>
  <c r="BO9" i="18"/>
  <c r="BN9" i="18"/>
  <c r="BM9" i="18"/>
  <c r="BL9" i="18"/>
  <c r="BK9" i="18"/>
  <c r="BJ9" i="18"/>
  <c r="BI9" i="18"/>
  <c r="BH9" i="18"/>
  <c r="BG9" i="18"/>
  <c r="BF9" i="18"/>
  <c r="BE9" i="18"/>
  <c r="BD9" i="18"/>
  <c r="BC9" i="18"/>
  <c r="BB9" i="18"/>
  <c r="BA9" i="18"/>
  <c r="AZ9" i="18"/>
  <c r="AY9" i="18"/>
  <c r="AX9" i="18"/>
  <c r="AW9" i="18"/>
  <c r="AV9" i="18"/>
  <c r="AU9" i="18"/>
  <c r="AT9" i="18"/>
  <c r="AS9" i="18"/>
  <c r="AR9" i="18"/>
  <c r="AQ9" i="18"/>
  <c r="AP9" i="18"/>
  <c r="AO9" i="18"/>
  <c r="AN9" i="18"/>
  <c r="AM9" i="18"/>
  <c r="AL9" i="18"/>
  <c r="AK9" i="18"/>
  <c r="AJ9" i="18"/>
  <c r="AI9" i="18"/>
  <c r="AH9" i="18"/>
  <c r="AG9" i="18"/>
  <c r="AF9" i="18"/>
  <c r="AE9" i="18"/>
  <c r="AD9" i="18"/>
  <c r="AC9" i="18"/>
  <c r="AB9" i="18"/>
  <c r="AA9" i="18"/>
  <c r="Z9" i="18"/>
  <c r="Y9" i="18"/>
  <c r="X9" i="18"/>
  <c r="W9" i="18"/>
  <c r="V9" i="18"/>
  <c r="U9" i="18"/>
  <c r="T9" i="18"/>
  <c r="S9" i="18"/>
  <c r="R9" i="18"/>
  <c r="Q9" i="18"/>
  <c r="P9" i="18"/>
  <c r="O9" i="18"/>
  <c r="N9" i="18"/>
  <c r="M9" i="18"/>
  <c r="L9" i="18"/>
  <c r="K9" i="18"/>
  <c r="J9" i="18"/>
  <c r="I9" i="18"/>
  <c r="H9" i="18"/>
  <c r="G9" i="18"/>
  <c r="F9" i="18"/>
  <c r="E9" i="18"/>
  <c r="D9" i="18"/>
  <c r="E6" i="5"/>
  <c r="E10" i="14"/>
  <c r="H26" i="17"/>
  <c r="F26" i="17"/>
  <c r="E26" i="17"/>
  <c r="D26" i="17"/>
  <c r="L27" i="12"/>
  <c r="K35" i="12"/>
  <c r="J35" i="12"/>
  <c r="I35" i="12"/>
  <c r="H35" i="12"/>
  <c r="G35" i="12"/>
  <c r="F35" i="12"/>
  <c r="E35" i="12"/>
  <c r="D35" i="12"/>
  <c r="H36" i="12"/>
  <c r="F36" i="12"/>
  <c r="E36" i="12"/>
  <c r="D36" i="12"/>
  <c r="K13" i="19"/>
  <c r="J13" i="19"/>
  <c r="I13" i="19"/>
  <c r="CH13" i="19"/>
  <c r="CG13" i="19"/>
  <c r="CF13" i="19"/>
  <c r="CE13" i="19"/>
  <c r="CD13" i="19"/>
  <c r="CC13" i="19"/>
  <c r="CB13" i="19"/>
  <c r="CA13" i="19"/>
  <c r="BZ13" i="19"/>
  <c r="BY13" i="19"/>
  <c r="BX13" i="19"/>
  <c r="BW13" i="19"/>
  <c r="BV13" i="19"/>
  <c r="BU13" i="19"/>
  <c r="BT13" i="19"/>
  <c r="BS13" i="19"/>
  <c r="BR13" i="19"/>
  <c r="BQ13" i="19"/>
  <c r="BP13" i="19"/>
  <c r="BO13" i="19"/>
  <c r="BN13" i="19"/>
  <c r="BM13" i="19"/>
  <c r="BL13" i="19"/>
  <c r="BK13" i="19"/>
  <c r="BJ13" i="19"/>
  <c r="BI13" i="19"/>
  <c r="BH13" i="19"/>
  <c r="BG13" i="19"/>
  <c r="BF13" i="19"/>
  <c r="BE13" i="19"/>
  <c r="BD13"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K12" i="14"/>
  <c r="J12" i="14"/>
  <c r="I12" i="14"/>
  <c r="H12" i="14"/>
  <c r="G12" i="14"/>
  <c r="F12" i="14"/>
  <c r="E12" i="14"/>
  <c r="D12" i="14"/>
  <c r="CH11" i="14"/>
  <c r="CG11" i="14"/>
  <c r="CF11" i="14"/>
  <c r="CE11" i="14"/>
  <c r="CD11" i="14"/>
  <c r="CC11" i="14"/>
  <c r="CB11" i="14"/>
  <c r="CA11" i="14"/>
  <c r="BZ11" i="14"/>
  <c r="BY11" i="14"/>
  <c r="BX11" i="14"/>
  <c r="BW11" i="14"/>
  <c r="BV11" i="14"/>
  <c r="BU11" i="14"/>
  <c r="BT11" i="14"/>
  <c r="BS11" i="14"/>
  <c r="BR11" i="14"/>
  <c r="BQ11" i="14"/>
  <c r="BP11" i="14"/>
  <c r="BO11" i="14"/>
  <c r="BN11" i="14"/>
  <c r="BM11" i="14"/>
  <c r="BL11" i="14"/>
  <c r="BK11" i="14"/>
  <c r="BJ11" i="14"/>
  <c r="BI11" i="14"/>
  <c r="BH11" i="14"/>
  <c r="BG11" i="14"/>
  <c r="BF11" i="14"/>
  <c r="BE11" i="14"/>
  <c r="BD11" i="14"/>
  <c r="BC11" i="14"/>
  <c r="BB11" i="14"/>
  <c r="BA11" i="14"/>
  <c r="AZ11" i="14"/>
  <c r="AY11" i="14"/>
  <c r="AX11" i="14"/>
  <c r="AW11" i="14"/>
  <c r="AV11" i="14"/>
  <c r="AU11" i="14"/>
  <c r="AT11" i="14"/>
  <c r="AS11" i="14"/>
  <c r="AR11" i="14"/>
  <c r="AQ11" i="14"/>
  <c r="AP11" i="14"/>
  <c r="AO11" i="14"/>
  <c r="AN11" i="14"/>
  <c r="AM11" i="14"/>
  <c r="AL11" i="14"/>
  <c r="AK11" i="14"/>
  <c r="AJ11" i="14"/>
  <c r="AI11" i="14"/>
  <c r="AH11" i="14"/>
  <c r="AG11" i="14"/>
  <c r="AF11" i="14"/>
  <c r="AE11" i="14"/>
  <c r="AD11" i="14"/>
  <c r="AC11" i="14"/>
  <c r="AB11" i="14"/>
  <c r="AA11" i="14"/>
  <c r="Z11" i="14"/>
  <c r="K11" i="14"/>
  <c r="J11" i="14"/>
  <c r="I11" i="14"/>
  <c r="H11" i="14"/>
  <c r="F11" i="14"/>
  <c r="D11" i="14"/>
  <c r="K19" i="14"/>
  <c r="J19" i="14"/>
  <c r="I19" i="14"/>
  <c r="H19" i="14"/>
  <c r="G19" i="14"/>
  <c r="F19" i="14"/>
  <c r="E19" i="14"/>
  <c r="D19" i="14"/>
  <c r="CH22" i="14"/>
  <c r="CG22" i="14"/>
  <c r="CF22" i="14"/>
  <c r="CE22" i="14"/>
  <c r="CD22" i="14"/>
  <c r="CC22" i="14"/>
  <c r="CB22" i="14"/>
  <c r="CA22" i="14"/>
  <c r="BZ22" i="14"/>
  <c r="BY22" i="14"/>
  <c r="BX22" i="14"/>
  <c r="BW22" i="14"/>
  <c r="BV22" i="14"/>
  <c r="BU22" i="14"/>
  <c r="BT22" i="14"/>
  <c r="BS22" i="14"/>
  <c r="BR22" i="14"/>
  <c r="BQ22" i="14"/>
  <c r="BP22" i="14"/>
  <c r="BO22" i="14"/>
  <c r="BN22" i="14"/>
  <c r="BM22" i="14"/>
  <c r="BL22" i="14"/>
  <c r="BK22" i="14"/>
  <c r="BJ22" i="14"/>
  <c r="BI22" i="14"/>
  <c r="BH22" i="14"/>
  <c r="BG22" i="14"/>
  <c r="BF22" i="14"/>
  <c r="BE22" i="14"/>
  <c r="BD22" i="14"/>
  <c r="BC22" i="14"/>
  <c r="BB22" i="14"/>
  <c r="BA22" i="14"/>
  <c r="AZ22"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K22" i="14"/>
  <c r="J22" i="14"/>
  <c r="I22" i="14"/>
  <c r="H22" i="14"/>
  <c r="F22" i="14"/>
  <c r="D22" i="14"/>
  <c r="K23" i="14"/>
  <c r="J23" i="14"/>
  <c r="I23" i="14"/>
  <c r="H23" i="14"/>
  <c r="G23" i="14"/>
  <c r="F23" i="14"/>
  <c r="E23" i="14"/>
  <c r="D23" i="14"/>
  <c r="CH104" i="5"/>
  <c r="CG104" i="5"/>
  <c r="CF104" i="5"/>
  <c r="CE104" i="5"/>
  <c r="CD104" i="5"/>
  <c r="CC104" i="5"/>
  <c r="CB104" i="5"/>
  <c r="CA104" i="5"/>
  <c r="BZ104" i="5"/>
  <c r="BY104" i="5"/>
  <c r="BX104" i="5"/>
  <c r="BW104" i="5"/>
  <c r="BV104" i="5"/>
  <c r="BU104" i="5"/>
  <c r="BT104" i="5"/>
  <c r="BS104" i="5"/>
  <c r="BR104" i="5"/>
  <c r="BQ104" i="5"/>
  <c r="BP104" i="5"/>
  <c r="BO104" i="5"/>
  <c r="BN104" i="5"/>
  <c r="BM104" i="5"/>
  <c r="BL104" i="5"/>
  <c r="BK104" i="5"/>
  <c r="BJ104" i="5"/>
  <c r="BI104" i="5"/>
  <c r="BH104" i="5"/>
  <c r="BG104" i="5"/>
  <c r="BF104" i="5"/>
  <c r="BE104" i="5"/>
  <c r="BD104" i="5"/>
  <c r="BC104" i="5"/>
  <c r="BB104" i="5"/>
  <c r="BA104" i="5"/>
  <c r="AZ104" i="5"/>
  <c r="AY104" i="5"/>
  <c r="AX104" i="5"/>
  <c r="AW104" i="5"/>
  <c r="AV104" i="5"/>
  <c r="AU104" i="5"/>
  <c r="AT104" i="5"/>
  <c r="AS104" i="5"/>
  <c r="AR104" i="5"/>
  <c r="AQ104" i="5"/>
  <c r="AP104" i="5"/>
  <c r="AO104" i="5"/>
  <c r="AN104" i="5"/>
  <c r="AM104" i="5"/>
  <c r="AL104" i="5"/>
  <c r="AK104" i="5"/>
  <c r="AJ104" i="5"/>
  <c r="AI104" i="5"/>
  <c r="AH104" i="5"/>
  <c r="AG104" i="5"/>
  <c r="AF104" i="5"/>
  <c r="AE104" i="5"/>
  <c r="AD104" i="5"/>
  <c r="AC104" i="5"/>
  <c r="AB104" i="5"/>
  <c r="AA104" i="5"/>
  <c r="Z104" i="5"/>
  <c r="Y104" i="5"/>
  <c r="X104" i="5"/>
  <c r="W104" i="5"/>
  <c r="V104" i="5"/>
  <c r="U104" i="5"/>
  <c r="T104" i="5"/>
  <c r="S104" i="5"/>
  <c r="R104" i="5"/>
  <c r="Q104" i="5"/>
  <c r="P104" i="5"/>
  <c r="O104" i="5"/>
  <c r="N104" i="5"/>
  <c r="M104" i="5"/>
  <c r="L104" i="5"/>
  <c r="H104" i="5"/>
  <c r="F104" i="5"/>
  <c r="D104" i="5"/>
  <c r="CH67" i="5"/>
  <c r="CG67" i="5"/>
  <c r="CF67" i="5"/>
  <c r="CE67" i="5"/>
  <c r="CD67" i="5"/>
  <c r="CC67" i="5"/>
  <c r="CB67" i="5"/>
  <c r="CA67" i="5"/>
  <c r="BZ67" i="5"/>
  <c r="BY67" i="5"/>
  <c r="BX67" i="5"/>
  <c r="BW67" i="5"/>
  <c r="BV67" i="5"/>
  <c r="BU67" i="5"/>
  <c r="BT67" i="5"/>
  <c r="BS67" i="5"/>
  <c r="BR67" i="5"/>
  <c r="BQ67" i="5"/>
  <c r="BP67" i="5"/>
  <c r="BO67" i="5"/>
  <c r="BN67" i="5"/>
  <c r="BM67" i="5"/>
  <c r="BL67" i="5"/>
  <c r="BK67" i="5"/>
  <c r="BJ67" i="5"/>
  <c r="BI67" i="5"/>
  <c r="BH67" i="5"/>
  <c r="BG67" i="5"/>
  <c r="BF67" i="5"/>
  <c r="BE67" i="5"/>
  <c r="BD67" i="5"/>
  <c r="BC67" i="5"/>
  <c r="BB67" i="5"/>
  <c r="BA67" i="5"/>
  <c r="AZ67" i="5"/>
  <c r="AY67" i="5"/>
  <c r="AX67" i="5"/>
  <c r="AW67" i="5"/>
  <c r="AV67" i="5"/>
  <c r="AU67" i="5"/>
  <c r="AT67" i="5"/>
  <c r="AS67" i="5"/>
  <c r="AR67" i="5"/>
  <c r="AQ67" i="5"/>
  <c r="AP67" i="5"/>
  <c r="AO67" i="5"/>
  <c r="AN67"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H67" i="5"/>
  <c r="F67" i="5"/>
  <c r="D67" i="5"/>
  <c r="K82" i="5"/>
  <c r="J82" i="5"/>
  <c r="I82" i="5"/>
  <c r="H82" i="5"/>
  <c r="G82" i="5"/>
  <c r="F82" i="5"/>
  <c r="E82" i="5"/>
  <c r="D82" i="5"/>
  <c r="E57" i="5"/>
  <c r="F57" i="5"/>
  <c r="E58" i="5"/>
  <c r="F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CH44" i="5"/>
  <c r="CH45" i="5" s="1"/>
  <c r="CG44" i="5"/>
  <c r="CG45" i="5" s="1"/>
  <c r="CF44" i="5"/>
  <c r="CF45" i="5" s="1"/>
  <c r="CE44" i="5"/>
  <c r="CE45" i="5" s="1"/>
  <c r="CD44" i="5"/>
  <c r="CD45" i="5" s="1"/>
  <c r="CC44" i="5"/>
  <c r="CC45" i="5" s="1"/>
  <c r="CB44" i="5"/>
  <c r="CB45" i="5" s="1"/>
  <c r="CA44" i="5"/>
  <c r="CA45" i="5" s="1"/>
  <c r="BZ44" i="5"/>
  <c r="BZ45" i="5" s="1"/>
  <c r="BY44" i="5"/>
  <c r="BY45" i="5" s="1"/>
  <c r="BX44" i="5"/>
  <c r="BX45" i="5" s="1"/>
  <c r="BW44" i="5"/>
  <c r="BW45" i="5" s="1"/>
  <c r="BV44" i="5"/>
  <c r="BV45" i="5" s="1"/>
  <c r="BU44" i="5"/>
  <c r="BU45" i="5" s="1"/>
  <c r="BT44" i="5"/>
  <c r="BT45" i="5" s="1"/>
  <c r="BS44" i="5"/>
  <c r="BS45" i="5" s="1"/>
  <c r="BR44" i="5"/>
  <c r="BR45" i="5" s="1"/>
  <c r="BQ44" i="5"/>
  <c r="BQ45" i="5" s="1"/>
  <c r="BP44" i="5"/>
  <c r="BP45" i="5" s="1"/>
  <c r="BO44" i="5"/>
  <c r="BO45" i="5" s="1"/>
  <c r="BN44" i="5"/>
  <c r="BN45" i="5" s="1"/>
  <c r="BM44" i="5"/>
  <c r="BM45" i="5" s="1"/>
  <c r="BL44" i="5"/>
  <c r="BL45" i="5" s="1"/>
  <c r="BK44" i="5"/>
  <c r="BK45" i="5" s="1"/>
  <c r="BJ44" i="5"/>
  <c r="BJ45" i="5" s="1"/>
  <c r="BI44" i="5"/>
  <c r="BI45" i="5" s="1"/>
  <c r="BH44" i="5"/>
  <c r="BH45" i="5" s="1"/>
  <c r="BG44" i="5"/>
  <c r="BG45" i="5" s="1"/>
  <c r="BF44" i="5"/>
  <c r="BF45" i="5" s="1"/>
  <c r="BE44" i="5"/>
  <c r="BE45" i="5" s="1"/>
  <c r="BD44" i="5"/>
  <c r="BD45" i="5" s="1"/>
  <c r="BC44" i="5"/>
  <c r="BC45" i="5" s="1"/>
  <c r="BB44" i="5"/>
  <c r="BB45" i="5" s="1"/>
  <c r="BA44" i="5"/>
  <c r="BA45" i="5" s="1"/>
  <c r="AZ44" i="5"/>
  <c r="AZ45" i="5" s="1"/>
  <c r="AY44" i="5"/>
  <c r="AY45" i="5" s="1"/>
  <c r="AX44" i="5"/>
  <c r="AX45" i="5" s="1"/>
  <c r="AW44" i="5"/>
  <c r="AW45" i="5" s="1"/>
  <c r="AV44" i="5"/>
  <c r="AV45" i="5" s="1"/>
  <c r="AU44" i="5"/>
  <c r="AU45" i="5" s="1"/>
  <c r="AT44" i="5"/>
  <c r="AT45" i="5" s="1"/>
  <c r="AS44" i="5"/>
  <c r="AS45" i="5" s="1"/>
  <c r="AR44" i="5"/>
  <c r="AR45" i="5" s="1"/>
  <c r="AQ44" i="5"/>
  <c r="AQ45" i="5" s="1"/>
  <c r="AP44" i="5"/>
  <c r="AP45" i="5" s="1"/>
  <c r="AO44" i="5"/>
  <c r="AO45" i="5" s="1"/>
  <c r="AN44" i="5"/>
  <c r="AN45" i="5" s="1"/>
  <c r="AM44" i="5"/>
  <c r="AM45" i="5" s="1"/>
  <c r="AL44" i="5"/>
  <c r="AL45" i="5" s="1"/>
  <c r="AK44" i="5"/>
  <c r="AK45" i="5" s="1"/>
  <c r="AJ44" i="5"/>
  <c r="AJ45" i="5" s="1"/>
  <c r="AI44" i="5"/>
  <c r="AI45" i="5" s="1"/>
  <c r="AH44" i="5"/>
  <c r="AH45" i="5" s="1"/>
  <c r="AG44" i="5"/>
  <c r="AG45" i="5" s="1"/>
  <c r="AF44" i="5"/>
  <c r="AF45" i="5" s="1"/>
  <c r="AE44" i="5"/>
  <c r="AE45" i="5" s="1"/>
  <c r="AD44" i="5"/>
  <c r="AD45" i="5" s="1"/>
  <c r="AC44" i="5"/>
  <c r="AC45" i="5" s="1"/>
  <c r="AB44" i="5"/>
  <c r="AB45" i="5" s="1"/>
  <c r="AA44" i="5"/>
  <c r="AA45" i="5" s="1"/>
  <c r="Z44" i="5"/>
  <c r="Z45" i="5" s="1"/>
  <c r="Y44" i="5"/>
  <c r="Y45" i="5" s="1"/>
  <c r="X44" i="5"/>
  <c r="X45" i="5" s="1"/>
  <c r="W44" i="5"/>
  <c r="W45" i="5" s="1"/>
  <c r="V44" i="5"/>
  <c r="V45" i="5" s="1"/>
  <c r="U44" i="5"/>
  <c r="U45" i="5" s="1"/>
  <c r="T44" i="5"/>
  <c r="T45" i="5" s="1"/>
  <c r="S44" i="5"/>
  <c r="S45" i="5" s="1"/>
  <c r="R44" i="5"/>
  <c r="R45" i="5" s="1"/>
  <c r="Q44" i="5"/>
  <c r="Q45" i="5" s="1"/>
  <c r="P44" i="5"/>
  <c r="P45" i="5" s="1"/>
  <c r="O44" i="5"/>
  <c r="O45" i="5" s="1"/>
  <c r="N44" i="5"/>
  <c r="N45" i="5" s="1"/>
  <c r="M44" i="5"/>
  <c r="M45" i="5" s="1"/>
  <c r="L44" i="5"/>
  <c r="L45" i="5" s="1"/>
  <c r="H44" i="5"/>
  <c r="F44" i="5"/>
  <c r="E44" i="5"/>
  <c r="D44" i="5"/>
  <c r="K34" i="5"/>
  <c r="J34" i="5"/>
  <c r="I34" i="5"/>
  <c r="H34" i="5"/>
  <c r="G34" i="5"/>
  <c r="F34" i="5"/>
  <c r="E34" i="5"/>
  <c r="D34" i="5"/>
  <c r="E20" i="5"/>
  <c r="K16" i="5"/>
  <c r="E11" i="5"/>
  <c r="E67" i="5" s="1"/>
  <c r="J9" i="5"/>
  <c r="K9" i="5"/>
  <c r="I9" i="5"/>
  <c r="L27" i="8"/>
  <c r="E15" i="14"/>
  <c r="E104" i="5" l="1"/>
  <c r="I10" i="5"/>
  <c r="I44" i="5" s="1"/>
  <c r="J10" i="5"/>
  <c r="K10" i="5"/>
  <c r="I11" i="5" l="1"/>
  <c r="K11" i="5"/>
  <c r="K44" i="5"/>
  <c r="J11" i="5"/>
  <c r="J44" i="5"/>
  <c r="G10" i="5"/>
  <c r="J67" i="5" l="1"/>
  <c r="J104" i="5"/>
  <c r="K12" i="5"/>
  <c r="K104" i="5"/>
  <c r="I67" i="5"/>
  <c r="I104" i="5"/>
  <c r="G11" i="5"/>
  <c r="K58" i="5"/>
  <c r="K67" i="5"/>
  <c r="J12" i="5"/>
  <c r="J58" i="5"/>
  <c r="I12" i="5"/>
  <c r="I58" i="5"/>
  <c r="L17" i="5"/>
  <c r="L82" i="5" s="1"/>
  <c r="G44" i="5"/>
  <c r="K13" i="5" l="1"/>
  <c r="G104" i="5"/>
  <c r="G67" i="5"/>
  <c r="G58" i="5"/>
  <c r="E21" i="5"/>
  <c r="L34" i="5"/>
  <c r="L19" i="14" l="1"/>
  <c r="L23" i="14"/>
  <c r="E22" i="14"/>
  <c r="E11" i="14"/>
  <c r="L21" i="5"/>
  <c r="U21" i="5"/>
  <c r="X21" i="5"/>
  <c r="V21" i="5"/>
  <c r="M21" i="5"/>
  <c r="Q21" i="5"/>
  <c r="O21" i="5"/>
  <c r="T21" i="5"/>
  <c r="S21" i="5"/>
  <c r="Y21" i="5"/>
  <c r="W21" i="5"/>
  <c r="N21" i="5"/>
  <c r="P21" i="5"/>
  <c r="R21" i="5"/>
  <c r="N22" i="14" l="1"/>
  <c r="N11" i="14"/>
  <c r="V22" i="14"/>
  <c r="V11" i="14"/>
  <c r="X11" i="14"/>
  <c r="X22" i="14"/>
  <c r="Y11" i="14"/>
  <c r="Y22" i="14"/>
  <c r="U22" i="14"/>
  <c r="U11" i="14"/>
  <c r="W22" i="14"/>
  <c r="W11" i="14"/>
  <c r="S22" i="14"/>
  <c r="S11" i="14"/>
  <c r="L22" i="14"/>
  <c r="L11" i="14"/>
  <c r="T22" i="14"/>
  <c r="T11" i="14"/>
  <c r="O22" i="14"/>
  <c r="O11" i="14"/>
  <c r="R22" i="14"/>
  <c r="R11" i="14"/>
  <c r="Q11" i="14"/>
  <c r="Q22" i="14"/>
  <c r="P11" i="14"/>
  <c r="P22" i="14"/>
  <c r="M22" i="14"/>
  <c r="M11" i="14"/>
  <c r="L22" i="5"/>
  <c r="L35" i="12" s="1"/>
  <c r="G21" i="5"/>
  <c r="M17" i="5" l="1"/>
  <c r="M82" i="5" s="1"/>
  <c r="L12" i="14"/>
  <c r="G22" i="14"/>
  <c r="G11" i="14"/>
  <c r="M22" i="5" l="1"/>
  <c r="M35" i="12" s="1"/>
  <c r="M19" i="5"/>
  <c r="M23" i="5" s="1"/>
  <c r="M34" i="5"/>
  <c r="M12" i="14"/>
  <c r="N17" i="5" l="1"/>
  <c r="N82" i="5" s="1"/>
  <c r="M23" i="14"/>
  <c r="M19" i="14"/>
  <c r="N19" i="5" l="1"/>
  <c r="N23" i="14" s="1"/>
  <c r="N34" i="5"/>
  <c r="N22" i="5"/>
  <c r="N35" i="12" s="1"/>
  <c r="N19" i="14"/>
  <c r="N23" i="5" l="1"/>
  <c r="O17" i="5"/>
  <c r="O82" i="5" s="1"/>
  <c r="N12" i="14"/>
  <c r="O22" i="5"/>
  <c r="O35" i="12" s="1"/>
  <c r="O34" i="5" l="1"/>
  <c r="O19" i="5"/>
  <c r="P17" i="5"/>
  <c r="P82" i="5" s="1"/>
  <c r="O12" i="14"/>
  <c r="O23" i="5" l="1"/>
  <c r="O19" i="14"/>
  <c r="O23" i="14"/>
  <c r="P19" i="5"/>
  <c r="P23" i="5" s="1"/>
  <c r="P22" i="5"/>
  <c r="P12" i="14" s="1"/>
  <c r="P34" i="5"/>
  <c r="P23" i="14" l="1"/>
  <c r="P19" i="14"/>
  <c r="Q17" i="5"/>
  <c r="P35" i="12"/>
  <c r="Q82" i="5" l="1"/>
  <c r="Q19" i="5"/>
  <c r="Q34" i="5"/>
  <c r="Q22" i="5"/>
  <c r="Q35" i="12" l="1"/>
  <c r="Q12" i="14"/>
  <c r="R17" i="5"/>
  <c r="Q23" i="5"/>
  <c r="Q19" i="14"/>
  <c r="Q23" i="14"/>
  <c r="R82" i="5" l="1"/>
  <c r="R22" i="5"/>
  <c r="R34" i="5"/>
  <c r="R19" i="5"/>
  <c r="R19" i="14" l="1"/>
  <c r="R23" i="14"/>
  <c r="R23" i="5"/>
  <c r="R35" i="12"/>
  <c r="S17" i="5"/>
  <c r="R12" i="14"/>
  <c r="S22" i="5" l="1"/>
  <c r="S82" i="5"/>
  <c r="S34" i="5"/>
  <c r="S19" i="5"/>
  <c r="S23" i="5" l="1"/>
  <c r="S19" i="14"/>
  <c r="S23" i="14"/>
  <c r="T17" i="5"/>
  <c r="S35" i="12"/>
  <c r="S12" i="14"/>
  <c r="T22" i="5" l="1"/>
  <c r="T82" i="5"/>
  <c r="T19" i="5"/>
  <c r="T34" i="5"/>
  <c r="T35" i="12" l="1"/>
  <c r="U17" i="5"/>
  <c r="T12" i="14"/>
  <c r="T23" i="14"/>
  <c r="T23" i="5"/>
  <c r="T19" i="14"/>
  <c r="U82" i="5" l="1"/>
  <c r="U34" i="5"/>
  <c r="U19" i="5"/>
  <c r="U22" i="5"/>
  <c r="V17" i="5" l="1"/>
  <c r="U35" i="12"/>
  <c r="U12" i="14"/>
  <c r="U23" i="5"/>
  <c r="U23" i="14"/>
  <c r="U19" i="14"/>
  <c r="V82" i="5" l="1"/>
  <c r="V19" i="5"/>
  <c r="V34" i="5"/>
  <c r="V22" i="5"/>
  <c r="V23" i="5" l="1"/>
  <c r="V19" i="14"/>
  <c r="V23" i="14"/>
  <c r="V35" i="12"/>
  <c r="W17" i="5"/>
  <c r="V12" i="14"/>
  <c r="W82" i="5" l="1"/>
  <c r="W22" i="5"/>
  <c r="W34" i="5"/>
  <c r="W19" i="5"/>
  <c r="W23" i="5" l="1"/>
  <c r="W19" i="14"/>
  <c r="W23" i="14"/>
  <c r="W12" i="14"/>
  <c r="X17" i="5"/>
  <c r="W35" i="12"/>
  <c r="X82" i="5" l="1"/>
  <c r="X22" i="5"/>
  <c r="X34" i="5"/>
  <c r="X19" i="5"/>
  <c r="X23" i="14" l="1"/>
  <c r="X19" i="14"/>
  <c r="X23" i="5"/>
  <c r="X35" i="12"/>
  <c r="Y17" i="5"/>
  <c r="X12" i="14"/>
  <c r="Y34" i="5" l="1"/>
  <c r="Y82" i="5"/>
  <c r="Y19" i="5"/>
  <c r="Y22" i="5"/>
  <c r="Y12" i="14" l="1"/>
  <c r="Z17" i="5"/>
  <c r="Y35" i="12"/>
  <c r="Y23" i="5"/>
  <c r="Y23" i="14"/>
  <c r="Y19" i="14"/>
  <c r="Z19" i="5" l="1"/>
  <c r="Z82" i="5"/>
  <c r="Z34" i="5"/>
  <c r="Z22" i="5"/>
  <c r="Z35" i="12" l="1"/>
  <c r="Z12" i="14"/>
  <c r="AA17" i="5"/>
  <c r="Z23" i="5"/>
  <c r="Z23" i="14"/>
  <c r="Z19" i="14"/>
  <c r="AA82" i="5" l="1"/>
  <c r="AA19" i="5"/>
  <c r="AA34" i="5"/>
  <c r="AA22" i="5"/>
  <c r="AA35" i="12" l="1"/>
  <c r="AB17" i="5"/>
  <c r="AA12" i="14"/>
  <c r="AA19" i="14"/>
  <c r="AA23" i="5"/>
  <c r="AA23" i="14"/>
  <c r="AB82" i="5" l="1"/>
  <c r="AB19" i="5"/>
  <c r="AB22" i="5"/>
  <c r="AB34" i="5"/>
  <c r="AB12" i="14" l="1"/>
  <c r="AC17" i="5"/>
  <c r="AB35" i="12"/>
  <c r="AB23" i="5"/>
  <c r="AB23" i="14"/>
  <c r="AB19" i="14"/>
  <c r="AC82" i="5" l="1"/>
  <c r="AC34" i="5"/>
  <c r="AC19" i="5"/>
  <c r="AC22" i="5"/>
  <c r="AC35" i="12" l="1"/>
  <c r="AD17" i="5"/>
  <c r="AC12" i="14"/>
  <c r="AC19" i="14"/>
  <c r="AC23" i="14"/>
  <c r="AC23" i="5"/>
  <c r="AD19" i="5" l="1"/>
  <c r="AD82" i="5"/>
  <c r="AD34" i="5"/>
  <c r="AD22" i="5"/>
  <c r="AD12" i="14" l="1"/>
  <c r="AD35" i="12"/>
  <c r="AE17" i="5"/>
  <c r="AD23" i="5"/>
  <c r="AD23" i="14"/>
  <c r="AD19" i="14"/>
  <c r="AE22" i="5" l="1"/>
  <c r="AE19" i="5"/>
  <c r="AE34" i="5"/>
  <c r="AE82" i="5"/>
  <c r="AE23" i="14" l="1"/>
  <c r="AE19" i="14"/>
  <c r="AE23" i="5"/>
  <c r="AE12" i="14"/>
  <c r="AE35" i="12"/>
  <c r="AF17" i="5"/>
  <c r="AF22" i="5" l="1"/>
  <c r="AF19" i="5"/>
  <c r="AF34" i="5"/>
  <c r="AF82" i="5"/>
  <c r="AF23" i="5" l="1"/>
  <c r="AF19" i="14"/>
  <c r="AF23" i="14"/>
  <c r="AF12" i="14"/>
  <c r="AF35" i="12"/>
  <c r="AG17" i="5"/>
  <c r="AG19" i="5" l="1"/>
  <c r="AG82" i="5"/>
  <c r="AG22" i="5"/>
  <c r="AG34" i="5"/>
  <c r="AG12" i="14" l="1"/>
  <c r="AH17" i="5"/>
  <c r="AG35" i="12"/>
  <c r="AG23" i="5"/>
  <c r="AG19" i="14"/>
  <c r="AG23" i="14"/>
  <c r="AH34" i="5" l="1"/>
  <c r="AH22" i="5"/>
  <c r="AH82" i="5"/>
  <c r="AH19" i="5"/>
  <c r="AI17" i="5" l="1"/>
  <c r="AH12" i="14"/>
  <c r="AH35" i="12"/>
  <c r="AH23" i="5"/>
  <c r="AH23" i="14"/>
  <c r="AH19" i="14"/>
  <c r="AI82" i="5" l="1"/>
  <c r="AI34" i="5"/>
  <c r="AI19" i="5"/>
  <c r="AI22" i="5"/>
  <c r="AI12" i="14" l="1"/>
  <c r="AI35" i="12"/>
  <c r="AJ17" i="5"/>
  <c r="AI23" i="14"/>
  <c r="AI23" i="5"/>
  <c r="AI19" i="14"/>
  <c r="AJ19" i="5" l="1"/>
  <c r="AJ22" i="5"/>
  <c r="AJ82" i="5"/>
  <c r="AJ34" i="5"/>
  <c r="AJ23" i="14" l="1"/>
  <c r="AJ23" i="5"/>
  <c r="AJ19" i="14"/>
  <c r="AK17" i="5"/>
  <c r="AJ12" i="14"/>
  <c r="AJ35" i="12"/>
  <c r="AK82" i="5" l="1"/>
  <c r="AK34" i="5"/>
  <c r="AK22" i="5"/>
  <c r="AK19" i="5"/>
  <c r="AK23" i="14" l="1"/>
  <c r="AK23" i="5"/>
  <c r="AK19" i="14"/>
  <c r="AK35" i="12"/>
  <c r="AK12" i="14"/>
  <c r="AL17" i="5"/>
  <c r="AL22" i="5" l="1"/>
  <c r="AL34" i="5"/>
  <c r="AL82" i="5"/>
  <c r="AL19" i="5"/>
  <c r="AL19" i="14" l="1"/>
  <c r="AL23" i="5"/>
  <c r="AL23" i="14"/>
  <c r="AL12" i="14"/>
  <c r="AM17" i="5"/>
  <c r="AL35" i="12"/>
  <c r="AM22" i="5" l="1"/>
  <c r="AM82" i="5"/>
  <c r="AM19" i="5"/>
  <c r="AM34" i="5"/>
  <c r="AM35" i="12" l="1"/>
  <c r="AN17" i="5"/>
  <c r="AM12" i="14"/>
  <c r="AM23" i="14"/>
  <c r="AM19" i="14"/>
  <c r="AM23" i="5"/>
  <c r="AN82" i="5" l="1"/>
  <c r="AN34" i="5"/>
  <c r="AN22" i="5"/>
  <c r="AN19" i="5"/>
  <c r="AN23" i="14" l="1"/>
  <c r="AN19" i="14"/>
  <c r="AN23" i="5"/>
  <c r="AN35" i="12"/>
  <c r="AO17" i="5"/>
  <c r="AN12" i="14"/>
  <c r="AO34" i="5" l="1"/>
  <c r="AO22" i="5"/>
  <c r="AO82" i="5"/>
  <c r="AO19" i="5"/>
  <c r="AO23" i="14" l="1"/>
  <c r="AO19" i="14"/>
  <c r="AO23" i="5"/>
  <c r="AO35" i="12"/>
  <c r="AO12" i="14"/>
  <c r="AP17" i="5"/>
  <c r="AP82" i="5" l="1"/>
  <c r="AP34" i="5"/>
  <c r="AP22" i="5"/>
  <c r="AP19" i="5"/>
  <c r="AP35" i="12" l="1"/>
  <c r="AP12" i="14"/>
  <c r="AQ17" i="5"/>
  <c r="AP23" i="14"/>
  <c r="AP23" i="5"/>
  <c r="AP19" i="14"/>
  <c r="AQ34" i="5" l="1"/>
  <c r="AQ82" i="5"/>
  <c r="AQ22" i="5"/>
  <c r="AQ19" i="5"/>
  <c r="AQ19" i="14" l="1"/>
  <c r="AQ23" i="14"/>
  <c r="AQ23" i="5"/>
  <c r="AR17" i="5"/>
  <c r="AQ12" i="14"/>
  <c r="AQ35" i="12"/>
  <c r="AR19" i="5" l="1"/>
  <c r="AR82" i="5"/>
  <c r="AR34" i="5"/>
  <c r="AR22" i="5"/>
  <c r="AR19" i="14" l="1"/>
  <c r="AR23" i="5"/>
  <c r="AR23" i="14"/>
  <c r="AS17" i="5"/>
  <c r="AR35" i="12"/>
  <c r="AR12" i="14"/>
  <c r="AS34" i="5" l="1"/>
  <c r="AS22" i="5"/>
  <c r="AS19" i="5"/>
  <c r="AS82" i="5"/>
  <c r="AS12" i="14" l="1"/>
  <c r="AS35" i="12"/>
  <c r="AT17" i="5"/>
  <c r="AS19" i="14"/>
  <c r="AS23" i="5"/>
  <c r="AS23" i="14"/>
  <c r="AT34" i="5" l="1"/>
  <c r="AT22" i="5"/>
  <c r="AT19" i="5"/>
  <c r="AT82" i="5"/>
  <c r="AT19" i="14" l="1"/>
  <c r="AT23" i="5"/>
  <c r="AT23" i="14"/>
  <c r="AU17" i="5"/>
  <c r="AT12" i="14"/>
  <c r="AT35" i="12"/>
  <c r="AU82" i="5" l="1"/>
  <c r="AU34" i="5"/>
  <c r="AU19" i="5"/>
  <c r="AU22" i="5"/>
  <c r="AU12" i="14" l="1"/>
  <c r="AU35" i="12"/>
  <c r="AV17" i="5"/>
  <c r="AU23" i="5"/>
  <c r="AU19" i="14"/>
  <c r="AU23" i="14"/>
  <c r="AV82" i="5" l="1"/>
  <c r="AV19" i="5"/>
  <c r="AV22" i="5"/>
  <c r="AV34" i="5"/>
  <c r="AV12" i="14" l="1"/>
  <c r="AV35" i="12"/>
  <c r="AW17" i="5"/>
  <c r="AV23" i="5"/>
  <c r="AV19" i="14"/>
  <c r="AV23" i="14"/>
  <c r="AW22" i="5" l="1"/>
  <c r="AW82" i="5"/>
  <c r="AW34" i="5"/>
  <c r="AW19" i="5"/>
  <c r="AW35" i="12" l="1"/>
  <c r="AW12" i="14"/>
  <c r="AX17" i="5"/>
  <c r="AW23" i="14"/>
  <c r="AW19" i="14"/>
  <c r="AW23" i="5"/>
  <c r="AX82" i="5" l="1"/>
  <c r="AX22" i="5"/>
  <c r="AX19" i="5"/>
  <c r="AX34" i="5"/>
  <c r="AX23" i="5" l="1"/>
  <c r="AX23" i="14"/>
  <c r="AX19" i="14"/>
  <c r="AX12" i="14"/>
  <c r="AX35" i="12"/>
  <c r="AY17" i="5"/>
  <c r="AY82" i="5" l="1"/>
  <c r="AY34" i="5"/>
  <c r="AY22" i="5"/>
  <c r="AY19" i="5"/>
  <c r="AZ17" i="5" l="1"/>
  <c r="AY35" i="12"/>
  <c r="AY12" i="14"/>
  <c r="AY19" i="14"/>
  <c r="AY23" i="14"/>
  <c r="AY23" i="5"/>
  <c r="AZ82" i="5" l="1"/>
  <c r="AZ34" i="5"/>
  <c r="AZ19" i="5"/>
  <c r="AZ22" i="5"/>
  <c r="AZ12" i="14" l="1"/>
  <c r="BA17" i="5"/>
  <c r="AZ35" i="12"/>
  <c r="AZ19" i="14"/>
  <c r="AZ23" i="14"/>
  <c r="AZ23" i="5"/>
  <c r="BA82" i="5" l="1"/>
  <c r="BA19" i="5"/>
  <c r="BA34" i="5"/>
  <c r="BA22" i="5"/>
  <c r="BA35" i="12" l="1"/>
  <c r="BA12" i="14"/>
  <c r="BB17" i="5"/>
  <c r="BA23" i="14"/>
  <c r="BA19" i="14"/>
  <c r="BA23" i="5"/>
  <c r="BB34" i="5" l="1"/>
  <c r="BB82" i="5"/>
  <c r="BB22" i="5"/>
  <c r="BB19" i="5"/>
  <c r="BB35" i="12" l="1"/>
  <c r="BC17" i="5"/>
  <c r="BB12" i="14"/>
  <c r="BB23" i="5"/>
  <c r="BB19" i="14"/>
  <c r="BB23" i="14"/>
  <c r="BC19" i="5" l="1"/>
  <c r="BC82" i="5"/>
  <c r="BC34" i="5"/>
  <c r="BC22" i="5"/>
  <c r="BC35" i="12" l="1"/>
  <c r="BD17" i="5"/>
  <c r="BC12" i="14"/>
  <c r="BC23" i="5"/>
  <c r="BC23" i="14"/>
  <c r="BC19" i="14"/>
  <c r="BD82" i="5" l="1"/>
  <c r="BD22" i="5"/>
  <c r="BD19" i="5"/>
  <c r="BD34" i="5"/>
  <c r="BD23" i="14" l="1"/>
  <c r="BD19" i="14"/>
  <c r="BD23" i="5"/>
  <c r="BD35" i="12"/>
  <c r="BD12" i="14"/>
  <c r="BE17" i="5"/>
  <c r="BE19" i="5" l="1"/>
  <c r="BE22" i="5"/>
  <c r="BE82" i="5"/>
  <c r="BE34" i="5"/>
  <c r="BE12" i="14" l="1"/>
  <c r="BF17" i="5"/>
  <c r="BE35" i="12"/>
  <c r="BE23" i="5"/>
  <c r="BE23" i="14"/>
  <c r="BE19" i="14"/>
  <c r="BF19" i="5" l="1"/>
  <c r="BF82" i="5"/>
  <c r="BF34" i="5"/>
  <c r="BF22" i="5"/>
  <c r="BF19" i="14" l="1"/>
  <c r="BF23" i="5"/>
  <c r="BF23" i="14"/>
  <c r="BF35" i="12"/>
  <c r="BF12" i="14"/>
  <c r="BG17" i="5"/>
  <c r="BG82" i="5" l="1"/>
  <c r="BG34" i="5"/>
  <c r="BG22" i="5"/>
  <c r="BG19" i="5"/>
  <c r="BG12" i="14" l="1"/>
  <c r="BG35" i="12"/>
  <c r="BH17" i="5"/>
  <c r="BG19" i="14"/>
  <c r="BG23" i="14"/>
  <c r="BG23" i="5"/>
  <c r="BH82" i="5" l="1"/>
  <c r="BH34" i="5"/>
  <c r="BH22" i="5"/>
  <c r="BH19" i="5"/>
  <c r="BH19" i="14" l="1"/>
  <c r="BH23" i="5"/>
  <c r="BH23" i="14"/>
  <c r="BH35" i="12"/>
  <c r="BI17" i="5"/>
  <c r="BH12" i="14"/>
  <c r="BI34" i="5" l="1"/>
  <c r="BI19" i="5"/>
  <c r="BI22" i="5"/>
  <c r="BI82" i="5"/>
  <c r="BJ17" i="5" l="1"/>
  <c r="BI12" i="14"/>
  <c r="BI35" i="12"/>
  <c r="BI23" i="5"/>
  <c r="BI23" i="14"/>
  <c r="BI19" i="14"/>
  <c r="BJ34" i="5" l="1"/>
  <c r="BJ19" i="5"/>
  <c r="BJ82" i="5"/>
  <c r="BJ22" i="5"/>
  <c r="BK17" i="5" l="1"/>
  <c r="BJ12" i="14"/>
  <c r="BJ35" i="12"/>
  <c r="BJ23" i="5"/>
  <c r="BJ23" i="14"/>
  <c r="BJ19" i="14"/>
  <c r="BK19" i="5" l="1"/>
  <c r="BK82" i="5"/>
  <c r="BK22" i="5"/>
  <c r="BK34" i="5"/>
  <c r="BK12" i="14" l="1"/>
  <c r="BL17" i="5"/>
  <c r="BK35" i="12"/>
  <c r="BK23" i="14"/>
  <c r="BK23" i="5"/>
  <c r="BK19" i="14"/>
  <c r="BL22" i="5" l="1"/>
  <c r="BL82" i="5"/>
  <c r="BL19" i="5"/>
  <c r="BL34" i="5"/>
  <c r="BL23" i="5" l="1"/>
  <c r="BL23" i="14"/>
  <c r="BL19" i="14"/>
  <c r="BL35" i="12"/>
  <c r="BM17" i="5"/>
  <c r="BL12" i="14"/>
  <c r="BM82" i="5" l="1"/>
  <c r="BM34" i="5"/>
  <c r="BM19" i="5"/>
  <c r="BM22" i="5"/>
  <c r="BM12" i="14" l="1"/>
  <c r="BN17" i="5"/>
  <c r="BM35" i="12"/>
  <c r="BM23" i="5"/>
  <c r="BM23" i="14"/>
  <c r="BM19" i="14"/>
  <c r="BN19" i="5" l="1"/>
  <c r="BN82" i="5"/>
  <c r="BN34" i="5"/>
  <c r="BN22" i="5"/>
  <c r="BN12" i="14" l="1"/>
  <c r="BN35" i="12"/>
  <c r="BO17" i="5"/>
  <c r="BN23" i="14"/>
  <c r="BN23" i="5"/>
  <c r="BN19" i="14"/>
  <c r="BO22" i="5" l="1"/>
  <c r="BO19" i="5"/>
  <c r="BO34" i="5"/>
  <c r="BO82" i="5"/>
  <c r="BO19" i="14" l="1"/>
  <c r="BO23" i="5"/>
  <c r="BO23" i="14"/>
  <c r="BO35" i="12"/>
  <c r="BO12" i="14"/>
  <c r="BP17" i="5"/>
  <c r="BP34" i="5" l="1"/>
  <c r="BP19" i="5"/>
  <c r="BP22" i="5"/>
  <c r="BP82" i="5"/>
  <c r="BP12" i="14" l="1"/>
  <c r="BP35" i="12"/>
  <c r="BQ17" i="5"/>
  <c r="BP23" i="5"/>
  <c r="BP19" i="14"/>
  <c r="BP23" i="14"/>
  <c r="BQ19" i="5" l="1"/>
  <c r="BQ22" i="5"/>
  <c r="BQ82" i="5"/>
  <c r="BQ34" i="5"/>
  <c r="BQ35" i="12" l="1"/>
  <c r="BQ12" i="14"/>
  <c r="BR17" i="5"/>
  <c r="BQ23" i="14"/>
  <c r="BQ19" i="14"/>
  <c r="BQ23" i="5"/>
  <c r="BR82" i="5" l="1"/>
  <c r="BR22" i="5"/>
  <c r="BR19" i="5"/>
  <c r="BR34" i="5"/>
  <c r="BR19" i="14" l="1"/>
  <c r="BR23" i="5"/>
  <c r="BR23" i="14"/>
  <c r="BR12" i="14"/>
  <c r="BS17" i="5"/>
  <c r="BR35" i="12"/>
  <c r="BS19" i="5" l="1"/>
  <c r="BS82" i="5"/>
  <c r="BS34" i="5"/>
  <c r="BS22" i="5"/>
  <c r="BS12" i="14" l="1"/>
  <c r="BS35" i="12"/>
  <c r="BT17" i="5"/>
  <c r="BS19" i="14"/>
  <c r="BS23" i="14"/>
  <c r="BS23" i="5"/>
  <c r="BT19" i="5" l="1"/>
  <c r="BT34" i="5"/>
  <c r="BT22" i="5"/>
  <c r="BT82" i="5"/>
  <c r="BU17" i="5" l="1"/>
  <c r="BT35" i="12"/>
  <c r="BT12" i="14"/>
  <c r="BT23" i="5"/>
  <c r="BT23" i="14"/>
  <c r="BT19" i="14"/>
  <c r="BU22" i="5" l="1"/>
  <c r="BU34" i="5"/>
  <c r="BU19" i="5"/>
  <c r="BU82" i="5"/>
  <c r="BU23" i="14" l="1"/>
  <c r="BU23" i="5"/>
  <c r="BU19" i="14"/>
  <c r="BU12" i="14"/>
  <c r="BU35" i="12"/>
  <c r="BV17" i="5"/>
  <c r="BV34" i="5" l="1"/>
  <c r="BV82" i="5"/>
  <c r="BV19" i="5"/>
  <c r="BV22" i="5"/>
  <c r="BW17" i="5" l="1"/>
  <c r="BV35" i="12"/>
  <c r="BV12" i="14"/>
  <c r="BV19" i="14"/>
  <c r="BV23" i="14"/>
  <c r="BV23" i="5"/>
  <c r="BW34" i="5" l="1"/>
  <c r="BW19" i="5"/>
  <c r="BW82" i="5"/>
  <c r="BW22" i="5"/>
  <c r="BW23" i="14" l="1"/>
  <c r="BW23" i="5"/>
  <c r="BW19" i="14"/>
  <c r="BX17" i="5"/>
  <c r="BW12" i="14"/>
  <c r="BW35" i="12"/>
  <c r="BX82" i="5" l="1"/>
  <c r="BX22" i="5"/>
  <c r="BX19" i="5"/>
  <c r="BX34" i="5"/>
  <c r="BX23" i="14" l="1"/>
  <c r="BX23" i="5"/>
  <c r="BX19" i="14"/>
  <c r="BY17" i="5"/>
  <c r="BX35" i="12"/>
  <c r="BX12" i="14"/>
  <c r="BY34" i="5" l="1"/>
  <c r="BY82" i="5"/>
  <c r="BY22" i="5"/>
  <c r="BY19" i="5"/>
  <c r="BY23" i="5" l="1"/>
  <c r="BY19" i="14"/>
  <c r="BY23" i="14"/>
  <c r="BY35" i="12"/>
  <c r="BZ17" i="5"/>
  <c r="BY12" i="14"/>
  <c r="BZ22" i="5" l="1"/>
  <c r="BZ19" i="5"/>
  <c r="BZ34" i="5"/>
  <c r="BZ82" i="5"/>
  <c r="BZ19" i="14" l="1"/>
  <c r="BZ23" i="14"/>
  <c r="BZ23" i="5"/>
  <c r="CA17" i="5"/>
  <c r="BZ35" i="12"/>
  <c r="BZ12" i="14"/>
  <c r="CA82" i="5" l="1"/>
  <c r="CA22" i="5"/>
  <c r="CA19" i="5"/>
  <c r="CA34" i="5"/>
  <c r="CA23" i="5" l="1"/>
  <c r="CA19" i="14"/>
  <c r="CA23" i="14"/>
  <c r="CA35" i="12"/>
  <c r="CB17" i="5"/>
  <c r="CA12" i="14"/>
  <c r="CB22" i="5" l="1"/>
  <c r="CB19" i="5"/>
  <c r="CB82" i="5"/>
  <c r="CB34" i="5"/>
  <c r="CB23" i="5" l="1"/>
  <c r="CB19" i="14"/>
  <c r="CB23" i="14"/>
  <c r="CB35" i="12"/>
  <c r="CC17" i="5"/>
  <c r="CB12" i="14"/>
  <c r="CC82" i="5" l="1"/>
  <c r="CC19" i="5"/>
  <c r="CC34" i="5"/>
  <c r="CC22" i="5"/>
  <c r="CC23" i="5" l="1"/>
  <c r="CC23" i="14"/>
  <c r="CC19" i="14"/>
  <c r="CD17" i="5"/>
  <c r="CC12" i="14"/>
  <c r="CC35" i="12"/>
  <c r="CD19" i="5" l="1"/>
  <c r="CD82" i="5"/>
  <c r="CD34" i="5"/>
  <c r="CD22" i="5"/>
  <c r="CD12" i="14" l="1"/>
  <c r="CE17" i="5"/>
  <c r="CD35" i="12"/>
  <c r="CD23" i="14"/>
  <c r="CD19" i="14"/>
  <c r="CD23" i="5"/>
  <c r="CE82" i="5" l="1"/>
  <c r="CE34" i="5"/>
  <c r="CE19" i="5"/>
  <c r="CE22" i="5"/>
  <c r="CE12" i="14" l="1"/>
  <c r="CF17" i="5"/>
  <c r="CE35" i="12"/>
  <c r="CE23" i="14"/>
  <c r="CE23" i="5"/>
  <c r="CE19" i="14"/>
  <c r="CF19" i="5" l="1"/>
  <c r="CF34" i="5"/>
  <c r="CF82" i="5"/>
  <c r="CF22" i="5"/>
  <c r="CF12" i="14" l="1"/>
  <c r="CF35" i="12"/>
  <c r="CG17" i="5"/>
  <c r="CF23" i="14"/>
  <c r="CF23" i="5"/>
  <c r="CF19" i="14"/>
  <c r="CG19" i="5" l="1"/>
  <c r="CG82" i="5"/>
  <c r="CG22" i="5"/>
  <c r="CG34" i="5"/>
  <c r="CG12" i="14" l="1"/>
  <c r="CH17" i="5"/>
  <c r="CG35" i="12"/>
  <c r="CG23" i="14"/>
  <c r="CG19" i="14"/>
  <c r="CG23" i="5"/>
  <c r="CH82" i="5" l="1"/>
  <c r="CH19" i="5"/>
  <c r="CH34" i="5"/>
  <c r="CH22" i="5"/>
  <c r="CH20" i="20"/>
  <c r="CH21" i="20" s="1"/>
  <c r="CH24" i="20" s="1"/>
  <c r="CG20" i="20"/>
  <c r="CF20" i="20"/>
  <c r="CE20" i="20"/>
  <c r="CD20" i="20"/>
  <c r="CC20" i="20"/>
  <c r="CB20" i="20"/>
  <c r="CB21" i="20" s="1"/>
  <c r="CB24" i="20" s="1"/>
  <c r="CA20" i="20"/>
  <c r="BZ20" i="20"/>
  <c r="BZ21" i="20" s="1"/>
  <c r="BZ24" i="20" s="1"/>
  <c r="BY20" i="20"/>
  <c r="BX20" i="20"/>
  <c r="BW20" i="20"/>
  <c r="BV20" i="20"/>
  <c r="BU20" i="20"/>
  <c r="BT20" i="20"/>
  <c r="BT21" i="20" s="1"/>
  <c r="BT24" i="20" s="1"/>
  <c r="BS20" i="20"/>
  <c r="BR20" i="20"/>
  <c r="BQ20" i="20"/>
  <c r="BP20" i="20"/>
  <c r="BO20" i="20"/>
  <c r="BN20" i="20"/>
  <c r="BM20" i="20"/>
  <c r="BL20" i="20"/>
  <c r="BL21" i="20" s="1"/>
  <c r="BL24" i="20" s="1"/>
  <c r="BK20" i="20"/>
  <c r="BJ20" i="20"/>
  <c r="BJ21" i="20" s="1"/>
  <c r="BJ24" i="20" s="1"/>
  <c r="BI20" i="20"/>
  <c r="BH20" i="20"/>
  <c r="BG20" i="20"/>
  <c r="BF20" i="20"/>
  <c r="BE20" i="20"/>
  <c r="BD20" i="20"/>
  <c r="BD21" i="20" s="1"/>
  <c r="BD24" i="20" s="1"/>
  <c r="BC20" i="20"/>
  <c r="BB20" i="20"/>
  <c r="BB21" i="20" s="1"/>
  <c r="BB24" i="20" s="1"/>
  <c r="BA20" i="20"/>
  <c r="AZ20" i="20"/>
  <c r="AY20" i="20"/>
  <c r="AX20" i="20"/>
  <c r="AX21" i="20" s="1"/>
  <c r="AX24" i="20" s="1"/>
  <c r="AW20" i="20"/>
  <c r="AV20" i="20"/>
  <c r="AV21" i="20" s="1"/>
  <c r="AV24" i="20" s="1"/>
  <c r="AU20" i="20"/>
  <c r="AT20" i="20"/>
  <c r="AT21" i="20" s="1"/>
  <c r="AT24" i="20" s="1"/>
  <c r="AS20" i="20"/>
  <c r="AR20" i="20"/>
  <c r="AQ20" i="20"/>
  <c r="AP20" i="20"/>
  <c r="AP21" i="20" s="1"/>
  <c r="AP24" i="20" s="1"/>
  <c r="AO20" i="20"/>
  <c r="AN20" i="20"/>
  <c r="AN21" i="20" s="1"/>
  <c r="AN24" i="20" s="1"/>
  <c r="AM20" i="20"/>
  <c r="AL20" i="20"/>
  <c r="AK20" i="20"/>
  <c r="AJ20" i="20"/>
  <c r="AI20" i="20"/>
  <c r="AH20" i="20"/>
  <c r="AG20" i="20"/>
  <c r="AF20" i="20"/>
  <c r="AE20" i="20"/>
  <c r="AD20" i="20"/>
  <c r="AC20" i="20"/>
  <c r="AB20" i="20"/>
  <c r="AA20" i="20"/>
  <c r="Z20" i="20"/>
  <c r="Y20" i="20"/>
  <c r="X20" i="20"/>
  <c r="W20" i="20"/>
  <c r="V20" i="20"/>
  <c r="U20" i="20"/>
  <c r="T20" i="20"/>
  <c r="S20" i="20"/>
  <c r="R20" i="20"/>
  <c r="Q20" i="20"/>
  <c r="P20" i="20"/>
  <c r="O20" i="20"/>
  <c r="N20" i="20"/>
  <c r="M20" i="20"/>
  <c r="L20" i="20"/>
  <c r="J20" i="20"/>
  <c r="J21" i="20" s="1"/>
  <c r="J24" i="20" s="1"/>
  <c r="I20" i="20"/>
  <c r="H20" i="20"/>
  <c r="G20" i="20"/>
  <c r="F20" i="20"/>
  <c r="E20" i="20"/>
  <c r="CH23" i="20"/>
  <c r="CG23" i="20"/>
  <c r="CG26" i="20" s="1"/>
  <c r="CG31" i="20" s="1"/>
  <c r="CG32" i="20" s="1"/>
  <c r="CG57" i="20" s="1"/>
  <c r="CF23" i="20"/>
  <c r="CE23" i="20"/>
  <c r="CD23" i="20"/>
  <c r="CC23" i="20"/>
  <c r="CB23" i="20"/>
  <c r="CA23" i="20"/>
  <c r="CA26" i="20" s="1"/>
  <c r="BZ23" i="20"/>
  <c r="BY23" i="20"/>
  <c r="BY26" i="20" s="1"/>
  <c r="BY31" i="20" s="1"/>
  <c r="BY32" i="20" s="1"/>
  <c r="BY57" i="20" s="1"/>
  <c r="BX23" i="20"/>
  <c r="BW23" i="20"/>
  <c r="BV23" i="20"/>
  <c r="BU23" i="20"/>
  <c r="BT23" i="20"/>
  <c r="BS23" i="20"/>
  <c r="BR23" i="20"/>
  <c r="BQ23" i="20"/>
  <c r="BP23" i="20"/>
  <c r="BO23" i="20"/>
  <c r="BN23" i="20"/>
  <c r="BM23" i="20"/>
  <c r="BL23" i="20"/>
  <c r="BK23" i="20"/>
  <c r="BJ23" i="20"/>
  <c r="BI23" i="20"/>
  <c r="BH23" i="20"/>
  <c r="BG23" i="20"/>
  <c r="BF23" i="20"/>
  <c r="BE23" i="20"/>
  <c r="BD23" i="20"/>
  <c r="BC23" i="20"/>
  <c r="BB23"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H19" i="20"/>
  <c r="F19" i="20"/>
  <c r="E19" i="20"/>
  <c r="D19" i="20"/>
  <c r="H37" i="20"/>
  <c r="F37" i="20"/>
  <c r="E37" i="20"/>
  <c r="D37" i="20"/>
  <c r="H36" i="20"/>
  <c r="G36" i="20"/>
  <c r="F36" i="20"/>
  <c r="E36" i="20"/>
  <c r="D36" i="20"/>
  <c r="G9" i="20"/>
  <c r="F9" i="20"/>
  <c r="E9" i="20"/>
  <c r="D9" i="20"/>
  <c r="CH4" i="20"/>
  <c r="CG4" i="20"/>
  <c r="CF4" i="20"/>
  <c r="CE4" i="20"/>
  <c r="CD4" i="20"/>
  <c r="CC4" i="20"/>
  <c r="CB4" i="20"/>
  <c r="CA4" i="20"/>
  <c r="BZ4" i="20"/>
  <c r="BY4" i="20"/>
  <c r="BX4" i="20"/>
  <c r="BW4" i="20"/>
  <c r="BV4" i="20"/>
  <c r="BU4" i="20"/>
  <c r="BT4" i="20"/>
  <c r="BS4" i="20"/>
  <c r="BR4" i="20"/>
  <c r="BQ4" i="20"/>
  <c r="BP4" i="20"/>
  <c r="BO4" i="20"/>
  <c r="BN4" i="20"/>
  <c r="BM4" i="20"/>
  <c r="BL4" i="20"/>
  <c r="BK4" i="20"/>
  <c r="BJ4" i="20"/>
  <c r="BI4" i="20"/>
  <c r="BH4" i="20"/>
  <c r="BG4" i="20"/>
  <c r="BF4" i="20"/>
  <c r="BE4" i="20"/>
  <c r="BD4" i="20"/>
  <c r="BC4" i="20"/>
  <c r="BB4" i="20"/>
  <c r="BA4" i="20"/>
  <c r="AZ4" i="20"/>
  <c r="AY4" i="20"/>
  <c r="AX4" i="20"/>
  <c r="AW4" i="20"/>
  <c r="AV4" i="20"/>
  <c r="AU4" i="20"/>
  <c r="AT4" i="20"/>
  <c r="AS4" i="20"/>
  <c r="AR4" i="20"/>
  <c r="AQ4" i="20"/>
  <c r="AP4" i="20"/>
  <c r="AO4" i="20"/>
  <c r="AN4" i="20"/>
  <c r="AM4" i="20"/>
  <c r="AL4" i="20"/>
  <c r="AK4" i="20"/>
  <c r="AJ4" i="20"/>
  <c r="AI4" i="20"/>
  <c r="AH4" i="20"/>
  <c r="AG4" i="20"/>
  <c r="AF4" i="20"/>
  <c r="AE4" i="20"/>
  <c r="AD4" i="20"/>
  <c r="AC4" i="20"/>
  <c r="AB4" i="20"/>
  <c r="AA4" i="20"/>
  <c r="Z4" i="20"/>
  <c r="Y4" i="20"/>
  <c r="X4" i="20"/>
  <c r="W4" i="20"/>
  <c r="V4" i="20"/>
  <c r="U4" i="20"/>
  <c r="T4" i="20"/>
  <c r="S4" i="20"/>
  <c r="R4" i="20"/>
  <c r="Q4" i="20"/>
  <c r="P4" i="20"/>
  <c r="O4" i="20"/>
  <c r="N4" i="20"/>
  <c r="M4" i="20"/>
  <c r="L4" i="20"/>
  <c r="K4" i="20"/>
  <c r="J4" i="20"/>
  <c r="CH3" i="20"/>
  <c r="CG3" i="20"/>
  <c r="CF3" i="20"/>
  <c r="CE3" i="20"/>
  <c r="CD3" i="20"/>
  <c r="CC3" i="20"/>
  <c r="CB3" i="20"/>
  <c r="CA3" i="20"/>
  <c r="BZ3" i="20"/>
  <c r="BY3" i="20"/>
  <c r="BX3" i="20"/>
  <c r="BW3" i="20"/>
  <c r="BV3" i="20"/>
  <c r="BU3" i="20"/>
  <c r="BT3" i="20"/>
  <c r="BS3" i="20"/>
  <c r="BR3" i="20"/>
  <c r="BQ3" i="20"/>
  <c r="BP3" i="20"/>
  <c r="BO3" i="20"/>
  <c r="BN3" i="20"/>
  <c r="BM3" i="20"/>
  <c r="BL3" i="20"/>
  <c r="BK3" i="20"/>
  <c r="BJ3" i="20"/>
  <c r="BI3" i="20"/>
  <c r="BH3" i="20"/>
  <c r="BG3" i="20"/>
  <c r="BF3" i="20"/>
  <c r="BE3" i="20"/>
  <c r="BD3" i="20"/>
  <c r="BC3" i="20"/>
  <c r="BB3" i="20"/>
  <c r="BA3" i="20"/>
  <c r="AZ3" i="20"/>
  <c r="AY3" i="20"/>
  <c r="AX3" i="20"/>
  <c r="AW3" i="20"/>
  <c r="AV3" i="20"/>
  <c r="AU3" i="20"/>
  <c r="AT3" i="20"/>
  <c r="AS3" i="20"/>
  <c r="AR3" i="20"/>
  <c r="AQ3" i="20"/>
  <c r="AP3" i="20"/>
  <c r="AO3" i="20"/>
  <c r="AN3" i="20"/>
  <c r="AM3" i="20"/>
  <c r="AL3" i="20"/>
  <c r="AK3" i="20"/>
  <c r="AJ3" i="20"/>
  <c r="AI3" i="20"/>
  <c r="AH3" i="20"/>
  <c r="AG3" i="20"/>
  <c r="AF3" i="20"/>
  <c r="AE3" i="20"/>
  <c r="AD3" i="20"/>
  <c r="AC3" i="20"/>
  <c r="AB3" i="20"/>
  <c r="AA3" i="20"/>
  <c r="Z3" i="20"/>
  <c r="Y3" i="20"/>
  <c r="X3" i="20"/>
  <c r="W3" i="20"/>
  <c r="V3" i="20"/>
  <c r="U3" i="20"/>
  <c r="T3" i="20"/>
  <c r="S3" i="20"/>
  <c r="R3" i="20"/>
  <c r="Q3" i="20"/>
  <c r="P3" i="20"/>
  <c r="O3" i="20"/>
  <c r="N3" i="20"/>
  <c r="M3" i="20"/>
  <c r="L3" i="20"/>
  <c r="K3" i="20"/>
  <c r="J3" i="20"/>
  <c r="CH2" i="20"/>
  <c r="CG2" i="20"/>
  <c r="CF2" i="20"/>
  <c r="CE2" i="20"/>
  <c r="CD2" i="20"/>
  <c r="CC2" i="20"/>
  <c r="CB2" i="20"/>
  <c r="CA2" i="20"/>
  <c r="BZ2" i="20"/>
  <c r="BY2" i="20"/>
  <c r="BX2" i="20"/>
  <c r="BW2" i="20"/>
  <c r="BV2" i="20"/>
  <c r="BU2" i="20"/>
  <c r="BT2" i="20"/>
  <c r="BS2" i="20"/>
  <c r="BR2" i="20"/>
  <c r="BQ2" i="20"/>
  <c r="BP2" i="20"/>
  <c r="BO2" i="20"/>
  <c r="BN2" i="20"/>
  <c r="BM2" i="20"/>
  <c r="BL2" i="20"/>
  <c r="BK2" i="20"/>
  <c r="BJ2" i="20"/>
  <c r="BI2" i="20"/>
  <c r="BH2" i="20"/>
  <c r="BG2" i="20"/>
  <c r="BF2" i="20"/>
  <c r="BE2" i="20"/>
  <c r="BD2" i="20"/>
  <c r="BC2" i="20"/>
  <c r="BB2" i="20"/>
  <c r="BA2" i="20"/>
  <c r="AZ2" i="20"/>
  <c r="AY2" i="20"/>
  <c r="AX2" i="20"/>
  <c r="AW2" i="20"/>
  <c r="AV2" i="20"/>
  <c r="AU2" i="20"/>
  <c r="AT2" i="20"/>
  <c r="AS2" i="20"/>
  <c r="AR2" i="20"/>
  <c r="AQ2" i="20"/>
  <c r="AP2" i="20"/>
  <c r="AO2" i="20"/>
  <c r="AN2" i="20"/>
  <c r="AM2" i="20"/>
  <c r="AL2" i="20"/>
  <c r="AK2" i="20"/>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4" i="20"/>
  <c r="I3" i="20"/>
  <c r="I2" i="20"/>
  <c r="H57" i="20"/>
  <c r="F57" i="20"/>
  <c r="E57" i="20"/>
  <c r="D57" i="20"/>
  <c r="H56" i="20"/>
  <c r="F56" i="20"/>
  <c r="E56" i="20"/>
  <c r="D56" i="20"/>
  <c r="H53" i="20"/>
  <c r="F53" i="20"/>
  <c r="E53" i="20"/>
  <c r="D53" i="20"/>
  <c r="H52" i="20"/>
  <c r="G52" i="20"/>
  <c r="F52" i="20"/>
  <c r="E52" i="20"/>
  <c r="D52" i="20"/>
  <c r="H47" i="20"/>
  <c r="F47" i="20"/>
  <c r="E47" i="20"/>
  <c r="D47" i="20"/>
  <c r="H46" i="20"/>
  <c r="F46" i="20"/>
  <c r="E46" i="20"/>
  <c r="D46" i="20"/>
  <c r="H43" i="20"/>
  <c r="F43" i="20"/>
  <c r="E43" i="20"/>
  <c r="D43" i="20"/>
  <c r="H40" i="20"/>
  <c r="F40" i="20"/>
  <c r="E40" i="20"/>
  <c r="D40" i="20"/>
  <c r="H31" i="20"/>
  <c r="F31" i="20"/>
  <c r="E31" i="20"/>
  <c r="D31" i="20"/>
  <c r="H28" i="20"/>
  <c r="F28" i="20"/>
  <c r="E28" i="20"/>
  <c r="D28" i="20"/>
  <c r="CH26" i="20"/>
  <c r="CH28" i="20" s="1"/>
  <c r="CH29" i="20" s="1"/>
  <c r="CH47" i="20" s="1"/>
  <c r="CF26" i="20"/>
  <c r="CB26" i="20"/>
  <c r="BZ26" i="20"/>
  <c r="BZ28" i="20" s="1"/>
  <c r="BZ29" i="20" s="1"/>
  <c r="BZ47" i="20" s="1"/>
  <c r="BX26" i="20"/>
  <c r="H25" i="20"/>
  <c r="G25" i="20"/>
  <c r="F25" i="20"/>
  <c r="E25" i="20"/>
  <c r="D25" i="20"/>
  <c r="H24" i="20"/>
  <c r="G24" i="20"/>
  <c r="F24" i="20"/>
  <c r="E24" i="20"/>
  <c r="D24" i="20"/>
  <c r="CE26" i="20"/>
  <c r="CE31" i="20" s="1"/>
  <c r="CE32" i="20" s="1"/>
  <c r="CE57" i="20" s="1"/>
  <c r="CD26" i="20"/>
  <c r="CC26" i="20"/>
  <c r="CC31" i="20" s="1"/>
  <c r="CC32" i="20" s="1"/>
  <c r="CC57" i="20" s="1"/>
  <c r="BW26" i="20"/>
  <c r="BW31" i="20" s="1"/>
  <c r="BW32" i="20" s="1"/>
  <c r="BW57" i="20" s="1"/>
  <c r="K26" i="20"/>
  <c r="K31" i="20" s="1"/>
  <c r="K32" i="20" s="1"/>
  <c r="K57" i="20" s="1"/>
  <c r="J26" i="20"/>
  <c r="I26" i="20"/>
  <c r="I31" i="20" s="1"/>
  <c r="I32" i="20" s="1"/>
  <c r="CE21" i="20"/>
  <c r="CE24" i="20" s="1"/>
  <c r="BW21" i="20"/>
  <c r="BW24" i="20" s="1"/>
  <c r="CG21" i="20"/>
  <c r="CG24" i="20" s="1"/>
  <c r="CF21" i="20"/>
  <c r="CF24" i="20" s="1"/>
  <c r="CD21" i="20"/>
  <c r="CD24" i="20" s="1"/>
  <c r="CC21" i="20"/>
  <c r="CC24" i="20" s="1"/>
  <c r="CA21" i="20"/>
  <c r="CA24" i="20" s="1"/>
  <c r="BY21" i="20"/>
  <c r="BY24" i="20" s="1"/>
  <c r="BX21" i="20"/>
  <c r="BX24" i="20" s="1"/>
  <c r="BV21" i="20"/>
  <c r="BV24" i="20" s="1"/>
  <c r="BU21" i="20"/>
  <c r="BU24" i="20" s="1"/>
  <c r="BR21" i="20"/>
  <c r="BR24" i="20" s="1"/>
  <c r="BQ21" i="20"/>
  <c r="BQ24" i="20" s="1"/>
  <c r="BP21" i="20"/>
  <c r="BP24" i="20" s="1"/>
  <c r="BN21" i="20"/>
  <c r="BN24" i="20" s="1"/>
  <c r="BM21" i="20"/>
  <c r="BM24" i="20" s="1"/>
  <c r="BI21" i="20"/>
  <c r="BI24" i="20" s="1"/>
  <c r="BH21" i="20"/>
  <c r="BH24" i="20" s="1"/>
  <c r="BF21" i="20"/>
  <c r="BF24" i="20" s="1"/>
  <c r="BE21" i="20"/>
  <c r="BE24" i="20" s="1"/>
  <c r="BA21" i="20"/>
  <c r="BA24" i="20" s="1"/>
  <c r="AZ21" i="20"/>
  <c r="AZ24" i="20" s="1"/>
  <c r="AW21" i="20"/>
  <c r="AW24" i="20" s="1"/>
  <c r="AS21" i="20"/>
  <c r="AS24" i="20" s="1"/>
  <c r="AR21" i="20"/>
  <c r="AR24" i="20" s="1"/>
  <c r="AO21" i="20"/>
  <c r="AO24" i="20" s="1"/>
  <c r="I21" i="20"/>
  <c r="I24" i="20" s="1"/>
  <c r="BO21" i="20"/>
  <c r="BO24" i="20" s="1"/>
  <c r="BG21" i="20"/>
  <c r="BG24" i="20" s="1"/>
  <c r="AY21" i="20"/>
  <c r="AY24" i="20" s="1"/>
  <c r="AQ21" i="20"/>
  <c r="AQ24" i="20" s="1"/>
  <c r="H14" i="20"/>
  <c r="F14" i="20"/>
  <c r="E14" i="20"/>
  <c r="D14" i="20"/>
  <c r="H13" i="20"/>
  <c r="F13" i="20"/>
  <c r="E13" i="20"/>
  <c r="D13" i="20"/>
  <c r="I12" i="20"/>
  <c r="I52" i="20" s="1"/>
  <c r="AB18" i="14"/>
  <c r="AA18" i="14"/>
  <c r="Z18" i="14"/>
  <c r="Y18" i="14"/>
  <c r="X18" i="14"/>
  <c r="W18" i="14"/>
  <c r="V18" i="14"/>
  <c r="U18" i="14"/>
  <c r="T18" i="14"/>
  <c r="S18" i="14"/>
  <c r="R18" i="14"/>
  <c r="Q18" i="14"/>
  <c r="P18" i="14"/>
  <c r="O18" i="14"/>
  <c r="N18" i="14"/>
  <c r="M18" i="14"/>
  <c r="L18" i="14"/>
  <c r="CH12" i="14" l="1"/>
  <c r="CH35" i="12"/>
  <c r="CH23" i="14"/>
  <c r="CH23" i="5"/>
  <c r="CH19" i="14"/>
  <c r="AM21" i="20"/>
  <c r="AM24" i="20" s="1"/>
  <c r="BC21" i="20"/>
  <c r="BC24" i="20" s="1"/>
  <c r="BS21" i="20"/>
  <c r="BS24" i="20" s="1"/>
  <c r="AU21" i="20"/>
  <c r="AU24" i="20" s="1"/>
  <c r="BK21" i="20"/>
  <c r="BK24" i="20" s="1"/>
  <c r="I57" i="20"/>
  <c r="J28" i="20"/>
  <c r="J29" i="20" s="1"/>
  <c r="J47" i="20" s="1"/>
  <c r="J31" i="20"/>
  <c r="J32" i="20" s="1"/>
  <c r="J57" i="20" s="1"/>
  <c r="CD31" i="20"/>
  <c r="CD32" i="20" s="1"/>
  <c r="CD57" i="20" s="1"/>
  <c r="CD28" i="20"/>
  <c r="CD29" i="20" s="1"/>
  <c r="CD47" i="20" s="1"/>
  <c r="CG28" i="20"/>
  <c r="CG29" i="20" s="1"/>
  <c r="CG47" i="20" s="1"/>
  <c r="BX31" i="20"/>
  <c r="BX32" i="20" s="1"/>
  <c r="BX57" i="20" s="1"/>
  <c r="BX28" i="20"/>
  <c r="BX29" i="20" s="1"/>
  <c r="BX47" i="20" s="1"/>
  <c r="I28" i="20"/>
  <c r="I29" i="20" s="1"/>
  <c r="CB28" i="20"/>
  <c r="CB29" i="20" s="1"/>
  <c r="CB47" i="20" s="1"/>
  <c r="CB31" i="20"/>
  <c r="CB32" i="20" s="1"/>
  <c r="CB57" i="20" s="1"/>
  <c r="K28" i="20"/>
  <c r="K29" i="20" s="1"/>
  <c r="K47" i="20" s="1"/>
  <c r="BW28" i="20"/>
  <c r="BW29" i="20" s="1"/>
  <c r="BW47" i="20" s="1"/>
  <c r="BZ31" i="20"/>
  <c r="BZ32" i="20" s="1"/>
  <c r="BZ57" i="20" s="1"/>
  <c r="CA31" i="20"/>
  <c r="CA32" i="20" s="1"/>
  <c r="CA57" i="20" s="1"/>
  <c r="CA28" i="20"/>
  <c r="CA29" i="20" s="1"/>
  <c r="CA47" i="20" s="1"/>
  <c r="CF31" i="20"/>
  <c r="CF32" i="20" s="1"/>
  <c r="CF57" i="20" s="1"/>
  <c r="CF28" i="20"/>
  <c r="CF29" i="20" s="1"/>
  <c r="CF47" i="20" s="1"/>
  <c r="BY28" i="20"/>
  <c r="BY29" i="20" s="1"/>
  <c r="BY47" i="20" s="1"/>
  <c r="CH31" i="20"/>
  <c r="CH32" i="20" s="1"/>
  <c r="CH57" i="20" s="1"/>
  <c r="CC28" i="20"/>
  <c r="CC29" i="20" s="1"/>
  <c r="CC47" i="20" s="1"/>
  <c r="CE28" i="20"/>
  <c r="CE29" i="20" s="1"/>
  <c r="CE47" i="20" s="1"/>
  <c r="I25" i="20"/>
  <c r="I47" i="20" l="1"/>
  <c r="H22" i="12" l="1"/>
  <c r="F22" i="12"/>
  <c r="E22" i="12"/>
  <c r="D22" i="12"/>
  <c r="F78" i="12"/>
  <c r="H77" i="12"/>
  <c r="F77" i="12"/>
  <c r="E77" i="12"/>
  <c r="D77" i="12"/>
  <c r="H74" i="12"/>
  <c r="F74" i="12"/>
  <c r="E74" i="12"/>
  <c r="D74" i="12"/>
  <c r="H40" i="12"/>
  <c r="G40" i="12"/>
  <c r="F40" i="12"/>
  <c r="E40" i="12"/>
  <c r="D40" i="12"/>
  <c r="H30" i="12"/>
  <c r="G30" i="12"/>
  <c r="F30" i="12"/>
  <c r="E30" i="12"/>
  <c r="D30" i="12"/>
  <c r="G28" i="12" l="1"/>
  <c r="G71" i="12" l="1"/>
  <c r="G70" i="12"/>
  <c r="H34" i="12"/>
  <c r="G34" i="12"/>
  <c r="F34" i="12"/>
  <c r="E34" i="12"/>
  <c r="D34" i="12"/>
  <c r="H19" i="12"/>
  <c r="F19" i="12"/>
  <c r="E19" i="12"/>
  <c r="D19" i="12"/>
  <c r="H50" i="12"/>
  <c r="F50" i="12"/>
  <c r="E50" i="12"/>
  <c r="D50" i="12"/>
  <c r="E16" i="19" l="1"/>
  <c r="Y12" i="19"/>
  <c r="X12" i="19"/>
  <c r="W12" i="19"/>
  <c r="V12" i="19"/>
  <c r="U12" i="19"/>
  <c r="T12" i="19"/>
  <c r="S12" i="19"/>
  <c r="R12" i="19"/>
  <c r="Q12" i="19"/>
  <c r="P12" i="19"/>
  <c r="O12" i="19"/>
  <c r="N12" i="19"/>
  <c r="M12" i="19"/>
  <c r="L12" i="19"/>
  <c r="K12" i="19"/>
  <c r="J12" i="19"/>
  <c r="I12" i="19"/>
  <c r="H12" i="19"/>
  <c r="G12" i="19"/>
  <c r="F12" i="19"/>
  <c r="E12" i="19"/>
  <c r="H11" i="19"/>
  <c r="F11" i="19"/>
  <c r="E11" i="19"/>
  <c r="D11" i="19"/>
  <c r="H10" i="19" l="1"/>
  <c r="F10" i="19"/>
  <c r="E10" i="19"/>
  <c r="D10" i="19"/>
  <c r="CH4" i="19"/>
  <c r="CG4" i="19"/>
  <c r="CF4" i="19"/>
  <c r="CE4" i="19"/>
  <c r="CD4" i="19"/>
  <c r="CC4" i="19"/>
  <c r="CB4" i="19"/>
  <c r="CA4" i="19"/>
  <c r="BZ4" i="19"/>
  <c r="BY4" i="19"/>
  <c r="BX4" i="19"/>
  <c r="BW4" i="19"/>
  <c r="BV4" i="19"/>
  <c r="BU4" i="19"/>
  <c r="BT4" i="19"/>
  <c r="BS4" i="19"/>
  <c r="BR4" i="19"/>
  <c r="BQ4" i="19"/>
  <c r="BP4" i="19"/>
  <c r="BO4" i="19"/>
  <c r="BN4" i="19"/>
  <c r="BM4" i="19"/>
  <c r="BL4" i="19"/>
  <c r="BK4" i="19"/>
  <c r="BJ4" i="19"/>
  <c r="BI4" i="19"/>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CH3" i="19"/>
  <c r="CG3" i="19"/>
  <c r="CF3" i="19"/>
  <c r="CE3" i="19"/>
  <c r="CD3" i="19"/>
  <c r="CC3" i="19"/>
  <c r="CB3" i="19"/>
  <c r="CA3" i="19"/>
  <c r="BZ3" i="19"/>
  <c r="BY3" i="19"/>
  <c r="BX3" i="19"/>
  <c r="BW3" i="19"/>
  <c r="BV3" i="19"/>
  <c r="BU3" i="19"/>
  <c r="BT3" i="19"/>
  <c r="BS3" i="19"/>
  <c r="BR3" i="19"/>
  <c r="BQ3" i="19"/>
  <c r="BP3" i="19"/>
  <c r="BO3" i="19"/>
  <c r="BN3" i="19"/>
  <c r="BM3" i="19"/>
  <c r="BL3" i="19"/>
  <c r="BK3" i="19"/>
  <c r="BJ3" i="19"/>
  <c r="BI3" i="19"/>
  <c r="BH3" i="19"/>
  <c r="BG3" i="19"/>
  <c r="BF3" i="19"/>
  <c r="BE3" i="19"/>
  <c r="BD3" i="19"/>
  <c r="BC3" i="19"/>
  <c r="BB3" i="19"/>
  <c r="BA3" i="19"/>
  <c r="AZ3" i="19"/>
  <c r="AY3" i="19"/>
  <c r="AX3" i="19"/>
  <c r="AW3" i="19"/>
  <c r="AV3" i="19"/>
  <c r="AU3" i="19"/>
  <c r="AT3" i="19"/>
  <c r="AS3" i="19"/>
  <c r="AR3" i="19"/>
  <c r="AQ3" i="19"/>
  <c r="AP3" i="19"/>
  <c r="AO3" i="19"/>
  <c r="AN3" i="19"/>
  <c r="AM3" i="19"/>
  <c r="AL3" i="19"/>
  <c r="AK3" i="19"/>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CH2" i="19"/>
  <c r="CG2" i="19"/>
  <c r="CF2" i="19"/>
  <c r="CE2" i="19"/>
  <c r="CD2" i="19"/>
  <c r="CC2" i="19"/>
  <c r="CB2" i="19"/>
  <c r="CA2" i="19"/>
  <c r="BZ2" i="19"/>
  <c r="BY2" i="19"/>
  <c r="BX2" i="19"/>
  <c r="BW2" i="19"/>
  <c r="BV2" i="19"/>
  <c r="BU2" i="19"/>
  <c r="BT2" i="19"/>
  <c r="BS2" i="19"/>
  <c r="BR2" i="19"/>
  <c r="BQ2" i="19"/>
  <c r="BP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4" i="19"/>
  <c r="I3" i="19"/>
  <c r="I2" i="19"/>
  <c r="H42" i="18" l="1"/>
  <c r="F42" i="18"/>
  <c r="E42" i="18"/>
  <c r="D42" i="18"/>
  <c r="H38" i="18"/>
  <c r="F38" i="18"/>
  <c r="E38" i="18"/>
  <c r="D38" i="18"/>
  <c r="H31" i="18"/>
  <c r="F31" i="18"/>
  <c r="E31" i="18"/>
  <c r="D31" i="18"/>
  <c r="H24" i="18"/>
  <c r="F24" i="18"/>
  <c r="E24" i="18"/>
  <c r="D24" i="18"/>
  <c r="CH10" i="18"/>
  <c r="CG10" i="18"/>
  <c r="CF10" i="18"/>
  <c r="CE10" i="18"/>
  <c r="CD10" i="18"/>
  <c r="CC10" i="18"/>
  <c r="CB10" i="18"/>
  <c r="CA10" i="18"/>
  <c r="BZ10" i="18"/>
  <c r="BY10" i="18"/>
  <c r="BX10" i="18"/>
  <c r="BW10" i="18"/>
  <c r="BV10" i="18"/>
  <c r="BU10" i="18"/>
  <c r="BT10" i="18"/>
  <c r="BS10" i="18"/>
  <c r="BR10" i="18"/>
  <c r="BQ10" i="18"/>
  <c r="BP10" i="18"/>
  <c r="BO10" i="18"/>
  <c r="BN10" i="18"/>
  <c r="BM10" i="18"/>
  <c r="BL10" i="18"/>
  <c r="BK10" i="18"/>
  <c r="BJ10" i="18"/>
  <c r="BI10" i="18"/>
  <c r="BH10" i="18"/>
  <c r="BG10" i="18"/>
  <c r="BF10" i="18"/>
  <c r="BE10" i="18"/>
  <c r="BD10" i="18"/>
  <c r="BC10" i="18"/>
  <c r="BB10" i="18"/>
  <c r="BA10" i="18"/>
  <c r="AZ10" i="18"/>
  <c r="AY10" i="18"/>
  <c r="AX10" i="18"/>
  <c r="AW10" i="18"/>
  <c r="AV10" i="18"/>
  <c r="AU10" i="18"/>
  <c r="AT10" i="18"/>
  <c r="AS10" i="18"/>
  <c r="AR10" i="18"/>
  <c r="AQ10" i="18"/>
  <c r="AP10" i="18"/>
  <c r="AO10" i="18"/>
  <c r="AN10" i="18"/>
  <c r="AM10" i="18"/>
  <c r="AL10" i="18"/>
  <c r="AL11" i="18" s="1"/>
  <c r="AK10" i="18"/>
  <c r="AJ10" i="18"/>
  <c r="AI10" i="18"/>
  <c r="AH10" i="18"/>
  <c r="AG10" i="18"/>
  <c r="AF10" i="18"/>
  <c r="AE10" i="18"/>
  <c r="AD10" i="18"/>
  <c r="AC10" i="18"/>
  <c r="AB10" i="18"/>
  <c r="AA10" i="18"/>
  <c r="Z10" i="18"/>
  <c r="Y10" i="18"/>
  <c r="X10" i="18"/>
  <c r="W10" i="18"/>
  <c r="V10" i="18"/>
  <c r="U10" i="18"/>
  <c r="T10" i="18"/>
  <c r="S10" i="18"/>
  <c r="R10" i="18"/>
  <c r="Q10" i="18"/>
  <c r="P10" i="18"/>
  <c r="O10" i="18"/>
  <c r="N10" i="18"/>
  <c r="M10" i="18"/>
  <c r="L10" i="18"/>
  <c r="K10" i="18"/>
  <c r="J10" i="18"/>
  <c r="I10" i="18"/>
  <c r="H10" i="18"/>
  <c r="G10" i="18"/>
  <c r="F10" i="18"/>
  <c r="E10" i="18"/>
  <c r="D10" i="18"/>
  <c r="CH4" i="18" l="1"/>
  <c r="CG4" i="18"/>
  <c r="CF4" i="18"/>
  <c r="CE4" i="18"/>
  <c r="CD4" i="18"/>
  <c r="CC4" i="18"/>
  <c r="CB4" i="18"/>
  <c r="CA4" i="18"/>
  <c r="BZ4" i="18"/>
  <c r="BY4" i="18"/>
  <c r="BX4" i="18"/>
  <c r="BW4" i="18"/>
  <c r="BV4" i="18"/>
  <c r="BU4" i="18"/>
  <c r="BT4" i="18"/>
  <c r="BS4" i="18"/>
  <c r="BR4" i="18"/>
  <c r="BQ4" i="18"/>
  <c r="BP4" i="18"/>
  <c r="BO4" i="18"/>
  <c r="BN4" i="18"/>
  <c r="BM4" i="18"/>
  <c r="BL4" i="18"/>
  <c r="BK4" i="18"/>
  <c r="BJ4" i="18"/>
  <c r="BI4" i="18"/>
  <c r="BH4" i="18"/>
  <c r="BG4" i="18"/>
  <c r="BF4" i="18"/>
  <c r="BE4" i="18"/>
  <c r="BD4" i="18"/>
  <c r="BC4" i="18"/>
  <c r="BB4" i="18"/>
  <c r="BA4" i="18"/>
  <c r="AZ4" i="18"/>
  <c r="AY4" i="18"/>
  <c r="AX4" i="18"/>
  <c r="AW4" i="18"/>
  <c r="AV4" i="18"/>
  <c r="AU4" i="18"/>
  <c r="AT4" i="18"/>
  <c r="AS4" i="18"/>
  <c r="AR4" i="18"/>
  <c r="AQ4" i="18"/>
  <c r="AP4" i="18"/>
  <c r="AO4" i="18"/>
  <c r="AN4" i="18"/>
  <c r="AM4" i="18"/>
  <c r="AL4" i="18"/>
  <c r="AK4" i="18"/>
  <c r="AJ4" i="18"/>
  <c r="AI4" i="18"/>
  <c r="AH4" i="18"/>
  <c r="AG4" i="18"/>
  <c r="AF4" i="18"/>
  <c r="AE4" i="18"/>
  <c r="AD4" i="18"/>
  <c r="AC4" i="18"/>
  <c r="AB4" i="18"/>
  <c r="AA4" i="18"/>
  <c r="Z4" i="18"/>
  <c r="Y4" i="18"/>
  <c r="X4" i="18"/>
  <c r="W4" i="18"/>
  <c r="V4" i="18"/>
  <c r="U4" i="18"/>
  <c r="T4" i="18"/>
  <c r="S4" i="18"/>
  <c r="R4" i="18"/>
  <c r="Q4" i="18"/>
  <c r="P4" i="18"/>
  <c r="O4" i="18"/>
  <c r="N4" i="18"/>
  <c r="M4" i="18"/>
  <c r="L4" i="18"/>
  <c r="K4" i="18"/>
  <c r="J4" i="18"/>
  <c r="CH3" i="18"/>
  <c r="CG3" i="18"/>
  <c r="CF3" i="18"/>
  <c r="CE3" i="18"/>
  <c r="CD3" i="18"/>
  <c r="CC3" i="18"/>
  <c r="CB3" i="18"/>
  <c r="CA3" i="18"/>
  <c r="BZ3" i="18"/>
  <c r="BY3" i="18"/>
  <c r="BX3" i="18"/>
  <c r="BW3" i="18"/>
  <c r="BV3" i="18"/>
  <c r="BU3" i="18"/>
  <c r="BT3" i="18"/>
  <c r="BS3" i="18"/>
  <c r="BR3" i="18"/>
  <c r="BQ3" i="18"/>
  <c r="BP3" i="18"/>
  <c r="BO3" i="18"/>
  <c r="BN3" i="18"/>
  <c r="BM3" i="18"/>
  <c r="BL3" i="18"/>
  <c r="BK3" i="18"/>
  <c r="BJ3" i="18"/>
  <c r="BI3" i="18"/>
  <c r="BH3" i="18"/>
  <c r="BG3" i="18"/>
  <c r="BF3" i="18"/>
  <c r="BE3" i="18"/>
  <c r="BD3" i="18"/>
  <c r="BC3" i="18"/>
  <c r="BB3" i="18"/>
  <c r="BA3" i="18"/>
  <c r="AZ3" i="18"/>
  <c r="AY3" i="18"/>
  <c r="AX3" i="18"/>
  <c r="AW3" i="18"/>
  <c r="AV3" i="18"/>
  <c r="AU3" i="18"/>
  <c r="AT3" i="18"/>
  <c r="AS3" i="18"/>
  <c r="AR3" i="18"/>
  <c r="AQ3" i="18"/>
  <c r="AP3" i="18"/>
  <c r="AO3" i="18"/>
  <c r="AN3" i="18"/>
  <c r="AM3" i="18"/>
  <c r="AL3" i="18"/>
  <c r="AK3" i="18"/>
  <c r="AJ3" i="18"/>
  <c r="AI3" i="18"/>
  <c r="AH3" i="18"/>
  <c r="AG3" i="18"/>
  <c r="AF3" i="18"/>
  <c r="AE3" i="18"/>
  <c r="AD3" i="18"/>
  <c r="AC3" i="18"/>
  <c r="AB3" i="18"/>
  <c r="AA3" i="18"/>
  <c r="Z3" i="18"/>
  <c r="Y3" i="18"/>
  <c r="X3" i="18"/>
  <c r="W3" i="18"/>
  <c r="V3" i="18"/>
  <c r="U3" i="18"/>
  <c r="T3" i="18"/>
  <c r="S3" i="18"/>
  <c r="R3" i="18"/>
  <c r="Q3" i="18"/>
  <c r="P3" i="18"/>
  <c r="O3" i="18"/>
  <c r="N3" i="18"/>
  <c r="M3" i="18"/>
  <c r="L3" i="18"/>
  <c r="K3" i="18"/>
  <c r="J3" i="18"/>
  <c r="CH2" i="18"/>
  <c r="CG2" i="18"/>
  <c r="CF2" i="18"/>
  <c r="CE2" i="18"/>
  <c r="CD2" i="18"/>
  <c r="CC2" i="18"/>
  <c r="CB2" i="18"/>
  <c r="CA2" i="18"/>
  <c r="BZ2" i="18"/>
  <c r="BY2" i="18"/>
  <c r="BX2" i="18"/>
  <c r="BW2" i="18"/>
  <c r="BV2" i="18"/>
  <c r="BU2" i="18"/>
  <c r="BT2" i="18"/>
  <c r="BS2" i="18"/>
  <c r="BR2" i="18"/>
  <c r="BQ2" i="18"/>
  <c r="BP2" i="18"/>
  <c r="BO2" i="18"/>
  <c r="BN2" i="18"/>
  <c r="BM2" i="18"/>
  <c r="BL2" i="18"/>
  <c r="BK2" i="18"/>
  <c r="BJ2" i="18"/>
  <c r="BI2" i="18"/>
  <c r="BH2" i="18"/>
  <c r="BG2" i="18"/>
  <c r="BF2" i="18"/>
  <c r="BE2" i="18"/>
  <c r="BD2" i="18"/>
  <c r="BC2" i="18"/>
  <c r="BB2" i="18"/>
  <c r="BA2" i="18"/>
  <c r="AZ2" i="18"/>
  <c r="AY2" i="18"/>
  <c r="AX2" i="18"/>
  <c r="AW2" i="18"/>
  <c r="AV2" i="18"/>
  <c r="AU2" i="18"/>
  <c r="AT2" i="18"/>
  <c r="AS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4" i="18"/>
  <c r="I3" i="18"/>
  <c r="I2" i="18"/>
  <c r="H46" i="18"/>
  <c r="G46" i="18"/>
  <c r="F46" i="18"/>
  <c r="E46" i="18"/>
  <c r="D46" i="18"/>
  <c r="H45" i="18"/>
  <c r="G45" i="18"/>
  <c r="F45" i="18"/>
  <c r="E45" i="18"/>
  <c r="D45" i="18"/>
  <c r="H41" i="18"/>
  <c r="G41" i="18"/>
  <c r="F41" i="18"/>
  <c r="E41" i="18"/>
  <c r="D41" i="18"/>
  <c r="H37" i="18"/>
  <c r="G37" i="18"/>
  <c r="F37" i="18"/>
  <c r="E37" i="18"/>
  <c r="D37" i="18"/>
  <c r="H32" i="18"/>
  <c r="F32" i="18"/>
  <c r="E32" i="18"/>
  <c r="D32" i="18"/>
  <c r="I30" i="18"/>
  <c r="I41" i="18" s="1"/>
  <c r="H25" i="18"/>
  <c r="F25" i="18"/>
  <c r="E25" i="18"/>
  <c r="D25" i="18"/>
  <c r="I23" i="18"/>
  <c r="I36" i="20" s="1"/>
  <c r="H18" i="18"/>
  <c r="F18" i="18"/>
  <c r="E18" i="18"/>
  <c r="D18" i="18"/>
  <c r="I37" i="18" l="1"/>
  <c r="H44" i="17" l="1"/>
  <c r="F44" i="17"/>
  <c r="E44" i="17"/>
  <c r="D44" i="17"/>
  <c r="E43" i="17"/>
  <c r="E37"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J15" i="17"/>
  <c r="I15" i="17"/>
  <c r="H15" i="17"/>
  <c r="F15" i="17"/>
  <c r="E15" i="17"/>
  <c r="D15"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D14"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H4" i="17"/>
  <c r="CG4" i="17"/>
  <c r="CF4" i="17"/>
  <c r="CE4" i="17"/>
  <c r="CD4" i="17"/>
  <c r="CC4" i="17"/>
  <c r="CB4" i="17"/>
  <c r="CA4" i="17"/>
  <c r="BZ4" i="17"/>
  <c r="BY4" i="17"/>
  <c r="BX4" i="17"/>
  <c r="BW4" i="17"/>
  <c r="BV4" i="17"/>
  <c r="BU4" i="17"/>
  <c r="BT4" i="17"/>
  <c r="BS4" i="17"/>
  <c r="BR4" i="17"/>
  <c r="BQ4" i="17"/>
  <c r="BP4" i="17"/>
  <c r="BO4" i="17"/>
  <c r="BN4" i="17"/>
  <c r="BM4" i="17"/>
  <c r="BL4" i="17"/>
  <c r="BK4" i="17"/>
  <c r="BJ4" i="17"/>
  <c r="BI4" i="17"/>
  <c r="BH4" i="17"/>
  <c r="BG4" i="17"/>
  <c r="BF4" i="17"/>
  <c r="BE4" i="17"/>
  <c r="BD4" i="17"/>
  <c r="BC4" i="17"/>
  <c r="BB4" i="17"/>
  <c r="BA4" i="17"/>
  <c r="AZ4" i="17"/>
  <c r="AY4" i="17"/>
  <c r="AX4" i="17"/>
  <c r="AW4" i="17"/>
  <c r="AV4" i="17"/>
  <c r="AU4" i="17"/>
  <c r="AT4" i="17"/>
  <c r="AS4" i="17"/>
  <c r="AR4" i="17"/>
  <c r="AQ4" i="17"/>
  <c r="AP4" i="17"/>
  <c r="AO4" i="17"/>
  <c r="AN4" i="17"/>
  <c r="AM4" i="17"/>
  <c r="AL4" i="17"/>
  <c r="AK4" i="17"/>
  <c r="AJ4" i="17"/>
  <c r="AI4" i="17"/>
  <c r="AH4" i="17"/>
  <c r="AG4" i="17"/>
  <c r="AF4" i="17"/>
  <c r="AE4" i="17"/>
  <c r="AD4" i="17"/>
  <c r="AC4" i="17"/>
  <c r="AB4" i="17"/>
  <c r="AA4" i="17"/>
  <c r="Z4" i="17"/>
  <c r="Y4" i="17"/>
  <c r="X4" i="17"/>
  <c r="W4" i="17"/>
  <c r="V4" i="17"/>
  <c r="U4" i="17"/>
  <c r="T4" i="17"/>
  <c r="S4" i="17"/>
  <c r="R4" i="17"/>
  <c r="Q4" i="17"/>
  <c r="P4" i="17"/>
  <c r="O4" i="17"/>
  <c r="N4" i="17"/>
  <c r="M4" i="17"/>
  <c r="L4" i="17"/>
  <c r="K4" i="17"/>
  <c r="J4" i="17"/>
  <c r="CH3" i="17"/>
  <c r="CG3" i="17"/>
  <c r="CF3" i="17"/>
  <c r="CE3" i="17"/>
  <c r="CD3" i="17"/>
  <c r="CC3" i="17"/>
  <c r="CB3" i="17"/>
  <c r="CA3" i="17"/>
  <c r="BZ3" i="17"/>
  <c r="BY3" i="17"/>
  <c r="BX3" i="17"/>
  <c r="BW3" i="17"/>
  <c r="BV3" i="17"/>
  <c r="BU3" i="17"/>
  <c r="BT3" i="17"/>
  <c r="BS3" i="17"/>
  <c r="BR3" i="17"/>
  <c r="BQ3" i="17"/>
  <c r="BP3" i="17"/>
  <c r="BO3" i="17"/>
  <c r="BN3" i="17"/>
  <c r="BM3" i="17"/>
  <c r="BL3" i="17"/>
  <c r="BK3" i="17"/>
  <c r="BJ3" i="17"/>
  <c r="BI3" i="17"/>
  <c r="BH3" i="17"/>
  <c r="BG3" i="17"/>
  <c r="BF3" i="17"/>
  <c r="BE3" i="17"/>
  <c r="BD3" i="17"/>
  <c r="BC3" i="17"/>
  <c r="BB3" i="17"/>
  <c r="BA3" i="17"/>
  <c r="AZ3" i="17"/>
  <c r="AY3" i="17"/>
  <c r="AX3" i="17"/>
  <c r="AW3" i="17"/>
  <c r="AV3" i="17"/>
  <c r="AU3" i="17"/>
  <c r="AT3" i="17"/>
  <c r="AS3" i="17"/>
  <c r="AR3" i="17"/>
  <c r="AQ3" i="17"/>
  <c r="AP3" i="17"/>
  <c r="AO3" i="17"/>
  <c r="AN3" i="17"/>
  <c r="AM3" i="17"/>
  <c r="AL3" i="17"/>
  <c r="AK3" i="17"/>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4" i="17"/>
  <c r="I3" i="17"/>
  <c r="CH2" i="17"/>
  <c r="CG2" i="17"/>
  <c r="CF2" i="17"/>
  <c r="CE2" i="17"/>
  <c r="CD2" i="17"/>
  <c r="CC2" i="17"/>
  <c r="CB2" i="17"/>
  <c r="CA2" i="17"/>
  <c r="BZ2" i="17"/>
  <c r="BY2" i="17"/>
  <c r="BX2" i="17"/>
  <c r="BW2" i="17"/>
  <c r="BV2" i="17"/>
  <c r="BU2" i="17"/>
  <c r="BT2" i="17"/>
  <c r="BS2" i="17"/>
  <c r="BR2" i="17"/>
  <c r="BQ2" i="17"/>
  <c r="BP2" i="17"/>
  <c r="BO2" i="17"/>
  <c r="BN2" i="17"/>
  <c r="BM2" i="17"/>
  <c r="BL2" i="17"/>
  <c r="BK2" i="17"/>
  <c r="BJ2" i="17"/>
  <c r="BI2" i="17"/>
  <c r="BH2" i="17"/>
  <c r="BG2" i="17"/>
  <c r="BF2" i="17"/>
  <c r="BE2" i="17"/>
  <c r="BD2" i="17"/>
  <c r="BC2" i="17"/>
  <c r="BB2" i="17"/>
  <c r="BA2" i="17"/>
  <c r="AZ2" i="17"/>
  <c r="AY2" i="17"/>
  <c r="AX2" i="17"/>
  <c r="AW2" i="17"/>
  <c r="AV2" i="17"/>
  <c r="AU2" i="17"/>
  <c r="AT2" i="17"/>
  <c r="AS2" i="17"/>
  <c r="AR2" i="17"/>
  <c r="AQ2" i="17"/>
  <c r="AP2" i="17"/>
  <c r="AO2" i="17"/>
  <c r="AN2" i="17"/>
  <c r="AM2" i="17"/>
  <c r="AL2" i="17"/>
  <c r="AK2" i="17"/>
  <c r="AJ2" i="17"/>
  <c r="AI2" i="17"/>
  <c r="AH2" i="17"/>
  <c r="AG2" i="17"/>
  <c r="AF2" i="17"/>
  <c r="AE2" i="17"/>
  <c r="AD2" i="17"/>
  <c r="AC2" i="17"/>
  <c r="AB2" i="17"/>
  <c r="AA2" i="17"/>
  <c r="Z2" i="17"/>
  <c r="Y2" i="17"/>
  <c r="X2" i="17"/>
  <c r="W2" i="17"/>
  <c r="V2" i="17"/>
  <c r="U2" i="17"/>
  <c r="T2" i="17"/>
  <c r="S2" i="17"/>
  <c r="R2" i="17"/>
  <c r="Q2" i="17"/>
  <c r="P2" i="17"/>
  <c r="O2" i="17"/>
  <c r="N2" i="17"/>
  <c r="M2" i="17"/>
  <c r="L2" i="17"/>
  <c r="K2" i="17"/>
  <c r="J2" i="17"/>
  <c r="I2" i="17"/>
  <c r="H25" i="17"/>
  <c r="F25" i="17"/>
  <c r="E25" i="17"/>
  <c r="D25" i="17"/>
  <c r="H24" i="17"/>
  <c r="F24" i="17"/>
  <c r="E24" i="17"/>
  <c r="D24" i="17"/>
  <c r="D11" i="17"/>
  <c r="E11" i="17"/>
  <c r="F11" i="17"/>
  <c r="G11" i="17"/>
  <c r="H11" i="17"/>
  <c r="I17" i="17"/>
  <c r="I11" i="17" s="1"/>
  <c r="I12" i="17" s="1"/>
  <c r="D19" i="17"/>
  <c r="E19" i="17"/>
  <c r="F19" i="17"/>
  <c r="H19" i="17"/>
  <c r="H51" i="17"/>
  <c r="F51" i="17"/>
  <c r="E51" i="17"/>
  <c r="D51" i="17"/>
  <c r="H50" i="17"/>
  <c r="F50" i="17"/>
  <c r="E50" i="17"/>
  <c r="D50" i="17"/>
  <c r="I49" i="17"/>
  <c r="H38" i="17"/>
  <c r="F38" i="17"/>
  <c r="E38" i="17"/>
  <c r="D38" i="17"/>
  <c r="I30" i="17"/>
  <c r="H29" i="17"/>
  <c r="F29" i="17"/>
  <c r="E29" i="17"/>
  <c r="D29" i="17"/>
  <c r="I19" i="17" l="1"/>
  <c r="E84" i="1" l="1"/>
  <c r="L24"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H124" i="1"/>
  <c r="CG124" i="1"/>
  <c r="CF124" i="1"/>
  <c r="CE124" i="1"/>
  <c r="CD124" i="1"/>
  <c r="CC124" i="1"/>
  <c r="CB124" i="1"/>
  <c r="CA124" i="1"/>
  <c r="BZ124" i="1"/>
  <c r="BY124" i="1"/>
  <c r="BX124" i="1"/>
  <c r="BW124" i="1"/>
  <c r="BV124" i="1"/>
  <c r="BU124" i="1"/>
  <c r="BT12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K124" i="1"/>
  <c r="J124" i="1"/>
  <c r="I124" i="1"/>
  <c r="L124" i="1"/>
  <c r="E124" i="1"/>
  <c r="K48" i="3"/>
  <c r="J48" i="3"/>
  <c r="I48" i="3"/>
  <c r="E18" i="10"/>
  <c r="E28" i="13"/>
  <c r="E9" i="13"/>
  <c r="CH22" i="8"/>
  <c r="CG22" i="8"/>
  <c r="CF22" i="8"/>
  <c r="CE22" i="8"/>
  <c r="CD22" i="8"/>
  <c r="CC22" i="8"/>
  <c r="CB22" i="8"/>
  <c r="CA22" i="8"/>
  <c r="BZ22" i="8"/>
  <c r="BY22" i="8"/>
  <c r="BX22" i="8"/>
  <c r="BW22" i="8"/>
  <c r="BV22" i="8"/>
  <c r="BU22" i="8"/>
  <c r="BT22" i="8"/>
  <c r="BS22" i="8"/>
  <c r="BR22" i="8"/>
  <c r="BQ22" i="8"/>
  <c r="BP22" i="8"/>
  <c r="BO22" i="8"/>
  <c r="BN22" i="8"/>
  <c r="BM22" i="8"/>
  <c r="BL22" i="8"/>
  <c r="BK22" i="8"/>
  <c r="BJ22" i="8"/>
  <c r="BI22" i="8"/>
  <c r="BH22" i="8"/>
  <c r="BG22" i="8"/>
  <c r="BF22" i="8"/>
  <c r="BE22" i="8"/>
  <c r="BD22" i="8"/>
  <c r="BC22" i="8"/>
  <c r="BB22" i="8"/>
  <c r="BA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E24" i="8"/>
  <c r="E13" i="8"/>
  <c r="CH26" i="8"/>
  <c r="CG26" i="8"/>
  <c r="CF26" i="8"/>
  <c r="CE26" i="8"/>
  <c r="CD26" i="8"/>
  <c r="CC26" i="8"/>
  <c r="CB26" i="8"/>
  <c r="CA26" i="8"/>
  <c r="BZ26" i="8"/>
  <c r="BY26" i="8"/>
  <c r="BX26" i="8"/>
  <c r="BW26" i="8"/>
  <c r="BV26" i="8"/>
  <c r="BU26" i="8"/>
  <c r="BT26" i="8"/>
  <c r="BS26" i="8"/>
  <c r="BR26" i="8"/>
  <c r="BQ26" i="8"/>
  <c r="BP26" i="8"/>
  <c r="BO26" i="8"/>
  <c r="BN26" i="8"/>
  <c r="BM26" i="8"/>
  <c r="BL26" i="8"/>
  <c r="BK26" i="8"/>
  <c r="BJ26" i="8"/>
  <c r="BI26" i="8"/>
  <c r="BH26" i="8"/>
  <c r="BG26" i="8"/>
  <c r="BF26" i="8"/>
  <c r="BE26" i="8"/>
  <c r="BD26" i="8"/>
  <c r="BC26" i="8"/>
  <c r="BB26" i="8"/>
  <c r="BA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CH21" i="8"/>
  <c r="CG21" i="8"/>
  <c r="CF21" i="8"/>
  <c r="CE21" i="8"/>
  <c r="CD21" i="8"/>
  <c r="CC21" i="8"/>
  <c r="CB21" i="8"/>
  <c r="CA21" i="8"/>
  <c r="BZ21" i="8"/>
  <c r="BY21" i="8"/>
  <c r="BX21" i="8"/>
  <c r="BW21" i="8"/>
  <c r="BV21" i="8"/>
  <c r="BU21" i="8"/>
  <c r="BT21" i="8"/>
  <c r="BS21" i="8"/>
  <c r="BR21" i="8"/>
  <c r="BQ21" i="8"/>
  <c r="BP21" i="8"/>
  <c r="BO21" i="8"/>
  <c r="BN21" i="8"/>
  <c r="BM21" i="8"/>
  <c r="BL21" i="8"/>
  <c r="BK21" i="8"/>
  <c r="BJ21" i="8"/>
  <c r="BI21" i="8"/>
  <c r="BH21" i="8"/>
  <c r="BG21" i="8"/>
  <c r="BF21" i="8"/>
  <c r="BE21" i="8"/>
  <c r="BD21" i="8"/>
  <c r="BC21" i="8"/>
  <c r="BB21" i="8"/>
  <c r="BA21" i="8"/>
  <c r="AZ21"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CH15" i="8"/>
  <c r="CG15" i="8"/>
  <c r="CF15" i="8"/>
  <c r="CE15" i="8"/>
  <c r="CD15" i="8"/>
  <c r="CC15" i="8"/>
  <c r="CB15" i="8"/>
  <c r="CA15" i="8"/>
  <c r="BZ15" i="8"/>
  <c r="BY15" i="8"/>
  <c r="BX15" i="8"/>
  <c r="BW15" i="8"/>
  <c r="BV15" i="8"/>
  <c r="BU15" i="8"/>
  <c r="BT15" i="8"/>
  <c r="BS15" i="8"/>
  <c r="BR15" i="8"/>
  <c r="BQ15" i="8"/>
  <c r="BP15" i="8"/>
  <c r="BO15" i="8"/>
  <c r="BN15" i="8"/>
  <c r="BM15" i="8"/>
  <c r="BL15" i="8"/>
  <c r="BK15" i="8"/>
  <c r="BJ15" i="8"/>
  <c r="BI15" i="8"/>
  <c r="BH15" i="8"/>
  <c r="BG15" i="8"/>
  <c r="BF15" i="8"/>
  <c r="BE15" i="8"/>
  <c r="BD15" i="8"/>
  <c r="BC15" i="8"/>
  <c r="BB15" i="8"/>
  <c r="BA15" i="8"/>
  <c r="AZ15" i="8"/>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E19" i="8"/>
  <c r="E8" i="8"/>
  <c r="E8" i="4" l="1"/>
  <c r="E44" i="3"/>
  <c r="E40" i="3"/>
  <c r="E35" i="3"/>
  <c r="E30" i="3"/>
  <c r="E14" i="3"/>
  <c r="E28" i="5"/>
  <c r="E43" i="5"/>
  <c r="E37" i="5"/>
  <c r="CH123" i="1"/>
  <c r="CG123" i="1"/>
  <c r="CF123" i="1"/>
  <c r="CE123" i="1"/>
  <c r="CD123" i="1"/>
  <c r="CC123" i="1"/>
  <c r="CB123" i="1"/>
  <c r="CA123" i="1"/>
  <c r="BZ123"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CH122" i="1"/>
  <c r="CG122" i="1"/>
  <c r="CF122" i="1"/>
  <c r="CE122" i="1"/>
  <c r="CD122" i="1"/>
  <c r="CC122" i="1"/>
  <c r="CB122" i="1"/>
  <c r="CA122" i="1"/>
  <c r="BZ122" i="1"/>
  <c r="BY122" i="1"/>
  <c r="BX122" i="1"/>
  <c r="BW122" i="1"/>
  <c r="BV122" i="1"/>
  <c r="BU122" i="1"/>
  <c r="BT122" i="1"/>
  <c r="BS122" i="1"/>
  <c r="BR122" i="1"/>
  <c r="BQ122" i="1"/>
  <c r="BP122" i="1"/>
  <c r="BO122" i="1"/>
  <c r="BN122" i="1"/>
  <c r="BM122"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E86" i="1"/>
  <c r="E63" i="1"/>
  <c r="E44" i="1"/>
  <c r="E35" i="1"/>
  <c r="E40" i="1"/>
  <c r="E30" i="1"/>
  <c r="E14" i="1"/>
  <c r="I45" i="5" l="1"/>
  <c r="J45" i="5"/>
  <c r="K45" i="5"/>
  <c r="H54" i="12"/>
  <c r="F54" i="12"/>
  <c r="E54" i="12"/>
  <c r="D54" i="12"/>
  <c r="H53" i="12"/>
  <c r="F53" i="12"/>
  <c r="E53" i="12"/>
  <c r="D53" i="12"/>
  <c r="H14" i="12"/>
  <c r="F14" i="12"/>
  <c r="E14" i="12"/>
  <c r="D14" i="12"/>
  <c r="H17" i="14"/>
  <c r="G17" i="14"/>
  <c r="F17" i="14"/>
  <c r="E17" i="14"/>
  <c r="D17" i="14"/>
  <c r="F10" i="14"/>
  <c r="H90" i="1"/>
  <c r="G90" i="1"/>
  <c r="F90" i="1"/>
  <c r="E90" i="1"/>
  <c r="D90" i="1"/>
  <c r="F89" i="1"/>
  <c r="D89" i="1"/>
  <c r="E88" i="1"/>
  <c r="F84" i="1"/>
  <c r="F88" i="1" s="1"/>
  <c r="E89" i="1"/>
  <c r="H48" i="12" l="1"/>
  <c r="F48" i="12"/>
  <c r="E48" i="12"/>
  <c r="D48" i="12"/>
  <c r="H33" i="12"/>
  <c r="G33" i="12"/>
  <c r="F33" i="12"/>
  <c r="E33" i="12"/>
  <c r="D33" i="12"/>
  <c r="H29" i="12"/>
  <c r="G29" i="12"/>
  <c r="F29" i="12"/>
  <c r="E29" i="12"/>
  <c r="D29" i="12"/>
  <c r="H58" i="13"/>
  <c r="F58" i="13"/>
  <c r="E58" i="13"/>
  <c r="H57" i="13"/>
  <c r="F57" i="13"/>
  <c r="E57" i="13"/>
  <c r="D58" i="13"/>
  <c r="D57" i="13"/>
  <c r="H52" i="13"/>
  <c r="F52" i="13"/>
  <c r="E52" i="13"/>
  <c r="D52" i="13"/>
  <c r="I53" i="13"/>
  <c r="H53" i="13"/>
  <c r="G53" i="13"/>
  <c r="F53" i="13"/>
  <c r="E53" i="13"/>
  <c r="D53" i="13"/>
  <c r="H48" i="13"/>
  <c r="F48" i="13"/>
  <c r="E48" i="13"/>
  <c r="D48" i="13"/>
  <c r="H47" i="13"/>
  <c r="G47" i="13"/>
  <c r="F47" i="13"/>
  <c r="E47" i="13"/>
  <c r="D47" i="13"/>
  <c r="H41" i="13"/>
  <c r="F41" i="13"/>
  <c r="E41" i="13"/>
  <c r="D41" i="13"/>
  <c r="H36" i="13"/>
  <c r="F36" i="13"/>
  <c r="E36" i="13"/>
  <c r="D36" i="13"/>
  <c r="H35" i="13"/>
  <c r="F35" i="13"/>
  <c r="E35" i="13"/>
  <c r="D35" i="13"/>
  <c r="I34" i="13"/>
  <c r="H34" i="13"/>
  <c r="G34" i="13"/>
  <c r="F34" i="13"/>
  <c r="E34" i="13"/>
  <c r="D34" i="13"/>
  <c r="I39" i="13"/>
  <c r="H40" i="13"/>
  <c r="F40" i="13"/>
  <c r="E40" i="13"/>
  <c r="D40" i="13"/>
  <c r="H30" i="13"/>
  <c r="F30" i="13"/>
  <c r="E30" i="13"/>
  <c r="D30" i="13"/>
  <c r="H29" i="13"/>
  <c r="G29" i="13"/>
  <c r="F29" i="13"/>
  <c r="E29" i="13"/>
  <c r="D29" i="13"/>
  <c r="H22" i="13"/>
  <c r="F22" i="13"/>
  <c r="E22" i="13"/>
  <c r="D22" i="13"/>
  <c r="H17" i="13"/>
  <c r="F17" i="13"/>
  <c r="E17" i="13"/>
  <c r="D17" i="13"/>
  <c r="H16" i="13"/>
  <c r="F16" i="13"/>
  <c r="E16" i="13"/>
  <c r="D16" i="13"/>
  <c r="I15" i="13"/>
  <c r="H15" i="13"/>
  <c r="G15" i="13"/>
  <c r="F15" i="13"/>
  <c r="E15" i="13"/>
  <c r="D15" i="13"/>
  <c r="I20" i="13"/>
  <c r="I47" i="13" s="1"/>
  <c r="H21" i="13"/>
  <c r="F21" i="13"/>
  <c r="E21" i="13"/>
  <c r="D21" i="13"/>
  <c r="H11" i="13"/>
  <c r="F11" i="13"/>
  <c r="E11" i="13"/>
  <c r="D11" i="13"/>
  <c r="H10" i="13"/>
  <c r="G10" i="13"/>
  <c r="F10" i="13"/>
  <c r="E10" i="13"/>
  <c r="D10" i="13"/>
  <c r="H49" i="12"/>
  <c r="F49" i="12"/>
  <c r="E49" i="12"/>
  <c r="D49" i="12"/>
  <c r="H47" i="12" l="1"/>
  <c r="F47" i="12"/>
  <c r="E47" i="12"/>
  <c r="D47" i="12"/>
  <c r="H13" i="12"/>
  <c r="F13" i="12"/>
  <c r="E13" i="12"/>
  <c r="D13" i="12"/>
  <c r="H26" i="12"/>
  <c r="G26" i="12"/>
  <c r="F26" i="12"/>
  <c r="E26" i="12"/>
  <c r="D26" i="12"/>
  <c r="H13" i="10"/>
  <c r="F13" i="10"/>
  <c r="E13" i="10"/>
  <c r="D13" i="10"/>
  <c r="H60" i="10"/>
  <c r="F60" i="10"/>
  <c r="E60" i="10"/>
  <c r="H59" i="10"/>
  <c r="F59" i="10"/>
  <c r="E59" i="10"/>
  <c r="D60" i="10"/>
  <c r="D59" i="10"/>
  <c r="H12" i="10"/>
  <c r="H18" i="17" s="1"/>
  <c r="F12" i="10"/>
  <c r="F18" i="17" s="1"/>
  <c r="E12" i="10"/>
  <c r="E18" i="17" s="1"/>
  <c r="D12" i="10"/>
  <c r="D18" i="17" s="1"/>
  <c r="H54" i="10"/>
  <c r="G54" i="10"/>
  <c r="F54" i="10"/>
  <c r="E54" i="10"/>
  <c r="D54" i="10"/>
  <c r="F53" i="10"/>
  <c r="D53" i="10"/>
  <c r="I48" i="10"/>
  <c r="I54" i="10" s="1"/>
  <c r="H50" i="10"/>
  <c r="G50" i="10"/>
  <c r="F50" i="10"/>
  <c r="E50" i="10"/>
  <c r="D50" i="10"/>
  <c r="H49" i="10"/>
  <c r="F49" i="10"/>
  <c r="E49" i="10"/>
  <c r="D49" i="10"/>
  <c r="H45" i="10"/>
  <c r="F45" i="10"/>
  <c r="E45" i="10"/>
  <c r="D45" i="10"/>
  <c r="H44" i="10"/>
  <c r="G44" i="10"/>
  <c r="F44" i="10"/>
  <c r="E44" i="10"/>
  <c r="D44" i="10"/>
  <c r="F43" i="10"/>
  <c r="D43" i="10"/>
  <c r="E41" i="10"/>
  <c r="E43" i="10" s="1"/>
  <c r="H34" i="10"/>
  <c r="G34" i="10"/>
  <c r="F34" i="10"/>
  <c r="E34" i="10"/>
  <c r="D34" i="10"/>
  <c r="H23" i="10"/>
  <c r="F23" i="10"/>
  <c r="E23" i="10"/>
  <c r="D23" i="10"/>
  <c r="F22" i="10"/>
  <c r="D22"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D17" i="10"/>
  <c r="I11"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D9" i="10"/>
  <c r="H66" i="5"/>
  <c r="F66" i="5"/>
  <c r="E66" i="5"/>
  <c r="D66" i="5"/>
  <c r="H65" i="5"/>
  <c r="F65" i="5"/>
  <c r="E65" i="5"/>
  <c r="D65" i="5"/>
  <c r="H64" i="5"/>
  <c r="F64" i="5"/>
  <c r="E64" i="5"/>
  <c r="D64" i="5"/>
  <c r="H63" i="5"/>
  <c r="F63" i="5"/>
  <c r="E63" i="5"/>
  <c r="D63" i="5"/>
  <c r="D55" i="5"/>
  <c r="E55" i="5"/>
  <c r="F55" i="5"/>
  <c r="H55" i="5"/>
  <c r="D56" i="5"/>
  <c r="E56" i="5"/>
  <c r="F56" i="5"/>
  <c r="H56" i="5"/>
  <c r="D57" i="5"/>
  <c r="H57" i="5"/>
  <c r="H10" i="12"/>
  <c r="F10" i="12"/>
  <c r="E10" i="12"/>
  <c r="H9" i="12"/>
  <c r="F9" i="12"/>
  <c r="E9" i="12"/>
  <c r="D10" i="12"/>
  <c r="D9" i="12"/>
  <c r="E53" i="10" l="1"/>
  <c r="I55" i="10" l="1"/>
  <c r="I60" i="10" s="1"/>
  <c r="H39" i="9"/>
  <c r="F39" i="9"/>
  <c r="E39" i="9"/>
  <c r="H38" i="9"/>
  <c r="F38" i="9"/>
  <c r="E38" i="9"/>
  <c r="H37" i="9"/>
  <c r="F37" i="9"/>
  <c r="E37" i="9"/>
  <c r="D39" i="9"/>
  <c r="D38" i="9"/>
  <c r="D37" i="9"/>
  <c r="H33" i="9"/>
  <c r="F33" i="9"/>
  <c r="E33" i="9"/>
  <c r="D33" i="9"/>
  <c r="H32" i="9"/>
  <c r="G32" i="9"/>
  <c r="F32" i="9"/>
  <c r="D32" i="9"/>
  <c r="F31" i="9"/>
  <c r="D31" i="9"/>
  <c r="E29" i="9"/>
  <c r="E31" i="9" s="1"/>
  <c r="H23" i="9"/>
  <c r="F23" i="9"/>
  <c r="E23" i="9"/>
  <c r="D23" i="9"/>
  <c r="F21" i="9"/>
  <c r="D21" i="9"/>
  <c r="E19" i="9"/>
  <c r="E21" i="9" s="1"/>
  <c r="H11" i="9"/>
  <c r="F11" i="9"/>
  <c r="E11" i="9"/>
  <c r="D11" i="9"/>
  <c r="H10" i="9"/>
  <c r="G10" i="9"/>
  <c r="F10" i="9"/>
  <c r="D10" i="9"/>
  <c r="H35" i="8" l="1"/>
  <c r="F35" i="8"/>
  <c r="E35" i="8"/>
  <c r="H34" i="8"/>
  <c r="F34" i="8"/>
  <c r="E34" i="8"/>
  <c r="D35" i="8"/>
  <c r="D34" i="8"/>
  <c r="H31" i="8"/>
  <c r="F31" i="8"/>
  <c r="E31" i="8"/>
  <c r="H30" i="8"/>
  <c r="F30" i="8"/>
  <c r="E30" i="8"/>
  <c r="D31" i="8"/>
  <c r="D30" i="8"/>
  <c r="H25" i="8"/>
  <c r="F25" i="8"/>
  <c r="E25" i="8"/>
  <c r="D25" i="8"/>
  <c r="H20" i="8"/>
  <c r="F20" i="8"/>
  <c r="E20" i="8"/>
  <c r="D20" i="8"/>
  <c r="H14" i="8"/>
  <c r="F14" i="8"/>
  <c r="E14" i="8"/>
  <c r="D14" i="8"/>
  <c r="H9" i="8"/>
  <c r="F9" i="8"/>
  <c r="E9" i="8"/>
  <c r="D9" i="8"/>
  <c r="H103" i="5" l="1"/>
  <c r="F103" i="5"/>
  <c r="E103" i="5"/>
  <c r="D103" i="5"/>
  <c r="H102" i="5"/>
  <c r="F102" i="5"/>
  <c r="E102" i="5"/>
  <c r="D102" i="5"/>
  <c r="H88" i="5"/>
  <c r="F88" i="5"/>
  <c r="E88" i="5"/>
  <c r="D88" i="5"/>
  <c r="H50" i="5"/>
  <c r="G50" i="5"/>
  <c r="F50" i="5"/>
  <c r="E50" i="5"/>
  <c r="D50" i="5"/>
  <c r="H49" i="5"/>
  <c r="F49" i="5"/>
  <c r="E49" i="5"/>
  <c r="D49" i="5"/>
  <c r="F43" i="5"/>
  <c r="D43" i="5"/>
  <c r="E39" i="5"/>
  <c r="E41" i="5" s="1"/>
  <c r="H35" i="5"/>
  <c r="F35" i="5"/>
  <c r="E35" i="5"/>
  <c r="D35" i="5"/>
  <c r="H53" i="3"/>
  <c r="F53" i="3"/>
  <c r="E53" i="3"/>
  <c r="H52" i="3"/>
  <c r="F52" i="3"/>
  <c r="E52" i="3"/>
  <c r="D53" i="3"/>
  <c r="D52" i="3"/>
  <c r="H29" i="5"/>
  <c r="F29" i="5"/>
  <c r="E29" i="5"/>
  <c r="D29" i="5"/>
  <c r="H83" i="5"/>
  <c r="F83" i="5"/>
  <c r="E83" i="5"/>
  <c r="D83" i="5"/>
  <c r="H108" i="5" l="1"/>
  <c r="F108" i="5"/>
  <c r="E108" i="5"/>
  <c r="H107" i="5"/>
  <c r="F107" i="5"/>
  <c r="E107" i="5"/>
  <c r="D108" i="5"/>
  <c r="D107" i="5"/>
  <c r="H94" i="5"/>
  <c r="F94" i="5"/>
  <c r="E94" i="5"/>
  <c r="D94" i="5"/>
  <c r="H93" i="5"/>
  <c r="F93" i="5"/>
  <c r="E93" i="5"/>
  <c r="D93" i="5"/>
  <c r="H79" i="5"/>
  <c r="F79" i="5"/>
  <c r="E79" i="5"/>
  <c r="D79" i="5"/>
  <c r="H78" i="5"/>
  <c r="F78" i="5"/>
  <c r="E78" i="5"/>
  <c r="D78" i="5"/>
  <c r="H75" i="5"/>
  <c r="F75" i="5"/>
  <c r="E75" i="5"/>
  <c r="D75" i="5"/>
  <c r="H87" i="5"/>
  <c r="F87" i="5"/>
  <c r="E87" i="5"/>
  <c r="D87" i="5"/>
  <c r="A1" i="5" l="1"/>
  <c r="H39" i="4" l="1"/>
  <c r="H101" i="5" s="1"/>
  <c r="F39" i="4"/>
  <c r="F101" i="5" s="1"/>
  <c r="E39" i="4"/>
  <c r="E101" i="5" s="1"/>
  <c r="D39" i="4"/>
  <c r="D101" i="5" s="1"/>
  <c r="H38" i="4"/>
  <c r="F38" i="4"/>
  <c r="E38" i="4"/>
  <c r="D38" i="4"/>
  <c r="H35" i="4"/>
  <c r="F35" i="4"/>
  <c r="E35" i="4"/>
  <c r="D35" i="4"/>
  <c r="H30" i="4"/>
  <c r="F30" i="4"/>
  <c r="E30" i="4"/>
  <c r="H29" i="4"/>
  <c r="F29" i="4"/>
  <c r="E29" i="4"/>
  <c r="H28" i="4"/>
  <c r="F28" i="4"/>
  <c r="E28" i="4"/>
  <c r="H27" i="4"/>
  <c r="H97" i="5" s="1"/>
  <c r="F27" i="4"/>
  <c r="F97" i="5" s="1"/>
  <c r="E27" i="4"/>
  <c r="E97" i="5" s="1"/>
  <c r="D30" i="4"/>
  <c r="D29" i="4"/>
  <c r="D28" i="4"/>
  <c r="D27" i="4"/>
  <c r="D97" i="5" s="1"/>
  <c r="H23" i="4"/>
  <c r="G23" i="4"/>
  <c r="F23" i="4"/>
  <c r="E23" i="4"/>
  <c r="D23" i="4"/>
  <c r="H22" i="4"/>
  <c r="F22" i="4"/>
  <c r="E22" i="4"/>
  <c r="D22" i="4"/>
  <c r="H18" i="4"/>
  <c r="G18" i="4"/>
  <c r="F18" i="4"/>
  <c r="E18" i="4"/>
  <c r="H17" i="4"/>
  <c r="F17" i="4"/>
  <c r="E17" i="4"/>
  <c r="D18" i="4"/>
  <c r="D17" i="4"/>
  <c r="H13" i="4"/>
  <c r="F13" i="4"/>
  <c r="E13" i="4"/>
  <c r="D13" i="4"/>
  <c r="H9" i="4"/>
  <c r="F9" i="4"/>
  <c r="E9" i="4"/>
  <c r="D9" i="4"/>
  <c r="A1" i="4"/>
  <c r="H99" i="5" l="1"/>
  <c r="F100" i="5"/>
  <c r="E98" i="5"/>
  <c r="H100" i="5"/>
  <c r="E100" i="5"/>
  <c r="F98" i="5"/>
  <c r="D98" i="5"/>
  <c r="H98" i="5"/>
  <c r="E99" i="5"/>
  <c r="D99" i="5"/>
  <c r="D100" i="5"/>
  <c r="F99" i="5"/>
  <c r="H117" i="3"/>
  <c r="G117" i="3"/>
  <c r="F117" i="3"/>
  <c r="E117" i="3"/>
  <c r="D117" i="3"/>
  <c r="H116" i="3"/>
  <c r="F116" i="3"/>
  <c r="D116" i="3"/>
  <c r="D113" i="3"/>
  <c r="H107" i="3"/>
  <c r="G107" i="3"/>
  <c r="F107" i="3"/>
  <c r="E107" i="3"/>
  <c r="D107" i="3"/>
  <c r="H121" i="1"/>
  <c r="D118" i="1"/>
  <c r="H112" i="1"/>
  <c r="G112" i="1"/>
  <c r="F112" i="1"/>
  <c r="E112" i="1"/>
  <c r="D112" i="1"/>
  <c r="H94" i="3" l="1"/>
  <c r="F94" i="3"/>
  <c r="D94" i="3"/>
  <c r="H93" i="3"/>
  <c r="F93" i="3"/>
  <c r="D93" i="3"/>
  <c r="H92" i="3"/>
  <c r="F92" i="3"/>
  <c r="D92" i="3"/>
  <c r="H91" i="3"/>
  <c r="F91" i="3"/>
  <c r="D91" i="3"/>
  <c r="H90" i="3"/>
  <c r="F90" i="3"/>
  <c r="D90" i="3"/>
  <c r="H86" i="3"/>
  <c r="F86" i="3"/>
  <c r="E86" i="3"/>
  <c r="D86" i="3"/>
  <c r="H82" i="3"/>
  <c r="I83" i="3" s="1"/>
  <c r="I86" i="3" s="1"/>
  <c r="I87" i="3" s="1"/>
  <c r="F82" i="3"/>
  <c r="E82" i="3"/>
  <c r="D82" i="3"/>
  <c r="H78" i="3"/>
  <c r="G78" i="3"/>
  <c r="F78" i="3"/>
  <c r="E78" i="3"/>
  <c r="D78" i="3"/>
  <c r="F77" i="3"/>
  <c r="D77" i="3"/>
  <c r="H73" i="3"/>
  <c r="G73" i="3"/>
  <c r="F73" i="3"/>
  <c r="E73" i="3"/>
  <c r="D73" i="3"/>
  <c r="F72" i="3"/>
  <c r="D72" i="3"/>
  <c r="F71" i="3"/>
  <c r="D71" i="3"/>
  <c r="F67" i="3"/>
  <c r="D67" i="3"/>
  <c r="CH64" i="3"/>
  <c r="H63" i="3"/>
  <c r="F63" i="3"/>
  <c r="E63" i="3"/>
  <c r="D63" i="3"/>
  <c r="H59" i="3"/>
  <c r="G59" i="3"/>
  <c r="F59" i="3"/>
  <c r="E59" i="3"/>
  <c r="D59" i="3"/>
  <c r="CH57" i="3"/>
  <c r="CG57" i="3"/>
  <c r="CF57" i="3"/>
  <c r="CE57" i="3"/>
  <c r="CD57" i="3"/>
  <c r="CC57" i="3"/>
  <c r="CB57" i="3"/>
  <c r="CA57" i="3"/>
  <c r="BZ57" i="3"/>
  <c r="BY57" i="3"/>
  <c r="BX57" i="3"/>
  <c r="BW57" i="3"/>
  <c r="BV57" i="3"/>
  <c r="BU57" i="3"/>
  <c r="BT57" i="3"/>
  <c r="BS57" i="3"/>
  <c r="BR57" i="3"/>
  <c r="BQ57" i="3"/>
  <c r="BP57" i="3"/>
  <c r="BO57" i="3"/>
  <c r="BN57" i="3"/>
  <c r="BM57" i="3"/>
  <c r="BL57" i="3"/>
  <c r="BK57" i="3"/>
  <c r="BJ57"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D57" i="3"/>
  <c r="H47" i="3"/>
  <c r="G47" i="3"/>
  <c r="F47" i="3"/>
  <c r="E47" i="3"/>
  <c r="D47" i="3"/>
  <c r="H46" i="3"/>
  <c r="G46" i="3"/>
  <c r="F46" i="3"/>
  <c r="E46" i="3"/>
  <c r="D46"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D45" i="3"/>
  <c r="E42" i="3"/>
  <c r="E45" i="3" s="1"/>
  <c r="H36" i="3"/>
  <c r="G36" i="3"/>
  <c r="F36" i="3"/>
  <c r="E36" i="3"/>
  <c r="D36" i="3"/>
  <c r="H31" i="3"/>
  <c r="G31" i="3"/>
  <c r="F31" i="3"/>
  <c r="E31" i="3"/>
  <c r="D31" i="3"/>
  <c r="H20" i="3"/>
  <c r="G20" i="3"/>
  <c r="F20" i="3"/>
  <c r="E20" i="3"/>
  <c r="D20" i="3"/>
  <c r="H16" i="3"/>
  <c r="F16" i="3"/>
  <c r="E16" i="3"/>
  <c r="D16" i="3"/>
  <c r="H11" i="3"/>
  <c r="G11" i="3"/>
  <c r="F11" i="3"/>
  <c r="E11" i="3"/>
  <c r="D11" i="3"/>
  <c r="I9" i="3"/>
  <c r="I11" i="3" s="1"/>
  <c r="I12" i="3" s="1"/>
  <c r="H4" i="3"/>
  <c r="D4" i="3"/>
  <c r="H3" i="3"/>
  <c r="D3" i="3"/>
  <c r="H2" i="3"/>
  <c r="D2" i="3"/>
  <c r="A1" i="3"/>
  <c r="CH17" i="4" l="1"/>
  <c r="D3" i="4"/>
  <c r="D3" i="5"/>
  <c r="H3" i="4"/>
  <c r="H3" i="5"/>
  <c r="H2" i="4"/>
  <c r="H2" i="5"/>
  <c r="H4" i="4"/>
  <c r="H4" i="5"/>
  <c r="E57" i="3"/>
  <c r="E58" i="3" s="1"/>
  <c r="E71" i="3" s="1"/>
  <c r="D4" i="4"/>
  <c r="D4" i="5"/>
  <c r="D2" i="4"/>
  <c r="D2" i="5"/>
  <c r="I16" i="3"/>
  <c r="I17" i="3" s="1"/>
  <c r="J9" i="3"/>
  <c r="I94" i="3"/>
  <c r="A1" i="2"/>
  <c r="A1" i="1"/>
  <c r="H4" i="1"/>
  <c r="H4" i="2" s="1"/>
  <c r="H3" i="1"/>
  <c r="H2" i="1"/>
  <c r="D4" i="1"/>
  <c r="D3" i="1"/>
  <c r="D2" i="1"/>
  <c r="H99" i="1"/>
  <c r="F99" i="1"/>
  <c r="H98" i="1"/>
  <c r="F98" i="1"/>
  <c r="H97" i="1"/>
  <c r="F97" i="1"/>
  <c r="H96" i="1"/>
  <c r="F96" i="1"/>
  <c r="H95" i="1"/>
  <c r="F95" i="1"/>
  <c r="D99" i="1"/>
  <c r="D98" i="1"/>
  <c r="D97" i="1"/>
  <c r="D96" i="1"/>
  <c r="D95" i="1"/>
  <c r="H80" i="1"/>
  <c r="F80" i="1"/>
  <c r="E80" i="1"/>
  <c r="D80" i="1"/>
  <c r="H76" i="1"/>
  <c r="I77" i="1" s="1"/>
  <c r="I80" i="1" s="1"/>
  <c r="I81" i="1" s="1"/>
  <c r="I99" i="1" s="1"/>
  <c r="F76" i="1"/>
  <c r="E76" i="1"/>
  <c r="D76" i="1"/>
  <c r="H72" i="1"/>
  <c r="G72" i="1"/>
  <c r="F72" i="1"/>
  <c r="E72" i="1"/>
  <c r="D72" i="1"/>
  <c r="F71" i="1"/>
  <c r="D71" i="1"/>
  <c r="H67" i="1"/>
  <c r="G67" i="1"/>
  <c r="F67" i="1"/>
  <c r="E67" i="1"/>
  <c r="D67" i="1"/>
  <c r="F66" i="1"/>
  <c r="D66" i="1"/>
  <c r="F65" i="1"/>
  <c r="D65" i="1"/>
  <c r="F61" i="1"/>
  <c r="D61" i="1"/>
  <c r="CH58" i="1"/>
  <c r="H57" i="1"/>
  <c r="F57" i="1"/>
  <c r="E57" i="1"/>
  <c r="D57" i="1"/>
  <c r="D2" i="2" l="1"/>
  <c r="D3" i="2"/>
  <c r="D4" i="2"/>
  <c r="H2" i="14"/>
  <c r="H2" i="13"/>
  <c r="H2" i="12"/>
  <c r="H2" i="10"/>
  <c r="H2" i="9"/>
  <c r="H2" i="8"/>
  <c r="H2" i="2"/>
  <c r="H4" i="14"/>
  <c r="H4" i="13"/>
  <c r="H4" i="12"/>
  <c r="H4" i="10"/>
  <c r="H4" i="9"/>
  <c r="H4" i="8"/>
  <c r="H3" i="14"/>
  <c r="H3" i="13"/>
  <c r="H3" i="12"/>
  <c r="H3" i="10"/>
  <c r="H3" i="9"/>
  <c r="H3" i="8"/>
  <c r="H3" i="2"/>
  <c r="E67" i="3"/>
  <c r="E69" i="3" s="1"/>
  <c r="E77" i="3" s="1"/>
  <c r="J11" i="3"/>
  <c r="J12" i="3" s="1"/>
  <c r="K9" i="3"/>
  <c r="I46" i="3"/>
  <c r="I20" i="3"/>
  <c r="I21" i="3" s="1"/>
  <c r="I107" i="3" s="1"/>
  <c r="E72" i="3" l="1"/>
  <c r="I108" i="3"/>
  <c r="I109" i="3" s="1"/>
  <c r="I113" i="3" s="1"/>
  <c r="I114" i="3" s="1"/>
  <c r="I117" i="3" s="1"/>
  <c r="L9" i="3"/>
  <c r="K11" i="3"/>
  <c r="K12" i="3" s="1"/>
  <c r="K16" i="3" s="1"/>
  <c r="I78" i="3"/>
  <c r="I47" i="3"/>
  <c r="I31" i="3"/>
  <c r="I59" i="3"/>
  <c r="I73" i="3"/>
  <c r="I74" i="3" s="1"/>
  <c r="I36" i="3"/>
  <c r="I37" i="3" s="1"/>
  <c r="I22" i="3"/>
  <c r="I23" i="3" s="1"/>
  <c r="I24" i="3"/>
  <c r="I4" i="3" s="1"/>
  <c r="I2" i="3"/>
  <c r="J16" i="3"/>
  <c r="J17" i="3" s="1"/>
  <c r="H53" i="1"/>
  <c r="G53" i="1"/>
  <c r="F53" i="1"/>
  <c r="E53" i="1"/>
  <c r="D53"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D51" i="1"/>
  <c r="H47" i="1"/>
  <c r="G47" i="1"/>
  <c r="F47" i="1"/>
  <c r="E47" i="1"/>
  <c r="D47" i="1"/>
  <c r="H46" i="1"/>
  <c r="G46" i="1"/>
  <c r="F46" i="1"/>
  <c r="E46" i="1"/>
  <c r="D46"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D45" i="1"/>
  <c r="E42" i="1"/>
  <c r="E45" i="1" s="1"/>
  <c r="H36" i="1"/>
  <c r="G36" i="1"/>
  <c r="F36" i="1"/>
  <c r="E36" i="1"/>
  <c r="D36" i="1"/>
  <c r="H31" i="1"/>
  <c r="G31" i="1"/>
  <c r="F31" i="1"/>
  <c r="E31" i="1"/>
  <c r="D31" i="1"/>
  <c r="H20" i="1"/>
  <c r="G20" i="1"/>
  <c r="F20" i="1"/>
  <c r="E20" i="1"/>
  <c r="D20" i="1"/>
  <c r="H16" i="1"/>
  <c r="F16" i="1"/>
  <c r="E16" i="1"/>
  <c r="D16" i="1"/>
  <c r="H11" i="1"/>
  <c r="G11" i="1"/>
  <c r="F11" i="1"/>
  <c r="E11" i="1"/>
  <c r="D11" i="1"/>
  <c r="I9" i="1"/>
  <c r="I53" i="3" l="1"/>
  <c r="I11" i="1"/>
  <c r="I12" i="1" s="1"/>
  <c r="I44" i="10"/>
  <c r="E51" i="1"/>
  <c r="E52" i="1" s="1"/>
  <c r="J9" i="1"/>
  <c r="I2" i="4"/>
  <c r="I2" i="5"/>
  <c r="I4" i="4"/>
  <c r="I4" i="5"/>
  <c r="I90" i="3"/>
  <c r="I79" i="3"/>
  <c r="I93" i="3"/>
  <c r="I60" i="3"/>
  <c r="M9" i="3"/>
  <c r="L11" i="3"/>
  <c r="L12" i="3" s="1"/>
  <c r="J46" i="3"/>
  <c r="J20" i="3"/>
  <c r="J21" i="3" s="1"/>
  <c r="J107" i="3" s="1"/>
  <c r="J108" i="3" s="1"/>
  <c r="J109" i="3" s="1"/>
  <c r="J113" i="3" s="1"/>
  <c r="J114" i="3" s="1"/>
  <c r="J117" i="3" s="1"/>
  <c r="I32" i="3"/>
  <c r="K17" i="3"/>
  <c r="I16" i="1"/>
  <c r="I17" i="1" s="1"/>
  <c r="J11" i="1"/>
  <c r="J12" i="1" s="1"/>
  <c r="J16" i="1" s="1"/>
  <c r="I52" i="3" l="1"/>
  <c r="I54" i="3" s="1"/>
  <c r="I29" i="5"/>
  <c r="K9" i="1"/>
  <c r="J44" i="10"/>
  <c r="E65" i="1"/>
  <c r="E61" i="1"/>
  <c r="E62" i="1" s="1"/>
  <c r="I116" i="3"/>
  <c r="I118" i="3" s="1"/>
  <c r="I50" i="5" s="1"/>
  <c r="I13" i="4"/>
  <c r="I14" i="4" s="1"/>
  <c r="I20" i="1"/>
  <c r="I21" i="1" s="1"/>
  <c r="I46" i="1"/>
  <c r="J17" i="1"/>
  <c r="I63" i="3"/>
  <c r="J73" i="3"/>
  <c r="J74" i="3" s="1"/>
  <c r="J78" i="3"/>
  <c r="J36" i="3"/>
  <c r="J37" i="3" s="1"/>
  <c r="J47" i="3"/>
  <c r="J31" i="3"/>
  <c r="J24" i="3"/>
  <c r="J4" i="3" s="1"/>
  <c r="J59" i="3"/>
  <c r="J22" i="3"/>
  <c r="J23" i="3" s="1"/>
  <c r="J2" i="3"/>
  <c r="I82" i="3"/>
  <c r="J83" i="3" s="1"/>
  <c r="K20" i="3"/>
  <c r="K21" i="3" s="1"/>
  <c r="K107" i="3" s="1"/>
  <c r="K46" i="3"/>
  <c r="L16" i="3"/>
  <c r="L17" i="3" s="1"/>
  <c r="M11" i="3"/>
  <c r="M12" i="3" s="1"/>
  <c r="M16" i="3" s="1"/>
  <c r="N9" i="3"/>
  <c r="I91" i="3"/>
  <c r="I101" i="3" s="1"/>
  <c r="I3" i="3" s="1"/>
  <c r="J53" i="3" l="1"/>
  <c r="E71" i="1"/>
  <c r="E66" i="1"/>
  <c r="I22" i="1"/>
  <c r="I23" i="1" s="1"/>
  <c r="I17" i="14" s="1"/>
  <c r="I90" i="1"/>
  <c r="I91" i="1" s="1"/>
  <c r="I34" i="10"/>
  <c r="I35" i="10" s="1"/>
  <c r="I36" i="10" s="1"/>
  <c r="L9" i="1"/>
  <c r="K44" i="10"/>
  <c r="K11" i="1"/>
  <c r="K12" i="1" s="1"/>
  <c r="K16" i="1" s="1"/>
  <c r="K17" i="1" s="1"/>
  <c r="K46" i="1" s="1"/>
  <c r="I3" i="4"/>
  <c r="I3" i="5"/>
  <c r="J2" i="4"/>
  <c r="J2" i="5"/>
  <c r="J4" i="4"/>
  <c r="J4" i="5"/>
  <c r="I28" i="4"/>
  <c r="I23" i="4"/>
  <c r="I18" i="4"/>
  <c r="K108" i="3"/>
  <c r="K109" i="3" s="1"/>
  <c r="K113" i="3" s="1"/>
  <c r="K114" i="3" s="1"/>
  <c r="K117" i="3" s="1"/>
  <c r="J20" i="1"/>
  <c r="J21" i="1" s="1"/>
  <c r="J46" i="1"/>
  <c r="I24" i="1"/>
  <c r="I4" i="1" s="1"/>
  <c r="I112" i="1"/>
  <c r="I113" i="1" s="1"/>
  <c r="I114" i="1" s="1"/>
  <c r="I118" i="1" s="1"/>
  <c r="I119" i="1" s="1"/>
  <c r="I2" i="1"/>
  <c r="I72" i="1"/>
  <c r="I67" i="1"/>
  <c r="I68" i="1" s="1"/>
  <c r="I47" i="1"/>
  <c r="I48" i="1" s="1"/>
  <c r="I36" i="1"/>
  <c r="I37" i="1" s="1"/>
  <c r="I31" i="1"/>
  <c r="I53" i="1"/>
  <c r="K73" i="3"/>
  <c r="K74" i="3" s="1"/>
  <c r="K93" i="3" s="1"/>
  <c r="K59" i="3"/>
  <c r="K60" i="3" s="1"/>
  <c r="K63" i="3" s="1"/>
  <c r="J64" i="3" s="1"/>
  <c r="K31" i="3"/>
  <c r="K32" i="3" s="1"/>
  <c r="K78" i="3"/>
  <c r="K79" i="3" s="1"/>
  <c r="K82" i="3" s="1"/>
  <c r="L83" i="3" s="1"/>
  <c r="L86" i="3" s="1"/>
  <c r="K36" i="3"/>
  <c r="K37" i="3" s="1"/>
  <c r="K90" i="3" s="1"/>
  <c r="K22" i="3"/>
  <c r="K23" i="3" s="1"/>
  <c r="K47" i="3"/>
  <c r="K2" i="3"/>
  <c r="K24" i="3"/>
  <c r="K4" i="3" s="1"/>
  <c r="J32" i="3"/>
  <c r="J86" i="3"/>
  <c r="J87" i="3" s="1"/>
  <c r="J90" i="3"/>
  <c r="M17" i="3"/>
  <c r="J79" i="3"/>
  <c r="N11" i="3"/>
  <c r="N12" i="3" s="1"/>
  <c r="O9" i="3"/>
  <c r="J93" i="3"/>
  <c r="L46" i="3"/>
  <c r="L20" i="3"/>
  <c r="L21" i="3" s="1"/>
  <c r="L107" i="3" s="1"/>
  <c r="L108" i="3" s="1"/>
  <c r="L109" i="3" s="1"/>
  <c r="L113" i="3" s="1"/>
  <c r="L114" i="3" s="1"/>
  <c r="L117" i="3" s="1"/>
  <c r="J60" i="3"/>
  <c r="I25" i="17" l="1"/>
  <c r="I98" i="5"/>
  <c r="K53" i="3"/>
  <c r="I14" i="12"/>
  <c r="I53" i="12"/>
  <c r="J17" i="4"/>
  <c r="K13" i="4"/>
  <c r="K14" i="4" s="1"/>
  <c r="K28" i="4" s="1"/>
  <c r="K52" i="3"/>
  <c r="K54" i="3" s="1"/>
  <c r="K29" i="5"/>
  <c r="J29" i="5"/>
  <c r="J52" i="3"/>
  <c r="J54" i="3" s="1"/>
  <c r="I103" i="5"/>
  <c r="I65" i="5"/>
  <c r="I56" i="5"/>
  <c r="M9" i="1"/>
  <c r="L44" i="10"/>
  <c r="L11" i="1"/>
  <c r="L12" i="1" s="1"/>
  <c r="L16" i="1" s="1"/>
  <c r="L17" i="1" s="1"/>
  <c r="L46" i="1" s="1"/>
  <c r="I49" i="12"/>
  <c r="I45" i="10"/>
  <c r="I46" i="10" s="1"/>
  <c r="I50" i="10" s="1"/>
  <c r="I49" i="10"/>
  <c r="I12" i="10"/>
  <c r="I18" i="17" s="1"/>
  <c r="I20" i="17" s="1"/>
  <c r="J17" i="17" s="1"/>
  <c r="I10" i="13"/>
  <c r="I29" i="13"/>
  <c r="I23" i="10"/>
  <c r="I33" i="9"/>
  <c r="I23" i="9"/>
  <c r="I20" i="8"/>
  <c r="I9" i="8"/>
  <c r="I4" i="2"/>
  <c r="I4" i="14"/>
  <c r="I4" i="13"/>
  <c r="I4" i="12"/>
  <c r="I4" i="10"/>
  <c r="I4" i="9"/>
  <c r="I4" i="8"/>
  <c r="I2" i="2"/>
  <c r="I2" i="14"/>
  <c r="I2" i="13"/>
  <c r="I2" i="12"/>
  <c r="I2" i="10"/>
  <c r="I2" i="9"/>
  <c r="I2" i="8"/>
  <c r="K20" i="1"/>
  <c r="K21" i="1" s="1"/>
  <c r="K2" i="1" s="1"/>
  <c r="J90" i="1"/>
  <c r="J91" i="1" s="1"/>
  <c r="J34" i="10"/>
  <c r="J35" i="10" s="1"/>
  <c r="J36" i="10" s="1"/>
  <c r="K4" i="4"/>
  <c r="K4" i="5"/>
  <c r="J116" i="3"/>
  <c r="J118" i="3" s="1"/>
  <c r="J50" i="5" s="1"/>
  <c r="J13" i="4"/>
  <c r="J14" i="4" s="1"/>
  <c r="K2" i="4"/>
  <c r="K2" i="5"/>
  <c r="K91" i="3"/>
  <c r="K116" i="3"/>
  <c r="I97" i="1"/>
  <c r="I73" i="1"/>
  <c r="I54" i="1"/>
  <c r="J112" i="1"/>
  <c r="J113" i="1" s="1"/>
  <c r="J114" i="1" s="1"/>
  <c r="J118" i="1" s="1"/>
  <c r="J119" i="1" s="1"/>
  <c r="J2" i="1"/>
  <c r="J72" i="1"/>
  <c r="J67" i="1"/>
  <c r="J68" i="1" s="1"/>
  <c r="J47" i="1"/>
  <c r="J48" i="1" s="1"/>
  <c r="J36" i="1"/>
  <c r="J37" i="1" s="1"/>
  <c r="J95" i="1" s="1"/>
  <c r="J31" i="1"/>
  <c r="J32" i="1" s="1"/>
  <c r="J53" i="1"/>
  <c r="J54" i="1" s="1"/>
  <c r="J57" i="1" s="1"/>
  <c r="I58" i="1" s="1"/>
  <c r="J24" i="1"/>
  <c r="J4" i="1" s="1"/>
  <c r="J22" i="1"/>
  <c r="J23" i="1" s="1"/>
  <c r="J17" i="14" s="1"/>
  <c r="I32" i="1"/>
  <c r="I95" i="1"/>
  <c r="I98" i="1"/>
  <c r="J82" i="3"/>
  <c r="K83" i="3" s="1"/>
  <c r="O11" i="3"/>
  <c r="O12" i="3" s="1"/>
  <c r="O16" i="3" s="1"/>
  <c r="P9" i="3"/>
  <c r="N16" i="3"/>
  <c r="N17" i="3" s="1"/>
  <c r="L78" i="3"/>
  <c r="L79" i="3" s="1"/>
  <c r="L31" i="3"/>
  <c r="L32" i="3" s="1"/>
  <c r="L24" i="3"/>
  <c r="L4" i="3" s="1"/>
  <c r="L47" i="3"/>
  <c r="L48" i="3" s="1"/>
  <c r="L73" i="3"/>
  <c r="L74" i="3" s="1"/>
  <c r="L59" i="3"/>
  <c r="L22" i="3"/>
  <c r="L23" i="3" s="1"/>
  <c r="L36" i="3"/>
  <c r="L37" i="3" s="1"/>
  <c r="L90" i="3" s="1"/>
  <c r="L2" i="3"/>
  <c r="J63" i="3"/>
  <c r="I64" i="3" s="1"/>
  <c r="J94" i="3"/>
  <c r="J91" i="3"/>
  <c r="J101" i="3" s="1"/>
  <c r="J3" i="3" s="1"/>
  <c r="M46" i="3"/>
  <c r="M20" i="3"/>
  <c r="M21" i="3" s="1"/>
  <c r="M107" i="3" s="1"/>
  <c r="M108" i="3" s="1"/>
  <c r="M109" i="3" s="1"/>
  <c r="M113" i="3" s="1"/>
  <c r="M114" i="3" s="1"/>
  <c r="M117" i="3" s="1"/>
  <c r="L20" i="1"/>
  <c r="L21" i="1" s="1"/>
  <c r="K24" i="1"/>
  <c r="K4" i="1" s="1"/>
  <c r="J11" i="17" l="1"/>
  <c r="J12" i="17" s="1"/>
  <c r="I51" i="10"/>
  <c r="J48" i="10" s="1"/>
  <c r="K101" i="3"/>
  <c r="K3" i="3" s="1"/>
  <c r="K3" i="4" s="1"/>
  <c r="K98" i="5"/>
  <c r="K112" i="1"/>
  <c r="K113" i="1" s="1"/>
  <c r="K114" i="1" s="1"/>
  <c r="K118" i="1" s="1"/>
  <c r="K119" i="1" s="1"/>
  <c r="K22" i="1"/>
  <c r="K23" i="1" s="1"/>
  <c r="K17" i="14" s="1"/>
  <c r="K36" i="1"/>
  <c r="K37" i="1" s="1"/>
  <c r="K95" i="1" s="1"/>
  <c r="K53" i="1"/>
  <c r="K54" i="1" s="1"/>
  <c r="K57" i="1" s="1"/>
  <c r="J58" i="1" s="1"/>
  <c r="K31" i="1"/>
  <c r="L53" i="3"/>
  <c r="K67" i="1"/>
  <c r="K68" i="1" s="1"/>
  <c r="K98" i="1" s="1"/>
  <c r="K72" i="1"/>
  <c r="I17" i="4"/>
  <c r="I19" i="4" s="1"/>
  <c r="I29" i="4" s="1"/>
  <c r="L13" i="4"/>
  <c r="L14" i="4" s="1"/>
  <c r="L28" i="4" s="1"/>
  <c r="L52" i="3"/>
  <c r="L29" i="5"/>
  <c r="J54" i="10"/>
  <c r="J4" i="2"/>
  <c r="J4" i="14"/>
  <c r="J4" i="13"/>
  <c r="J4" i="12"/>
  <c r="J4" i="10"/>
  <c r="J4" i="9"/>
  <c r="J4" i="8"/>
  <c r="K4" i="2"/>
  <c r="K4" i="14"/>
  <c r="K4" i="13"/>
  <c r="K4" i="12"/>
  <c r="K4" i="10"/>
  <c r="K4" i="9"/>
  <c r="K4" i="8"/>
  <c r="J49" i="12"/>
  <c r="J12" i="10"/>
  <c r="J18" i="17" s="1"/>
  <c r="J49" i="10"/>
  <c r="J45" i="10"/>
  <c r="J46" i="10" s="1"/>
  <c r="J50" i="10" s="1"/>
  <c r="K29" i="13"/>
  <c r="K10" i="13"/>
  <c r="K2" i="2"/>
  <c r="K2" i="14"/>
  <c r="K2" i="13"/>
  <c r="K2" i="12"/>
  <c r="K2" i="10"/>
  <c r="K2" i="9"/>
  <c r="K2" i="8"/>
  <c r="J98" i="1"/>
  <c r="J23" i="10"/>
  <c r="J33" i="9"/>
  <c r="J23" i="9"/>
  <c r="J20" i="8"/>
  <c r="J9" i="8"/>
  <c r="L90" i="1"/>
  <c r="L91" i="1" s="1"/>
  <c r="L34" i="10"/>
  <c r="L35" i="10" s="1"/>
  <c r="L36" i="10" s="1"/>
  <c r="K90" i="1"/>
  <c r="K91" i="1" s="1"/>
  <c r="K34" i="10"/>
  <c r="K35" i="10" s="1"/>
  <c r="K36" i="10" s="1"/>
  <c r="K47" i="1"/>
  <c r="K48" i="1" s="1"/>
  <c r="K97" i="1" s="1"/>
  <c r="J29" i="13"/>
  <c r="J10" i="13"/>
  <c r="J2" i="2"/>
  <c r="J2" i="14"/>
  <c r="J2" i="13"/>
  <c r="J2" i="12"/>
  <c r="J2" i="10"/>
  <c r="J2" i="9"/>
  <c r="J2" i="8"/>
  <c r="N9" i="1"/>
  <c r="M44" i="10"/>
  <c r="M11" i="1"/>
  <c r="M12" i="1" s="1"/>
  <c r="M16" i="1" s="1"/>
  <c r="M17" i="1" s="1"/>
  <c r="M46" i="1" s="1"/>
  <c r="J28" i="4"/>
  <c r="J23" i="4"/>
  <c r="J18" i="4"/>
  <c r="J19" i="4" s="1"/>
  <c r="J29" i="4" s="1"/>
  <c r="L2" i="4"/>
  <c r="L2" i="5"/>
  <c r="K118" i="3"/>
  <c r="K50" i="5" s="1"/>
  <c r="J3" i="4"/>
  <c r="J3" i="5"/>
  <c r="L4" i="4"/>
  <c r="L4" i="5"/>
  <c r="L92" i="3"/>
  <c r="L91" i="3"/>
  <c r="L116" i="3"/>
  <c r="J97" i="1"/>
  <c r="K32" i="1"/>
  <c r="L112" i="1"/>
  <c r="L113" i="1" s="1"/>
  <c r="L114" i="1" s="1"/>
  <c r="L118" i="1" s="1"/>
  <c r="L119" i="1" s="1"/>
  <c r="L72" i="1"/>
  <c r="L73" i="1" s="1"/>
  <c r="L76" i="1" s="1"/>
  <c r="M77" i="1" s="1"/>
  <c r="M80" i="1" s="1"/>
  <c r="L2" i="1"/>
  <c r="L67" i="1"/>
  <c r="L68" i="1" s="1"/>
  <c r="L47" i="1"/>
  <c r="L48" i="1" s="1"/>
  <c r="L97" i="1" s="1"/>
  <c r="L53" i="1"/>
  <c r="L54" i="1" s="1"/>
  <c r="K58" i="1" s="1"/>
  <c r="K15" i="17" s="1"/>
  <c r="L36" i="1"/>
  <c r="L37" i="1" s="1"/>
  <c r="L31" i="1"/>
  <c r="L32" i="1" s="1"/>
  <c r="I96" i="1"/>
  <c r="I106" i="1" s="1"/>
  <c r="I3" i="1" s="1"/>
  <c r="I76" i="1"/>
  <c r="J77" i="1" s="1"/>
  <c r="J96" i="1"/>
  <c r="K73" i="1"/>
  <c r="K76" i="1" s="1"/>
  <c r="L77" i="1" s="1"/>
  <c r="L80" i="1" s="1"/>
  <c r="J73" i="1"/>
  <c r="J76" i="1" s="1"/>
  <c r="K77" i="1" s="1"/>
  <c r="K80" i="1" s="1"/>
  <c r="I57" i="1"/>
  <c r="L82" i="3"/>
  <c r="M83" i="3" s="1"/>
  <c r="M86" i="3" s="1"/>
  <c r="P11" i="3"/>
  <c r="P12" i="3" s="1"/>
  <c r="P16" i="3" s="1"/>
  <c r="Q9" i="3"/>
  <c r="M78" i="3"/>
  <c r="M79" i="3" s="1"/>
  <c r="M82" i="3" s="1"/>
  <c r="N83" i="3" s="1"/>
  <c r="N86" i="3" s="1"/>
  <c r="M73" i="3"/>
  <c r="M74" i="3" s="1"/>
  <c r="M93" i="3" s="1"/>
  <c r="M47" i="3"/>
  <c r="M48" i="3" s="1"/>
  <c r="M36" i="3"/>
  <c r="M37" i="3" s="1"/>
  <c r="M90" i="3" s="1"/>
  <c r="M24" i="3"/>
  <c r="M4" i="3" s="1"/>
  <c r="M59" i="3"/>
  <c r="M22" i="3"/>
  <c r="M23" i="3" s="1"/>
  <c r="M31" i="3"/>
  <c r="M32" i="3" s="1"/>
  <c r="M2" i="3"/>
  <c r="O17" i="3"/>
  <c r="L93" i="3"/>
  <c r="L60" i="3"/>
  <c r="K86" i="3"/>
  <c r="K87" i="3" s="1"/>
  <c r="N46" i="3"/>
  <c r="N20" i="3"/>
  <c r="N21" i="3" s="1"/>
  <c r="N107" i="3" s="1"/>
  <c r="L24" i="1"/>
  <c r="L4" i="1" s="1"/>
  <c r="L22" i="1"/>
  <c r="L23" i="1" s="1"/>
  <c r="L17" i="14" s="1"/>
  <c r="J19" i="17" l="1"/>
  <c r="J20" i="17" s="1"/>
  <c r="K17" i="17" s="1"/>
  <c r="J51" i="10"/>
  <c r="K48" i="10" s="1"/>
  <c r="J55" i="10"/>
  <c r="J60" i="10" s="1"/>
  <c r="L118" i="3"/>
  <c r="L50" i="5" s="1"/>
  <c r="K3" i="5"/>
  <c r="L101" i="3"/>
  <c r="L3" i="3" s="1"/>
  <c r="J98" i="5"/>
  <c r="L98" i="5"/>
  <c r="J99" i="5"/>
  <c r="I99" i="5"/>
  <c r="J32" i="9"/>
  <c r="J34" i="9" s="1"/>
  <c r="J39" i="9" s="1"/>
  <c r="J31" i="8"/>
  <c r="I3" i="2"/>
  <c r="I3" i="14"/>
  <c r="I3" i="12"/>
  <c r="I3" i="9"/>
  <c r="I3" i="8"/>
  <c r="I3" i="10"/>
  <c r="I3" i="13"/>
  <c r="J30" i="8"/>
  <c r="J106" i="1"/>
  <c r="J3" i="1" s="1"/>
  <c r="J3" i="14" s="1"/>
  <c r="K20" i="8"/>
  <c r="K9" i="8"/>
  <c r="K23" i="9"/>
  <c r="K33" i="9"/>
  <c r="K23" i="10"/>
  <c r="M53" i="3"/>
  <c r="L54" i="3"/>
  <c r="M13" i="4"/>
  <c r="M14" i="4" s="1"/>
  <c r="M28" i="4" s="1"/>
  <c r="M52" i="3"/>
  <c r="M29" i="5"/>
  <c r="K54" i="10"/>
  <c r="I14" i="8"/>
  <c r="I30" i="8"/>
  <c r="I31" i="8"/>
  <c r="I25" i="8"/>
  <c r="K49" i="10"/>
  <c r="K45" i="10"/>
  <c r="K46" i="10" s="1"/>
  <c r="K50" i="10" s="1"/>
  <c r="K12" i="10"/>
  <c r="K18" i="17" s="1"/>
  <c r="K49" i="12"/>
  <c r="L4" i="2"/>
  <c r="L4" i="14"/>
  <c r="L4" i="13"/>
  <c r="L4" i="12"/>
  <c r="L4" i="10"/>
  <c r="L4" i="9"/>
  <c r="L4" i="8"/>
  <c r="L2" i="2"/>
  <c r="L2" i="14"/>
  <c r="L2" i="13"/>
  <c r="L2" i="12"/>
  <c r="L2" i="10"/>
  <c r="L2" i="9"/>
  <c r="L2" i="8"/>
  <c r="M20" i="1"/>
  <c r="M21" i="1" s="1"/>
  <c r="O9" i="1"/>
  <c r="N44" i="10"/>
  <c r="N11" i="1"/>
  <c r="N12" i="1" s="1"/>
  <c r="N16" i="1" s="1"/>
  <c r="N17" i="1" s="1"/>
  <c r="N46" i="1" s="1"/>
  <c r="L10" i="13"/>
  <c r="L29" i="13"/>
  <c r="L12" i="10"/>
  <c r="L18" i="17" s="1"/>
  <c r="L45" i="10"/>
  <c r="L46" i="10" s="1"/>
  <c r="L50" i="10" s="1"/>
  <c r="L49" i="12"/>
  <c r="L49" i="10"/>
  <c r="L98" i="1"/>
  <c r="L23" i="10"/>
  <c r="L33" i="9"/>
  <c r="L23" i="9"/>
  <c r="L20" i="8"/>
  <c r="L9" i="8"/>
  <c r="I24" i="9"/>
  <c r="I10" i="9"/>
  <c r="I32" i="9"/>
  <c r="I34" i="9" s="1"/>
  <c r="L3" i="4"/>
  <c r="L3" i="5"/>
  <c r="L18" i="4"/>
  <c r="L23" i="4"/>
  <c r="M2" i="4"/>
  <c r="M2" i="5"/>
  <c r="K23" i="4"/>
  <c r="K18" i="4"/>
  <c r="M4" i="4"/>
  <c r="M4" i="5"/>
  <c r="M91" i="3"/>
  <c r="M116" i="3"/>
  <c r="M118" i="3"/>
  <c r="M50" i="5" s="1"/>
  <c r="N108" i="3"/>
  <c r="N109" i="3" s="1"/>
  <c r="N113" i="3" s="1"/>
  <c r="N114" i="3" s="1"/>
  <c r="N117" i="3" s="1"/>
  <c r="L96" i="1"/>
  <c r="L95" i="1"/>
  <c r="K96" i="1"/>
  <c r="K106" i="1" s="1"/>
  <c r="K3" i="1" s="1"/>
  <c r="M112" i="1"/>
  <c r="M113" i="1" s="1"/>
  <c r="M114" i="1" s="1"/>
  <c r="M118" i="1" s="1"/>
  <c r="M119" i="1" s="1"/>
  <c r="M72" i="1"/>
  <c r="M73" i="1" s="1"/>
  <c r="M67" i="1"/>
  <c r="M68" i="1" s="1"/>
  <c r="M36" i="1"/>
  <c r="M37" i="1" s="1"/>
  <c r="M95" i="1" s="1"/>
  <c r="J80" i="1"/>
  <c r="J81" i="1" s="1"/>
  <c r="M92" i="3"/>
  <c r="Q11" i="3"/>
  <c r="Q12" i="3" s="1"/>
  <c r="Q16" i="3" s="1"/>
  <c r="R9" i="3"/>
  <c r="L87" i="3"/>
  <c r="K94" i="3"/>
  <c r="L63" i="3"/>
  <c r="K64" i="3" s="1"/>
  <c r="P17" i="3"/>
  <c r="N73" i="3"/>
  <c r="N74" i="3" s="1"/>
  <c r="N93" i="3" s="1"/>
  <c r="N47" i="3"/>
  <c r="N48" i="3" s="1"/>
  <c r="N36" i="3"/>
  <c r="N37" i="3" s="1"/>
  <c r="N59" i="3"/>
  <c r="N60" i="3" s="1"/>
  <c r="N63" i="3" s="1"/>
  <c r="M64" i="3" s="1"/>
  <c r="N31" i="3"/>
  <c r="N32" i="3" s="1"/>
  <c r="N24" i="3"/>
  <c r="N4" i="3" s="1"/>
  <c r="N22" i="3"/>
  <c r="N23" i="3" s="1"/>
  <c r="N78" i="3"/>
  <c r="N2" i="3"/>
  <c r="M60" i="3"/>
  <c r="M63" i="3" s="1"/>
  <c r="L64" i="3" s="1"/>
  <c r="O46" i="3"/>
  <c r="O20" i="3"/>
  <c r="O21" i="3" s="1"/>
  <c r="O107" i="3" s="1"/>
  <c r="O108" i="3" s="1"/>
  <c r="O109" i="3" s="1"/>
  <c r="O113" i="3" s="1"/>
  <c r="O114" i="3" s="1"/>
  <c r="O117" i="3" s="1"/>
  <c r="K11" i="17" l="1"/>
  <c r="K12" i="17" s="1"/>
  <c r="K55" i="10"/>
  <c r="K60" i="10" s="1"/>
  <c r="K51" i="10"/>
  <c r="L48" i="10" s="1"/>
  <c r="L54" i="10" s="1"/>
  <c r="K30" i="8"/>
  <c r="J25" i="8"/>
  <c r="M98" i="5"/>
  <c r="K10" i="9"/>
  <c r="J10" i="9"/>
  <c r="J27" i="8"/>
  <c r="J35" i="8" s="1"/>
  <c r="J24" i="9"/>
  <c r="J38" i="9" s="1"/>
  <c r="K14" i="8"/>
  <c r="J3" i="12"/>
  <c r="J3" i="2"/>
  <c r="J3" i="8"/>
  <c r="J3" i="9"/>
  <c r="J3" i="10"/>
  <c r="J3" i="13"/>
  <c r="L106" i="1"/>
  <c r="L3" i="1" s="1"/>
  <c r="L3" i="2" s="1"/>
  <c r="J14" i="8"/>
  <c r="J16" i="8" s="1"/>
  <c r="J34" i="8" s="1"/>
  <c r="N20" i="1"/>
  <c r="N21" i="1" s="1"/>
  <c r="N34" i="10" s="1"/>
  <c r="N35" i="10" s="1"/>
  <c r="N36" i="10" s="1"/>
  <c r="N29" i="5"/>
  <c r="N52" i="3"/>
  <c r="M17" i="4"/>
  <c r="M54" i="3"/>
  <c r="M35" i="5" s="1"/>
  <c r="N53" i="3"/>
  <c r="L35" i="5"/>
  <c r="L17" i="4"/>
  <c r="L19" i="4" s="1"/>
  <c r="L29" i="4" s="1"/>
  <c r="K17" i="4"/>
  <c r="K19" i="4" s="1"/>
  <c r="K29" i="4" s="1"/>
  <c r="I32" i="8"/>
  <c r="I11" i="9" s="1"/>
  <c r="I12" i="9" s="1"/>
  <c r="L51" i="10"/>
  <c r="M48" i="10" s="1"/>
  <c r="M90" i="1"/>
  <c r="M91" i="1" s="1"/>
  <c r="M34" i="10"/>
  <c r="M35" i="10" s="1"/>
  <c r="M36" i="10" s="1"/>
  <c r="J32" i="8"/>
  <c r="J11" i="9" s="1"/>
  <c r="J12" i="9" s="1"/>
  <c r="J37" i="9" s="1"/>
  <c r="I39" i="9"/>
  <c r="N90" i="1"/>
  <c r="N91" i="1" s="1"/>
  <c r="M24" i="1"/>
  <c r="M4" i="1" s="1"/>
  <c r="M31" i="1"/>
  <c r="M32" i="1" s="1"/>
  <c r="I38" i="9"/>
  <c r="I27" i="8"/>
  <c r="P9" i="1"/>
  <c r="O44" i="10"/>
  <c r="O11" i="1"/>
  <c r="O12" i="1" s="1"/>
  <c r="O16" i="1" s="1"/>
  <c r="O17" i="1" s="1"/>
  <c r="O46" i="1" s="1"/>
  <c r="K3" i="2"/>
  <c r="K3" i="14"/>
  <c r="K3" i="13"/>
  <c r="K3" i="12"/>
  <c r="K3" i="10"/>
  <c r="K3" i="9"/>
  <c r="K3" i="8"/>
  <c r="M22" i="1"/>
  <c r="M23" i="1" s="1"/>
  <c r="M17" i="14" s="1"/>
  <c r="M47" i="1"/>
  <c r="M48" i="1" s="1"/>
  <c r="M97" i="1" s="1"/>
  <c r="M53" i="1"/>
  <c r="M54" i="1" s="1"/>
  <c r="M57" i="1" s="1"/>
  <c r="L58" i="1" s="1"/>
  <c r="K31" i="8"/>
  <c r="K25" i="8"/>
  <c r="M98" i="1"/>
  <c r="M23" i="10"/>
  <c r="M23" i="9"/>
  <c r="M33" i="9"/>
  <c r="M9" i="8"/>
  <c r="M20" i="8"/>
  <c r="M2" i="1"/>
  <c r="I16" i="8"/>
  <c r="M18" i="4"/>
  <c r="M19" i="4" s="1"/>
  <c r="M23" i="4"/>
  <c r="N4" i="4"/>
  <c r="N4" i="5"/>
  <c r="N116" i="3"/>
  <c r="N118" i="3" s="1"/>
  <c r="N50" i="5" s="1"/>
  <c r="N13" i="4"/>
  <c r="N14" i="4" s="1"/>
  <c r="N2" i="4"/>
  <c r="N2" i="5"/>
  <c r="M101" i="3"/>
  <c r="M3" i="3" s="1"/>
  <c r="N92" i="3"/>
  <c r="M76" i="1"/>
  <c r="N77" i="1" s="1"/>
  <c r="N112" i="1"/>
  <c r="N113" i="1" s="1"/>
  <c r="N114" i="1" s="1"/>
  <c r="N118" i="1" s="1"/>
  <c r="N119" i="1" s="1"/>
  <c r="N2" i="1"/>
  <c r="N72" i="1"/>
  <c r="N73" i="1" s="1"/>
  <c r="N67" i="1"/>
  <c r="N68" i="1" s="1"/>
  <c r="N53" i="1"/>
  <c r="N47" i="1"/>
  <c r="N48" i="1" s="1"/>
  <c r="N36" i="1"/>
  <c r="N37" i="1" s="1"/>
  <c r="N95" i="1" s="1"/>
  <c r="N31" i="1"/>
  <c r="J99" i="1"/>
  <c r="K81" i="1"/>
  <c r="N91" i="3"/>
  <c r="R11" i="3"/>
  <c r="R12" i="3" s="1"/>
  <c r="R16" i="3" s="1"/>
  <c r="S9" i="3"/>
  <c r="Q17" i="3"/>
  <c r="P46" i="3"/>
  <c r="P20" i="3"/>
  <c r="P21" i="3" s="1"/>
  <c r="P107" i="3" s="1"/>
  <c r="N79" i="3"/>
  <c r="O78" i="3"/>
  <c r="O73" i="3"/>
  <c r="O74" i="3" s="1"/>
  <c r="O93" i="3" s="1"/>
  <c r="O24" i="3"/>
  <c r="O4" i="3" s="1"/>
  <c r="O36" i="3"/>
  <c r="O37" i="3" s="1"/>
  <c r="O90" i="3" s="1"/>
  <c r="O59" i="3"/>
  <c r="O31" i="3"/>
  <c r="O32" i="3" s="1"/>
  <c r="O22" i="3"/>
  <c r="O23" i="3" s="1"/>
  <c r="O47" i="3"/>
  <c r="O48" i="3" s="1"/>
  <c r="O2" i="3"/>
  <c r="L94" i="3"/>
  <c r="M87" i="3"/>
  <c r="N90" i="3"/>
  <c r="N24" i="1"/>
  <c r="N4" i="1" s="1"/>
  <c r="N22" i="1"/>
  <c r="N23" i="1" s="1"/>
  <c r="N17" i="14" s="1"/>
  <c r="K19" i="17" l="1"/>
  <c r="K20" i="17" s="1"/>
  <c r="L17" i="17" s="1"/>
  <c r="L11" i="17" s="1"/>
  <c r="L12" i="17" s="1"/>
  <c r="L55" i="10"/>
  <c r="L60" i="10" s="1"/>
  <c r="K32" i="8"/>
  <c r="L99" i="5"/>
  <c r="K99" i="5"/>
  <c r="J40" i="9"/>
  <c r="J30" i="13" s="1"/>
  <c r="J31" i="13" s="1"/>
  <c r="J32" i="13" s="1"/>
  <c r="K32" i="9"/>
  <c r="K34" i="9" s="1"/>
  <c r="K39" i="9" s="1"/>
  <c r="K24" i="9"/>
  <c r="K38" i="9" s="1"/>
  <c r="J36" i="8"/>
  <c r="J11" i="13" s="1"/>
  <c r="J12" i="13" s="1"/>
  <c r="J13" i="13" s="1"/>
  <c r="J17" i="13" s="1"/>
  <c r="K16" i="8"/>
  <c r="K34" i="8" s="1"/>
  <c r="L3" i="10"/>
  <c r="L3" i="14"/>
  <c r="L3" i="8"/>
  <c r="L3" i="12"/>
  <c r="L3" i="13"/>
  <c r="L3" i="9"/>
  <c r="N54" i="1"/>
  <c r="N57" i="1" s="1"/>
  <c r="M58" i="1" s="1"/>
  <c r="O20" i="1"/>
  <c r="O21" i="1" s="1"/>
  <c r="M96" i="1"/>
  <c r="M106" i="1" s="1"/>
  <c r="M3" i="1" s="1"/>
  <c r="O13" i="4"/>
  <c r="O14" i="4" s="1"/>
  <c r="O28" i="4" s="1"/>
  <c r="O29" i="5"/>
  <c r="O52" i="3"/>
  <c r="O54" i="3" s="1"/>
  <c r="O35" i="5" s="1"/>
  <c r="O53" i="3"/>
  <c r="N54" i="3"/>
  <c r="N35" i="5" s="1"/>
  <c r="K11" i="9"/>
  <c r="K12" i="9" s="1"/>
  <c r="K37" i="9" s="1"/>
  <c r="M10" i="13"/>
  <c r="M29" i="13"/>
  <c r="L10" i="9"/>
  <c r="L32" i="9"/>
  <c r="L34" i="9" s="1"/>
  <c r="L39" i="9" s="1"/>
  <c r="L38" i="9"/>
  <c r="M4" i="2"/>
  <c r="M4" i="14"/>
  <c r="M4" i="13"/>
  <c r="M4" i="12"/>
  <c r="M4" i="10"/>
  <c r="M4" i="9"/>
  <c r="M4" i="8"/>
  <c r="N98" i="1"/>
  <c r="N23" i="10"/>
  <c r="N23" i="9"/>
  <c r="N33" i="9"/>
  <c r="N9" i="8"/>
  <c r="N20" i="8"/>
  <c r="Q9" i="1"/>
  <c r="P44" i="10"/>
  <c r="P11" i="1"/>
  <c r="P12" i="1" s="1"/>
  <c r="P16" i="1" s="1"/>
  <c r="P17" i="1" s="1"/>
  <c r="P46" i="1" s="1"/>
  <c r="M2" i="2"/>
  <c r="M2" i="14"/>
  <c r="M2" i="13"/>
  <c r="M2" i="12"/>
  <c r="M2" i="10"/>
  <c r="M2" i="9"/>
  <c r="M2" i="8"/>
  <c r="I37" i="9"/>
  <c r="I40" i="9" s="1"/>
  <c r="I35" i="8"/>
  <c r="I34" i="8"/>
  <c r="N2" i="2"/>
  <c r="N2" i="14"/>
  <c r="N2" i="13"/>
  <c r="N2" i="12"/>
  <c r="N2" i="10"/>
  <c r="N2" i="9"/>
  <c r="N2" i="8"/>
  <c r="L31" i="8"/>
  <c r="L25" i="8"/>
  <c r="N45" i="10"/>
  <c r="N46" i="10" s="1"/>
  <c r="N50" i="10" s="1"/>
  <c r="N12" i="10"/>
  <c r="N18" i="17" s="1"/>
  <c r="N49" i="10"/>
  <c r="N49" i="12"/>
  <c r="K27" i="8"/>
  <c r="K35" i="8" s="1"/>
  <c r="K36" i="8" s="1"/>
  <c r="L30" i="8"/>
  <c r="L14" i="8"/>
  <c r="M49" i="12"/>
  <c r="M45" i="10"/>
  <c r="M46" i="10" s="1"/>
  <c r="M50" i="10" s="1"/>
  <c r="M12" i="10"/>
  <c r="M18" i="17" s="1"/>
  <c r="M49" i="10"/>
  <c r="M54" i="10"/>
  <c r="N4" i="2"/>
  <c r="N4" i="14"/>
  <c r="N4" i="13"/>
  <c r="N4" i="12"/>
  <c r="N4" i="10"/>
  <c r="N4" i="9"/>
  <c r="N4" i="8"/>
  <c r="O90" i="1"/>
  <c r="O91" i="1" s="1"/>
  <c r="O34" i="10"/>
  <c r="O35" i="10" s="1"/>
  <c r="O36" i="10" s="1"/>
  <c r="N10" i="13"/>
  <c r="N29" i="13"/>
  <c r="N18" i="4"/>
  <c r="N23" i="4"/>
  <c r="M29" i="4"/>
  <c r="N28" i="4"/>
  <c r="O2" i="4"/>
  <c r="O2" i="5"/>
  <c r="M3" i="4"/>
  <c r="M3" i="5"/>
  <c r="O4" i="4"/>
  <c r="O4" i="5"/>
  <c r="O91" i="3"/>
  <c r="O116" i="3"/>
  <c r="O118" i="3" s="1"/>
  <c r="O50" i="5" s="1"/>
  <c r="O92" i="3"/>
  <c r="P108" i="3"/>
  <c r="P109" i="3" s="1"/>
  <c r="P113" i="3" s="1"/>
  <c r="P114" i="3" s="1"/>
  <c r="P117" i="3" s="1"/>
  <c r="N76" i="1"/>
  <c r="O77" i="1" s="1"/>
  <c r="O80" i="1" s="1"/>
  <c r="L81" i="1"/>
  <c r="K99" i="1"/>
  <c r="N32" i="1"/>
  <c r="N97" i="1"/>
  <c r="O112" i="1"/>
  <c r="O113" i="1" s="1"/>
  <c r="O114" i="1" s="1"/>
  <c r="O118" i="1" s="1"/>
  <c r="O119" i="1" s="1"/>
  <c r="O2" i="1"/>
  <c r="O67" i="1"/>
  <c r="O68" i="1" s="1"/>
  <c r="O72" i="1"/>
  <c r="O73" i="1" s="1"/>
  <c r="O76" i="1" s="1"/>
  <c r="P77" i="1" s="1"/>
  <c r="P80" i="1" s="1"/>
  <c r="O53" i="1"/>
  <c r="O54" i="1" s="1"/>
  <c r="O57" i="1" s="1"/>
  <c r="N58" i="1" s="1"/>
  <c r="O47" i="1"/>
  <c r="O48" i="1" s="1"/>
  <c r="O97" i="1" s="1"/>
  <c r="O36" i="1"/>
  <c r="O37" i="1" s="1"/>
  <c r="O95" i="1" s="1"/>
  <c r="O31" i="1"/>
  <c r="N80" i="1"/>
  <c r="N101" i="3"/>
  <c r="N3" i="3" s="1"/>
  <c r="Q46" i="3"/>
  <c r="Q20" i="3"/>
  <c r="Q21" i="3" s="1"/>
  <c r="Q107" i="3" s="1"/>
  <c r="S11" i="3"/>
  <c r="S12" i="3" s="1"/>
  <c r="S16" i="3" s="1"/>
  <c r="T9" i="3"/>
  <c r="R17" i="3"/>
  <c r="P59" i="3"/>
  <c r="P60" i="3" s="1"/>
  <c r="P63" i="3" s="1"/>
  <c r="O64" i="3" s="1"/>
  <c r="P78" i="3"/>
  <c r="P79" i="3" s="1"/>
  <c r="P82" i="3" s="1"/>
  <c r="Q83" i="3" s="1"/>
  <c r="Q86" i="3" s="1"/>
  <c r="P36" i="3"/>
  <c r="P37" i="3" s="1"/>
  <c r="P90" i="3" s="1"/>
  <c r="P31" i="3"/>
  <c r="P47" i="3"/>
  <c r="P48" i="3" s="1"/>
  <c r="P73" i="3"/>
  <c r="P74" i="3" s="1"/>
  <c r="P93" i="3" s="1"/>
  <c r="P24" i="3"/>
  <c r="P4" i="3" s="1"/>
  <c r="P22" i="3"/>
  <c r="P23" i="3" s="1"/>
  <c r="P2" i="3"/>
  <c r="O60" i="3"/>
  <c r="O79" i="3"/>
  <c r="O82" i="3" s="1"/>
  <c r="P83" i="3" s="1"/>
  <c r="P86" i="3" s="1"/>
  <c r="N82" i="3"/>
  <c r="O83" i="3" s="1"/>
  <c r="N87" i="3"/>
  <c r="M94" i="3"/>
  <c r="O24" i="1"/>
  <c r="O4" i="1" s="1"/>
  <c r="O22" i="1"/>
  <c r="O23" i="1" s="1"/>
  <c r="O17" i="14" s="1"/>
  <c r="L19" i="17" l="1"/>
  <c r="L20" i="17" s="1"/>
  <c r="M17" i="17" s="1"/>
  <c r="M11" i="17" s="1"/>
  <c r="M12" i="17" s="1"/>
  <c r="K40" i="9"/>
  <c r="M51" i="10"/>
  <c r="N48" i="10" s="1"/>
  <c r="M55" i="10"/>
  <c r="M60" i="10" s="1"/>
  <c r="J35" i="13"/>
  <c r="O98" i="5"/>
  <c r="N98" i="5"/>
  <c r="O101" i="3"/>
  <c r="O3" i="3" s="1"/>
  <c r="O3" i="4" s="1"/>
  <c r="M99" i="5"/>
  <c r="J10" i="12"/>
  <c r="J40" i="13"/>
  <c r="J16" i="13"/>
  <c r="J9" i="12"/>
  <c r="J21" i="13"/>
  <c r="L16" i="8"/>
  <c r="L34" i="8" s="1"/>
  <c r="J48" i="13"/>
  <c r="P20" i="1"/>
  <c r="P21" i="1" s="1"/>
  <c r="L35" i="8"/>
  <c r="M3" i="8"/>
  <c r="M3" i="2"/>
  <c r="M3" i="13"/>
  <c r="M3" i="14"/>
  <c r="M3" i="12"/>
  <c r="M3" i="10"/>
  <c r="M3" i="9"/>
  <c r="N30" i="8"/>
  <c r="P53" i="3"/>
  <c r="L32" i="8"/>
  <c r="L11" i="9" s="1"/>
  <c r="L12" i="9" s="1"/>
  <c r="L37" i="9" s="1"/>
  <c r="L40" i="9" s="1"/>
  <c r="L40" i="13" s="1"/>
  <c r="O17" i="4"/>
  <c r="M31" i="8"/>
  <c r="M25" i="8"/>
  <c r="N51" i="10"/>
  <c r="O48" i="10" s="1"/>
  <c r="N54" i="10"/>
  <c r="K9" i="12"/>
  <c r="K21" i="13"/>
  <c r="K11" i="13"/>
  <c r="K16" i="13"/>
  <c r="N25" i="8"/>
  <c r="N31" i="8"/>
  <c r="M32" i="9"/>
  <c r="M34" i="9" s="1"/>
  <c r="M39" i="9" s="1"/>
  <c r="M24" i="9"/>
  <c r="M10" i="9"/>
  <c r="I30" i="13"/>
  <c r="I40" i="13"/>
  <c r="I35" i="13"/>
  <c r="I10" i="12"/>
  <c r="M14" i="8"/>
  <c r="M30" i="8"/>
  <c r="I36" i="8"/>
  <c r="O98" i="1"/>
  <c r="O23" i="10"/>
  <c r="O33" i="9"/>
  <c r="O23" i="9"/>
  <c r="O9" i="8"/>
  <c r="O20" i="8"/>
  <c r="O49" i="10"/>
  <c r="O45" i="10"/>
  <c r="O46" i="10" s="1"/>
  <c r="O50" i="10" s="1"/>
  <c r="O12" i="10"/>
  <c r="O18" i="17" s="1"/>
  <c r="O49" i="12"/>
  <c r="J36" i="13"/>
  <c r="J52" i="13"/>
  <c r="R9" i="1"/>
  <c r="Q44" i="10"/>
  <c r="Q11" i="1"/>
  <c r="Q12" i="1" s="1"/>
  <c r="Q16" i="1" s="1"/>
  <c r="Q17" i="1" s="1"/>
  <c r="Q46" i="1" s="1"/>
  <c r="O4" i="2"/>
  <c r="O4" i="14"/>
  <c r="O4" i="13"/>
  <c r="O4" i="12"/>
  <c r="O4" i="10"/>
  <c r="O4" i="9"/>
  <c r="O4" i="8"/>
  <c r="P90" i="1"/>
  <c r="P91" i="1" s="1"/>
  <c r="P34" i="10"/>
  <c r="P35" i="10" s="1"/>
  <c r="P36" i="10" s="1"/>
  <c r="O2" i="2"/>
  <c r="O2" i="14"/>
  <c r="O2" i="13"/>
  <c r="O2" i="12"/>
  <c r="O2" i="10"/>
  <c r="O2" i="9"/>
  <c r="O2" i="8"/>
  <c r="O29" i="13"/>
  <c r="O10" i="13"/>
  <c r="K40" i="13"/>
  <c r="K35" i="13"/>
  <c r="K30" i="13"/>
  <c r="K31" i="13" s="1"/>
  <c r="K32" i="13" s="1"/>
  <c r="K10" i="12"/>
  <c r="P2" i="4"/>
  <c r="P2" i="5"/>
  <c r="P4" i="4"/>
  <c r="P4" i="5"/>
  <c r="N3" i="4"/>
  <c r="N3" i="5"/>
  <c r="O18" i="4"/>
  <c r="O19" i="4" s="1"/>
  <c r="O29" i="4" s="1"/>
  <c r="O23" i="4"/>
  <c r="P92" i="3"/>
  <c r="Q108" i="3"/>
  <c r="Q109" i="3" s="1"/>
  <c r="Q113" i="3" s="1"/>
  <c r="Q114" i="3" s="1"/>
  <c r="Q117" i="3" s="1"/>
  <c r="O32" i="1"/>
  <c r="N96" i="1"/>
  <c r="N106" i="1" s="1"/>
  <c r="N3" i="1" s="1"/>
  <c r="P112" i="1"/>
  <c r="P113" i="1" s="1"/>
  <c r="P114" i="1" s="1"/>
  <c r="P118" i="1" s="1"/>
  <c r="P119" i="1" s="1"/>
  <c r="P2" i="1"/>
  <c r="P72" i="1"/>
  <c r="P67" i="1"/>
  <c r="P68" i="1" s="1"/>
  <c r="P31" i="1"/>
  <c r="P47" i="1"/>
  <c r="P48" i="1" s="1"/>
  <c r="P97" i="1" s="1"/>
  <c r="P36" i="1"/>
  <c r="P37" i="1" s="1"/>
  <c r="P53" i="1"/>
  <c r="M81" i="1"/>
  <c r="L99" i="1"/>
  <c r="R46" i="3"/>
  <c r="R20" i="3"/>
  <c r="R21" i="3" s="1"/>
  <c r="R107" i="3" s="1"/>
  <c r="R108" i="3" s="1"/>
  <c r="R109" i="3" s="1"/>
  <c r="R113" i="3" s="1"/>
  <c r="R114" i="3" s="1"/>
  <c r="R117" i="3" s="1"/>
  <c r="O86" i="3"/>
  <c r="O87" i="3" s="1"/>
  <c r="U9" i="3"/>
  <c r="T11" i="3"/>
  <c r="T12" i="3" s="1"/>
  <c r="T16" i="3" s="1"/>
  <c r="S17" i="3"/>
  <c r="N94" i="3"/>
  <c r="O63" i="3"/>
  <c r="N64" i="3" s="1"/>
  <c r="P32" i="3"/>
  <c r="Q47" i="3"/>
  <c r="Q48" i="3" s="1"/>
  <c r="Q78" i="3"/>
  <c r="Q79" i="3" s="1"/>
  <c r="Q82" i="3" s="1"/>
  <c r="R83" i="3" s="1"/>
  <c r="R86" i="3" s="1"/>
  <c r="Q31" i="3"/>
  <c r="Q32" i="3" s="1"/>
  <c r="Q73" i="3"/>
  <c r="Q74" i="3" s="1"/>
  <c r="Q93" i="3" s="1"/>
  <c r="Q59" i="3"/>
  <c r="Q24" i="3"/>
  <c r="Q4" i="3" s="1"/>
  <c r="Q22" i="3"/>
  <c r="Q23" i="3" s="1"/>
  <c r="Q36" i="3"/>
  <c r="Q37" i="3" s="1"/>
  <c r="Q90" i="3" s="1"/>
  <c r="Q2" i="3"/>
  <c r="P24" i="1"/>
  <c r="P4" i="1" s="1"/>
  <c r="P22" i="1"/>
  <c r="P23" i="1" s="1"/>
  <c r="P17" i="14" s="1"/>
  <c r="M19" i="17" l="1"/>
  <c r="M20" i="17" s="1"/>
  <c r="N17" i="17" s="1"/>
  <c r="N11" i="17" s="1"/>
  <c r="N12" i="17" s="1"/>
  <c r="N55" i="10"/>
  <c r="N60" i="10" s="1"/>
  <c r="O3" i="5"/>
  <c r="O99" i="5"/>
  <c r="J11" i="12"/>
  <c r="N14" i="8"/>
  <c r="N16" i="8" s="1"/>
  <c r="N34" i="8" s="1"/>
  <c r="L36" i="8"/>
  <c r="N32" i="8"/>
  <c r="N11" i="9" s="1"/>
  <c r="N17" i="4"/>
  <c r="N19" i="4" s="1"/>
  <c r="N29" i="4" s="1"/>
  <c r="L35" i="13"/>
  <c r="M32" i="8"/>
  <c r="M11" i="9" s="1"/>
  <c r="M12" i="9" s="1"/>
  <c r="M37" i="9" s="1"/>
  <c r="Q13" i="4"/>
  <c r="Q14" i="4" s="1"/>
  <c r="Q28" i="4" s="1"/>
  <c r="Q52" i="3"/>
  <c r="Q29" i="5"/>
  <c r="L30" i="13"/>
  <c r="L31" i="13" s="1"/>
  <c r="L32" i="13" s="1"/>
  <c r="L52" i="13" s="1"/>
  <c r="L10" i="12"/>
  <c r="Q53" i="3"/>
  <c r="P13" i="4"/>
  <c r="P14" i="4" s="1"/>
  <c r="P28" i="4" s="1"/>
  <c r="P29" i="5"/>
  <c r="P52" i="3"/>
  <c r="P54" i="3" s="1"/>
  <c r="K11" i="12"/>
  <c r="K24" i="17" s="1"/>
  <c r="P49" i="12"/>
  <c r="P12" i="10"/>
  <c r="P18" i="17" s="1"/>
  <c r="P45" i="10"/>
  <c r="P46" i="10" s="1"/>
  <c r="P50" i="10" s="1"/>
  <c r="P49" i="10"/>
  <c r="I21" i="13"/>
  <c r="I16" i="13"/>
  <c r="I9" i="12"/>
  <c r="I11" i="12" s="1"/>
  <c r="I24" i="17" s="1"/>
  <c r="I11" i="13"/>
  <c r="P10" i="13"/>
  <c r="P29" i="13"/>
  <c r="P2" i="2"/>
  <c r="P2" i="14"/>
  <c r="P2" i="13"/>
  <c r="P2" i="12"/>
  <c r="P2" i="10"/>
  <c r="P2" i="9"/>
  <c r="P2" i="8"/>
  <c r="S9" i="1"/>
  <c r="R44" i="10"/>
  <c r="R11" i="1"/>
  <c r="R12" i="1" s="1"/>
  <c r="R16" i="1" s="1"/>
  <c r="R17" i="1" s="1"/>
  <c r="R46" i="1" s="1"/>
  <c r="I31" i="13"/>
  <c r="I32" i="13" s="1"/>
  <c r="M38" i="9"/>
  <c r="O51" i="10"/>
  <c r="P48" i="10" s="1"/>
  <c r="O54" i="10"/>
  <c r="K12" i="13"/>
  <c r="K13" i="13" s="1"/>
  <c r="P4" i="2"/>
  <c r="P4" i="14"/>
  <c r="P4" i="13"/>
  <c r="P4" i="12"/>
  <c r="P4" i="10"/>
  <c r="P4" i="9"/>
  <c r="P4" i="8"/>
  <c r="N3" i="2"/>
  <c r="N3" i="14"/>
  <c r="N3" i="13"/>
  <c r="N3" i="12"/>
  <c r="N3" i="10"/>
  <c r="N3" i="9"/>
  <c r="N3" i="8"/>
  <c r="M16" i="8"/>
  <c r="M27" i="8"/>
  <c r="P98" i="1"/>
  <c r="P23" i="10"/>
  <c r="P33" i="9"/>
  <c r="P23" i="9"/>
  <c r="P20" i="8"/>
  <c r="P9" i="8"/>
  <c r="K52" i="13"/>
  <c r="K36" i="13"/>
  <c r="Q20" i="1"/>
  <c r="Q21" i="1" s="1"/>
  <c r="Q112" i="1" s="1"/>
  <c r="Q113" i="1" s="1"/>
  <c r="Q114" i="1" s="1"/>
  <c r="Q118" i="1" s="1"/>
  <c r="Q119" i="1" s="1"/>
  <c r="N32" i="9"/>
  <c r="N34" i="9" s="1"/>
  <c r="N24" i="9"/>
  <c r="N38" i="9" s="1"/>
  <c r="N10" i="9"/>
  <c r="N27" i="8"/>
  <c r="N35" i="8" s="1"/>
  <c r="Q2" i="4"/>
  <c r="Q2" i="5"/>
  <c r="Q4" i="4"/>
  <c r="Q4" i="5"/>
  <c r="Q91" i="3"/>
  <c r="Q116" i="3"/>
  <c r="Q92" i="3"/>
  <c r="P91" i="3"/>
  <c r="P101" i="3" s="1"/>
  <c r="P3" i="3" s="1"/>
  <c r="P116" i="3"/>
  <c r="P118" i="3" s="1"/>
  <c r="P50" i="5" s="1"/>
  <c r="N81" i="1"/>
  <c r="M99" i="1"/>
  <c r="P73" i="1"/>
  <c r="P76" i="1" s="1"/>
  <c r="Q77" i="1" s="1"/>
  <c r="Q47" i="1"/>
  <c r="Q48" i="1" s="1"/>
  <c r="Q97" i="1" s="1"/>
  <c r="O96" i="1"/>
  <c r="O106" i="1" s="1"/>
  <c r="O3" i="1" s="1"/>
  <c r="P95" i="1"/>
  <c r="P54" i="1"/>
  <c r="P32" i="1"/>
  <c r="O94" i="3"/>
  <c r="P87" i="3"/>
  <c r="U11" i="3"/>
  <c r="U12" i="3" s="1"/>
  <c r="U16" i="3" s="1"/>
  <c r="V9" i="3"/>
  <c r="T17" i="3"/>
  <c r="Q60" i="3"/>
  <c r="Q63" i="3" s="1"/>
  <c r="P64" i="3" s="1"/>
  <c r="R73" i="3"/>
  <c r="R74" i="3" s="1"/>
  <c r="R93" i="3" s="1"/>
  <c r="R78" i="3"/>
  <c r="R79" i="3" s="1"/>
  <c r="R82" i="3" s="1"/>
  <c r="S83" i="3" s="1"/>
  <c r="S86" i="3" s="1"/>
  <c r="R36" i="3"/>
  <c r="R37" i="3" s="1"/>
  <c r="R90" i="3" s="1"/>
  <c r="R59" i="3"/>
  <c r="R31" i="3"/>
  <c r="R24" i="3"/>
  <c r="R4" i="3" s="1"/>
  <c r="R47" i="3"/>
  <c r="R48" i="3" s="1"/>
  <c r="R22" i="3"/>
  <c r="R23" i="3" s="1"/>
  <c r="R2" i="3"/>
  <c r="S46" i="3"/>
  <c r="S20" i="3"/>
  <c r="S21" i="3" s="1"/>
  <c r="S107" i="3" s="1"/>
  <c r="R20" i="1"/>
  <c r="R21" i="1" s="1"/>
  <c r="Q24" i="1"/>
  <c r="Q4" i="1" s="1"/>
  <c r="N19" i="17" l="1"/>
  <c r="N20" i="17" s="1"/>
  <c r="O17" i="17" s="1"/>
  <c r="O11" i="17" s="1"/>
  <c r="O12" i="17" s="1"/>
  <c r="J47" i="12"/>
  <c r="J24" i="17"/>
  <c r="O55" i="10"/>
  <c r="O60" i="10" s="1"/>
  <c r="N12" i="9"/>
  <c r="N99" i="5"/>
  <c r="P98" i="5"/>
  <c r="Q98" i="5"/>
  <c r="Q101" i="3"/>
  <c r="Q3" i="3" s="1"/>
  <c r="Q3" i="4" s="1"/>
  <c r="L36" i="13"/>
  <c r="L16" i="13"/>
  <c r="L9" i="12"/>
  <c r="L11" i="12" s="1"/>
  <c r="L11" i="13"/>
  <c r="L21" i="13"/>
  <c r="P14" i="8"/>
  <c r="R53" i="3"/>
  <c r="M40" i="9"/>
  <c r="M35" i="13" s="1"/>
  <c r="Q54" i="3"/>
  <c r="Q35" i="5" s="1"/>
  <c r="Q2" i="1"/>
  <c r="Q2" i="14" s="1"/>
  <c r="P17" i="4"/>
  <c r="Q72" i="1"/>
  <c r="Q73" i="1" s="1"/>
  <c r="Q76" i="1" s="1"/>
  <c r="R77" i="1" s="1"/>
  <c r="R80" i="1" s="1"/>
  <c r="K47" i="12"/>
  <c r="N36" i="8"/>
  <c r="N16" i="13" s="1"/>
  <c r="Q22" i="1"/>
  <c r="Q23" i="1" s="1"/>
  <c r="Q17" i="14" s="1"/>
  <c r="Q53" i="1"/>
  <c r="Q54" i="1" s="1"/>
  <c r="Q57" i="1" s="1"/>
  <c r="P58" i="1" s="1"/>
  <c r="Q31" i="1"/>
  <c r="Q32" i="1" s="1"/>
  <c r="P35" i="5"/>
  <c r="Q36" i="1"/>
  <c r="Q37" i="1" s="1"/>
  <c r="Q95" i="1" s="1"/>
  <c r="N37" i="9"/>
  <c r="T9" i="1"/>
  <c r="S44" i="10"/>
  <c r="S11" i="1"/>
  <c r="S12" i="1" s="1"/>
  <c r="S16" i="1" s="1"/>
  <c r="S17" i="1" s="1"/>
  <c r="S46" i="1" s="1"/>
  <c r="R90" i="1"/>
  <c r="R91" i="1" s="1"/>
  <c r="R34" i="10"/>
  <c r="R35" i="10" s="1"/>
  <c r="R36" i="10" s="1"/>
  <c r="O32" i="9"/>
  <c r="O34" i="9" s="1"/>
  <c r="O39" i="9" s="1"/>
  <c r="O24" i="9"/>
  <c r="O38" i="9" s="1"/>
  <c r="O10" i="9"/>
  <c r="P25" i="8"/>
  <c r="P31" i="8"/>
  <c r="I47" i="12"/>
  <c r="P54" i="10"/>
  <c r="P51" i="10"/>
  <c r="Q48" i="10" s="1"/>
  <c r="N39" i="9"/>
  <c r="I52" i="13"/>
  <c r="I54" i="13" s="1"/>
  <c r="I58" i="13" s="1"/>
  <c r="I36" i="13"/>
  <c r="I37" i="13" s="1"/>
  <c r="I41" i="13" s="1"/>
  <c r="I42" i="13" s="1"/>
  <c r="O31" i="8"/>
  <c r="O25" i="8"/>
  <c r="O3" i="2"/>
  <c r="O3" i="14"/>
  <c r="O3" i="13"/>
  <c r="O3" i="12"/>
  <c r="O3" i="10"/>
  <c r="O3" i="9"/>
  <c r="O3" i="8"/>
  <c r="M34" i="8"/>
  <c r="Q90" i="1"/>
  <c r="Q91" i="1" s="1"/>
  <c r="Q34" i="10"/>
  <c r="Q35" i="10" s="1"/>
  <c r="Q36" i="10" s="1"/>
  <c r="O14" i="8"/>
  <c r="O30" i="8"/>
  <c r="Q4" i="2"/>
  <c r="Q4" i="14"/>
  <c r="Q4" i="13"/>
  <c r="Q4" i="12"/>
  <c r="Q4" i="10"/>
  <c r="Q4" i="9"/>
  <c r="Q4" i="8"/>
  <c r="I12" i="13"/>
  <c r="Q67" i="1"/>
  <c r="Q68" i="1" s="1"/>
  <c r="M35" i="8"/>
  <c r="K48" i="13"/>
  <c r="K17" i="13"/>
  <c r="P3" i="4"/>
  <c r="P3" i="5"/>
  <c r="R2" i="4"/>
  <c r="R2" i="5"/>
  <c r="R4" i="4"/>
  <c r="R4" i="5"/>
  <c r="Q118" i="3"/>
  <c r="Q50" i="5" s="1"/>
  <c r="P18" i="4"/>
  <c r="P23" i="4"/>
  <c r="S108" i="3"/>
  <c r="S109" i="3" s="1"/>
  <c r="S113" i="3" s="1"/>
  <c r="S114" i="3" s="1"/>
  <c r="S117" i="3" s="1"/>
  <c r="R92" i="3"/>
  <c r="P96" i="1"/>
  <c r="P106" i="1" s="1"/>
  <c r="P3" i="1" s="1"/>
  <c r="P57" i="1"/>
  <c r="O58" i="1" s="1"/>
  <c r="Q80" i="1"/>
  <c r="R112" i="1"/>
  <c r="R113" i="1" s="1"/>
  <c r="R114" i="1" s="1"/>
  <c r="R118" i="1" s="1"/>
  <c r="R119" i="1" s="1"/>
  <c r="R2" i="1"/>
  <c r="R67" i="1"/>
  <c r="R68" i="1" s="1"/>
  <c r="R72" i="1"/>
  <c r="R47" i="1"/>
  <c r="R48" i="1" s="1"/>
  <c r="R97" i="1" s="1"/>
  <c r="R36" i="1"/>
  <c r="R37" i="1" s="1"/>
  <c r="R95" i="1" s="1"/>
  <c r="R31" i="1"/>
  <c r="R53" i="1"/>
  <c r="R54" i="1" s="1"/>
  <c r="R57" i="1" s="1"/>
  <c r="Q58" i="1" s="1"/>
  <c r="O81" i="1"/>
  <c r="N99" i="1"/>
  <c r="U17" i="3"/>
  <c r="W9" i="3"/>
  <c r="V11" i="3"/>
  <c r="V12" i="3" s="1"/>
  <c r="V16" i="3" s="1"/>
  <c r="S78" i="3"/>
  <c r="S79" i="3" s="1"/>
  <c r="S82" i="3" s="1"/>
  <c r="T83" i="3" s="1"/>
  <c r="T86" i="3" s="1"/>
  <c r="S59" i="3"/>
  <c r="S73" i="3"/>
  <c r="S74" i="3" s="1"/>
  <c r="S93" i="3" s="1"/>
  <c r="S36" i="3"/>
  <c r="S37" i="3" s="1"/>
  <c r="S90" i="3" s="1"/>
  <c r="S31" i="3"/>
  <c r="S32" i="3" s="1"/>
  <c r="S47" i="3"/>
  <c r="S48" i="3" s="1"/>
  <c r="S22" i="3"/>
  <c r="S23" i="3" s="1"/>
  <c r="S2" i="3"/>
  <c r="S24" i="3"/>
  <c r="S4" i="3" s="1"/>
  <c r="Q87" i="3"/>
  <c r="P94" i="3"/>
  <c r="T46" i="3"/>
  <c r="T20" i="3"/>
  <c r="T21" i="3" s="1"/>
  <c r="T107" i="3" s="1"/>
  <c r="T108" i="3" s="1"/>
  <c r="T109" i="3" s="1"/>
  <c r="T113" i="3" s="1"/>
  <c r="T114" i="3" s="1"/>
  <c r="T117" i="3" s="1"/>
  <c r="R60" i="3"/>
  <c r="R63" i="3" s="1"/>
  <c r="Q64" i="3" s="1"/>
  <c r="R32" i="3"/>
  <c r="S20" i="1"/>
  <c r="S21" i="1" s="1"/>
  <c r="R22" i="1"/>
  <c r="R23" i="1" s="1"/>
  <c r="R17" i="14" s="1"/>
  <c r="R24" i="1"/>
  <c r="R4" i="1" s="1"/>
  <c r="O19" i="17" l="1"/>
  <c r="O20" i="17" s="1"/>
  <c r="P17" i="17" s="1"/>
  <c r="P11" i="17" s="1"/>
  <c r="P12" i="17" s="1"/>
  <c r="L47" i="12"/>
  <c r="L24" i="17"/>
  <c r="P55" i="10"/>
  <c r="P60" i="10" s="1"/>
  <c r="P19" i="4"/>
  <c r="P29" i="4" s="1"/>
  <c r="P99" i="5" s="1"/>
  <c r="Q3" i="5"/>
  <c r="P30" i="8"/>
  <c r="R73" i="1"/>
  <c r="R76" i="1" s="1"/>
  <c r="S77" i="1" s="1"/>
  <c r="S80" i="1" s="1"/>
  <c r="N11" i="13"/>
  <c r="N12" i="13" s="1"/>
  <c r="N13" i="13" s="1"/>
  <c r="N48" i="13" s="1"/>
  <c r="L12" i="13"/>
  <c r="L13" i="13" s="1"/>
  <c r="Q96" i="1"/>
  <c r="M10" i="12"/>
  <c r="M30" i="13"/>
  <c r="M31" i="13" s="1"/>
  <c r="M32" i="13" s="1"/>
  <c r="M52" i="13" s="1"/>
  <c r="O16" i="8"/>
  <c r="O34" i="8" s="1"/>
  <c r="Q2" i="2"/>
  <c r="Q2" i="8"/>
  <c r="Q2" i="9"/>
  <c r="Q2" i="10"/>
  <c r="Q2" i="12"/>
  <c r="N9" i="12"/>
  <c r="Q2" i="13"/>
  <c r="M40" i="13"/>
  <c r="N21" i="13"/>
  <c r="O32" i="8"/>
  <c r="O11" i="9" s="1"/>
  <c r="O12" i="9" s="1"/>
  <c r="R13" i="4"/>
  <c r="R14" i="4" s="1"/>
  <c r="R28" i="4" s="1"/>
  <c r="R29" i="5"/>
  <c r="R52" i="3"/>
  <c r="R54" i="3" s="1"/>
  <c r="R35" i="5" s="1"/>
  <c r="Q17" i="4"/>
  <c r="S53" i="3"/>
  <c r="Q10" i="13"/>
  <c r="S13" i="4"/>
  <c r="S14" i="4" s="1"/>
  <c r="S28" i="4" s="1"/>
  <c r="S52" i="3"/>
  <c r="S29" i="5"/>
  <c r="O27" i="8"/>
  <c r="O35" i="8" s="1"/>
  <c r="Q29" i="13"/>
  <c r="P3" i="2"/>
  <c r="P3" i="14"/>
  <c r="P3" i="13"/>
  <c r="P3" i="12"/>
  <c r="P3" i="10"/>
  <c r="P3" i="9"/>
  <c r="P3" i="8"/>
  <c r="Q49" i="12"/>
  <c r="Q12" i="10"/>
  <c r="Q18" i="17" s="1"/>
  <c r="Q45" i="10"/>
  <c r="Q46" i="10" s="1"/>
  <c r="Q50" i="10" s="1"/>
  <c r="Q49" i="10"/>
  <c r="Q98" i="1"/>
  <c r="Q23" i="10"/>
  <c r="Q33" i="9"/>
  <c r="Q23" i="9"/>
  <c r="Q20" i="8"/>
  <c r="Q9" i="8"/>
  <c r="M36" i="8"/>
  <c r="Q54" i="10"/>
  <c r="P24" i="9"/>
  <c r="P10" i="9"/>
  <c r="P32" i="9"/>
  <c r="P34" i="9" s="1"/>
  <c r="P27" i="8"/>
  <c r="P16" i="8"/>
  <c r="P32" i="8"/>
  <c r="P11" i="9" s="1"/>
  <c r="U9" i="1"/>
  <c r="T44" i="10"/>
  <c r="T11" i="1"/>
  <c r="T12" i="1" s="1"/>
  <c r="T16" i="1" s="1"/>
  <c r="T17" i="1" s="1"/>
  <c r="T46" i="1" s="1"/>
  <c r="R12" i="10"/>
  <c r="R18" i="17" s="1"/>
  <c r="R49" i="10"/>
  <c r="R49" i="12"/>
  <c r="R45" i="10"/>
  <c r="R46" i="10" s="1"/>
  <c r="R50" i="10" s="1"/>
  <c r="R4" i="2"/>
  <c r="R4" i="14"/>
  <c r="R4" i="13"/>
  <c r="R4" i="12"/>
  <c r="R4" i="10"/>
  <c r="R4" i="9"/>
  <c r="R4" i="8"/>
  <c r="I13" i="13"/>
  <c r="R29" i="13"/>
  <c r="R10" i="13"/>
  <c r="R98" i="1"/>
  <c r="R23" i="10"/>
  <c r="R33" i="9"/>
  <c r="R23" i="9"/>
  <c r="R20" i="8"/>
  <c r="R9" i="8"/>
  <c r="N40" i="9"/>
  <c r="S90" i="1"/>
  <c r="S91" i="1" s="1"/>
  <c r="S34" i="10"/>
  <c r="S35" i="10" s="1"/>
  <c r="S36" i="10" s="1"/>
  <c r="R2" i="2"/>
  <c r="R2" i="14"/>
  <c r="R2" i="13"/>
  <c r="R2" i="12"/>
  <c r="R2" i="10"/>
  <c r="R2" i="9"/>
  <c r="R2" i="8"/>
  <c r="J39" i="13"/>
  <c r="I33" i="12"/>
  <c r="S2" i="4"/>
  <c r="S2" i="5"/>
  <c r="S4" i="4"/>
  <c r="S4" i="5"/>
  <c r="Q23" i="4"/>
  <c r="Q18" i="4"/>
  <c r="S91" i="3"/>
  <c r="S116" i="3"/>
  <c r="V17" i="3"/>
  <c r="V46" i="3" s="1"/>
  <c r="R91" i="3"/>
  <c r="R116" i="3"/>
  <c r="R118" i="3" s="1"/>
  <c r="R50" i="5" s="1"/>
  <c r="S92" i="3"/>
  <c r="S112" i="1"/>
  <c r="S113" i="1" s="1"/>
  <c r="S114" i="1" s="1"/>
  <c r="S118" i="1" s="1"/>
  <c r="S119" i="1" s="1"/>
  <c r="S2" i="1"/>
  <c r="S72" i="1"/>
  <c r="S73" i="1" s="1"/>
  <c r="S76" i="1" s="1"/>
  <c r="T77" i="1" s="1"/>
  <c r="T80" i="1" s="1"/>
  <c r="S67" i="1"/>
  <c r="S68" i="1" s="1"/>
  <c r="S31" i="1"/>
  <c r="S32" i="1" s="1"/>
  <c r="S53" i="1"/>
  <c r="S47" i="1"/>
  <c r="S48" i="1" s="1"/>
  <c r="S97" i="1" s="1"/>
  <c r="S36" i="1"/>
  <c r="S37" i="1" s="1"/>
  <c r="S95" i="1" s="1"/>
  <c r="P81" i="1"/>
  <c r="O99" i="1"/>
  <c r="R32" i="1"/>
  <c r="Q94" i="3"/>
  <c r="R87" i="3"/>
  <c r="S60" i="3"/>
  <c r="S63" i="3" s="1"/>
  <c r="R64" i="3" s="1"/>
  <c r="X9" i="3"/>
  <c r="W11" i="3"/>
  <c r="W12" i="3" s="1"/>
  <c r="W16" i="3" s="1"/>
  <c r="T78" i="3"/>
  <c r="T79" i="3" s="1"/>
  <c r="T82" i="3" s="1"/>
  <c r="U83" i="3" s="1"/>
  <c r="U86" i="3" s="1"/>
  <c r="T31" i="3"/>
  <c r="T32" i="3" s="1"/>
  <c r="T73" i="3"/>
  <c r="T74" i="3" s="1"/>
  <c r="T93" i="3" s="1"/>
  <c r="T24" i="3"/>
  <c r="T4" i="3" s="1"/>
  <c r="T47" i="3"/>
  <c r="T48" i="3" s="1"/>
  <c r="T59" i="3"/>
  <c r="T60" i="3" s="1"/>
  <c r="T63" i="3" s="1"/>
  <c r="S64" i="3" s="1"/>
  <c r="T36" i="3"/>
  <c r="T37" i="3" s="1"/>
  <c r="T90" i="3" s="1"/>
  <c r="T22" i="3"/>
  <c r="T23" i="3" s="1"/>
  <c r="T2" i="3"/>
  <c r="U20" i="3"/>
  <c r="U21" i="3" s="1"/>
  <c r="U107" i="3" s="1"/>
  <c r="U108" i="3" s="1"/>
  <c r="U109" i="3" s="1"/>
  <c r="U113" i="3" s="1"/>
  <c r="U114" i="3" s="1"/>
  <c r="U117" i="3" s="1"/>
  <c r="U46" i="3"/>
  <c r="T20" i="1"/>
  <c r="T21" i="1" s="1"/>
  <c r="S22" i="1"/>
  <c r="S23" i="1" s="1"/>
  <c r="S17" i="14" s="1"/>
  <c r="S24" i="1"/>
  <c r="S4" i="1" s="1"/>
  <c r="P19" i="17" l="1"/>
  <c r="P20" i="17" s="1"/>
  <c r="Q17" i="17" s="1"/>
  <c r="Q11" i="17" s="1"/>
  <c r="Q12" i="17" s="1"/>
  <c r="Q60" i="10"/>
  <c r="Q55" i="10"/>
  <c r="Q51" i="10"/>
  <c r="R48" i="10" s="1"/>
  <c r="R51" i="10" s="1"/>
  <c r="S48" i="10" s="1"/>
  <c r="V20" i="3"/>
  <c r="V21" i="3" s="1"/>
  <c r="V107" i="3" s="1"/>
  <c r="V108" i="3" s="1"/>
  <c r="V109" i="3" s="1"/>
  <c r="V113" i="3" s="1"/>
  <c r="V114" i="3" s="1"/>
  <c r="V117" i="3" s="1"/>
  <c r="S54" i="3"/>
  <c r="S35" i="5" s="1"/>
  <c r="S98" i="5"/>
  <c r="R98" i="5"/>
  <c r="O36" i="8"/>
  <c r="O21" i="13" s="1"/>
  <c r="Q106" i="1"/>
  <c r="Q3" i="1" s="1"/>
  <c r="M36" i="13"/>
  <c r="N17" i="13"/>
  <c r="L17" i="13"/>
  <c r="L48" i="13"/>
  <c r="T13" i="4"/>
  <c r="T14" i="4" s="1"/>
  <c r="T28" i="4" s="1"/>
  <c r="T52" i="3"/>
  <c r="T29" i="5"/>
  <c r="R17" i="4"/>
  <c r="R14" i="8"/>
  <c r="R25" i="8"/>
  <c r="Q19" i="4"/>
  <c r="Q29" i="4" s="1"/>
  <c r="S17" i="4"/>
  <c r="T53" i="3"/>
  <c r="P35" i="8"/>
  <c r="S4" i="2"/>
  <c r="S4" i="14"/>
  <c r="S4" i="13"/>
  <c r="S4" i="12"/>
  <c r="S4" i="10"/>
  <c r="S4" i="9"/>
  <c r="S4" i="8"/>
  <c r="P39" i="9"/>
  <c r="Q30" i="8"/>
  <c r="Q14" i="8"/>
  <c r="S49" i="12"/>
  <c r="S49" i="10"/>
  <c r="S45" i="10"/>
  <c r="S46" i="10" s="1"/>
  <c r="S50" i="10" s="1"/>
  <c r="S12" i="10"/>
  <c r="S18" i="17" s="1"/>
  <c r="P34" i="8"/>
  <c r="P38" i="9"/>
  <c r="Q31" i="8"/>
  <c r="Q25" i="8"/>
  <c r="V9" i="1"/>
  <c r="U44" i="10"/>
  <c r="U11" i="1"/>
  <c r="U12" i="1" s="1"/>
  <c r="U16" i="1" s="1"/>
  <c r="U17" i="1" s="1"/>
  <c r="U46" i="1" s="1"/>
  <c r="Q24" i="9"/>
  <c r="Q38" i="9" s="1"/>
  <c r="Q10" i="9"/>
  <c r="Q32" i="9"/>
  <c r="Q34" i="9" s="1"/>
  <c r="Q39" i="9" s="1"/>
  <c r="S98" i="1"/>
  <c r="S23" i="10"/>
  <c r="S33" i="9"/>
  <c r="S23" i="9"/>
  <c r="S20" i="8"/>
  <c r="S9" i="8"/>
  <c r="M9" i="12"/>
  <c r="M11" i="12" s="1"/>
  <c r="M24" i="17" s="1"/>
  <c r="M16" i="13"/>
  <c r="M21" i="13"/>
  <c r="M11" i="13"/>
  <c r="J34" i="13"/>
  <c r="J37" i="13" s="1"/>
  <c r="J41" i="13" s="1"/>
  <c r="J42" i="13" s="1"/>
  <c r="J53" i="13"/>
  <c r="J54" i="13" s="1"/>
  <c r="J58" i="13" s="1"/>
  <c r="N10" i="12"/>
  <c r="N11" i="12" s="1"/>
  <c r="N24" i="17" s="1"/>
  <c r="N30" i="13"/>
  <c r="N31" i="13" s="1"/>
  <c r="N35" i="13"/>
  <c r="N40" i="13"/>
  <c r="I17" i="13"/>
  <c r="I18" i="13" s="1"/>
  <c r="I22" i="13" s="1"/>
  <c r="I23" i="13" s="1"/>
  <c r="I48" i="13"/>
  <c r="I49" i="13" s="1"/>
  <c r="I57" i="13" s="1"/>
  <c r="I59" i="13" s="1"/>
  <c r="I48" i="12" s="1"/>
  <c r="P12" i="9"/>
  <c r="P37" i="9" s="1"/>
  <c r="Q3" i="2"/>
  <c r="Q3" i="14"/>
  <c r="Q3" i="13"/>
  <c r="Q3" i="12"/>
  <c r="Q3" i="10"/>
  <c r="Q3" i="9"/>
  <c r="Q3" i="8"/>
  <c r="T90" i="1"/>
  <c r="T91" i="1" s="1"/>
  <c r="T34" i="10"/>
  <c r="T35" i="10" s="1"/>
  <c r="T36" i="10" s="1"/>
  <c r="S2" i="2"/>
  <c r="S2" i="14"/>
  <c r="S2" i="13"/>
  <c r="S2" i="12"/>
  <c r="S2" i="10"/>
  <c r="S2" i="9"/>
  <c r="S2" i="8"/>
  <c r="O37" i="9"/>
  <c r="O40" i="9" s="1"/>
  <c r="S29" i="13"/>
  <c r="S10" i="13"/>
  <c r="R30" i="8"/>
  <c r="S118" i="3"/>
  <c r="S50" i="5" s="1"/>
  <c r="R23" i="4"/>
  <c r="R18" i="4"/>
  <c r="T4" i="4"/>
  <c r="T4" i="5"/>
  <c r="T2" i="4"/>
  <c r="T2" i="5"/>
  <c r="T92" i="3"/>
  <c r="T91" i="3"/>
  <c r="T116" i="3"/>
  <c r="W17" i="3"/>
  <c r="W20" i="3" s="1"/>
  <c r="W21" i="3" s="1"/>
  <c r="W107" i="3" s="1"/>
  <c r="W108" i="3" s="1"/>
  <c r="W109" i="3" s="1"/>
  <c r="W113" i="3" s="1"/>
  <c r="W114" i="3" s="1"/>
  <c r="W117" i="3" s="1"/>
  <c r="S96" i="1"/>
  <c r="Q81" i="1"/>
  <c r="P99" i="1"/>
  <c r="T112" i="1"/>
  <c r="T113" i="1" s="1"/>
  <c r="T114" i="1" s="1"/>
  <c r="T118" i="1" s="1"/>
  <c r="T119" i="1" s="1"/>
  <c r="T2" i="1"/>
  <c r="T72" i="1"/>
  <c r="T67" i="1"/>
  <c r="T68" i="1" s="1"/>
  <c r="T53" i="1"/>
  <c r="T54" i="1" s="1"/>
  <c r="T57" i="1" s="1"/>
  <c r="S58" i="1" s="1"/>
  <c r="T47" i="1"/>
  <c r="T48" i="1" s="1"/>
  <c r="T97" i="1" s="1"/>
  <c r="T36" i="1"/>
  <c r="T37" i="1" s="1"/>
  <c r="T95" i="1" s="1"/>
  <c r="T31" i="1"/>
  <c r="T32" i="1" s="1"/>
  <c r="R96" i="1"/>
  <c r="R106" i="1" s="1"/>
  <c r="R3" i="1" s="1"/>
  <c r="S54" i="1"/>
  <c r="S57" i="1" s="1"/>
  <c r="R58" i="1" s="1"/>
  <c r="V73" i="3"/>
  <c r="V74" i="3" s="1"/>
  <c r="V93" i="3" s="1"/>
  <c r="V2" i="3"/>
  <c r="U78" i="3"/>
  <c r="U79" i="3" s="1"/>
  <c r="U82" i="3" s="1"/>
  <c r="V83" i="3" s="1"/>
  <c r="V86" i="3" s="1"/>
  <c r="U47" i="3"/>
  <c r="U48" i="3" s="1"/>
  <c r="U73" i="3"/>
  <c r="U74" i="3" s="1"/>
  <c r="U93" i="3" s="1"/>
  <c r="U59" i="3"/>
  <c r="U36" i="3"/>
  <c r="U37" i="3" s="1"/>
  <c r="U90" i="3" s="1"/>
  <c r="U31" i="3"/>
  <c r="U32" i="3" s="1"/>
  <c r="U24" i="3"/>
  <c r="U4" i="3" s="1"/>
  <c r="U22" i="3"/>
  <c r="U23" i="3" s="1"/>
  <c r="U2" i="3"/>
  <c r="R94" i="3"/>
  <c r="R101" i="3" s="1"/>
  <c r="R3" i="3" s="1"/>
  <c r="S87" i="3"/>
  <c r="X11" i="3"/>
  <c r="X12" i="3" s="1"/>
  <c r="X16" i="3" s="1"/>
  <c r="Y9" i="3"/>
  <c r="U20" i="1"/>
  <c r="U21" i="1" s="1"/>
  <c r="T24" i="1"/>
  <c r="T4" i="1" s="1"/>
  <c r="T22" i="1"/>
  <c r="T23" i="1" s="1"/>
  <c r="T17" i="14" s="1"/>
  <c r="R54" i="10" l="1"/>
  <c r="Q19" i="17"/>
  <c r="Q20" i="17" s="1"/>
  <c r="R17" i="17" s="1"/>
  <c r="R11" i="17" s="1"/>
  <c r="R12" i="17" s="1"/>
  <c r="R55" i="10"/>
  <c r="R60" i="10" s="1"/>
  <c r="O9" i="12"/>
  <c r="V24" i="3"/>
  <c r="V4" i="3" s="1"/>
  <c r="V22" i="3"/>
  <c r="V23" i="3" s="1"/>
  <c r="V36" i="3"/>
  <c r="V37" i="3" s="1"/>
  <c r="V90" i="3" s="1"/>
  <c r="V59" i="3"/>
  <c r="V60" i="3" s="1"/>
  <c r="V63" i="3" s="1"/>
  <c r="U64" i="3" s="1"/>
  <c r="V78" i="3"/>
  <c r="V31" i="3"/>
  <c r="V47" i="3"/>
  <c r="V48" i="3" s="1"/>
  <c r="R19" i="4"/>
  <c r="R29" i="4" s="1"/>
  <c r="Q99" i="5"/>
  <c r="T98" i="5"/>
  <c r="O11" i="13"/>
  <c r="O12" i="13" s="1"/>
  <c r="O13" i="13" s="1"/>
  <c r="O17" i="13" s="1"/>
  <c r="O16" i="13"/>
  <c r="P36" i="8"/>
  <c r="P21" i="13" s="1"/>
  <c r="S106" i="1"/>
  <c r="S3" i="1" s="1"/>
  <c r="S3" i="14" s="1"/>
  <c r="U13" i="4"/>
  <c r="U14" i="4" s="1"/>
  <c r="U28" i="4" s="1"/>
  <c r="U52" i="3"/>
  <c r="U29" i="5"/>
  <c r="N47" i="12"/>
  <c r="T118" i="3"/>
  <c r="T50" i="5" s="1"/>
  <c r="U53" i="3"/>
  <c r="R31" i="8"/>
  <c r="R32" i="8" s="1"/>
  <c r="R11" i="9" s="1"/>
  <c r="Q16" i="8"/>
  <c r="Q34" i="8" s="1"/>
  <c r="V53" i="3"/>
  <c r="Q32" i="8"/>
  <c r="Q11" i="9" s="1"/>
  <c r="Q12" i="9" s="1"/>
  <c r="Q37" i="9" s="1"/>
  <c r="Q40" i="9" s="1"/>
  <c r="T54" i="3"/>
  <c r="T35" i="5" s="1"/>
  <c r="I29" i="12"/>
  <c r="J20" i="13"/>
  <c r="M12" i="13"/>
  <c r="W9" i="1"/>
  <c r="V44" i="10"/>
  <c r="V11" i="1"/>
  <c r="V12" i="1" s="1"/>
  <c r="V16" i="1" s="1"/>
  <c r="V17" i="1" s="1"/>
  <c r="V46" i="1" s="1"/>
  <c r="T98" i="1"/>
  <c r="T23" i="10"/>
  <c r="T33" i="9"/>
  <c r="T23" i="9"/>
  <c r="T20" i="8"/>
  <c r="T9" i="8"/>
  <c r="T10" i="13"/>
  <c r="T29" i="13"/>
  <c r="R3" i="2"/>
  <c r="R3" i="14"/>
  <c r="R3" i="13"/>
  <c r="R3" i="12"/>
  <c r="R3" i="10"/>
  <c r="R3" i="9"/>
  <c r="R3" i="8"/>
  <c r="T2" i="2"/>
  <c r="T2" i="14"/>
  <c r="T2" i="13"/>
  <c r="T2" i="12"/>
  <c r="T2" i="10"/>
  <c r="T2" i="9"/>
  <c r="T2" i="8"/>
  <c r="N32" i="13"/>
  <c r="M47" i="12"/>
  <c r="Q27" i="8"/>
  <c r="K39" i="13"/>
  <c r="J33" i="12"/>
  <c r="O40" i="13"/>
  <c r="O35" i="13"/>
  <c r="O30" i="13"/>
  <c r="O31" i="13" s="1"/>
  <c r="O32" i="13" s="1"/>
  <c r="O10" i="12"/>
  <c r="O11" i="12" s="1"/>
  <c r="O24" i="17" s="1"/>
  <c r="T49" i="10"/>
  <c r="T49" i="12"/>
  <c r="T12" i="10"/>
  <c r="T18" i="17" s="1"/>
  <c r="T45" i="10"/>
  <c r="T46" i="10" s="1"/>
  <c r="T50" i="10" s="1"/>
  <c r="P40" i="9"/>
  <c r="S51" i="10"/>
  <c r="T48" i="10" s="1"/>
  <c r="S54" i="10"/>
  <c r="U90" i="1"/>
  <c r="U91" i="1" s="1"/>
  <c r="U34" i="10"/>
  <c r="U35" i="10" s="1"/>
  <c r="U36" i="10" s="1"/>
  <c r="T4" i="2"/>
  <c r="T4" i="14"/>
  <c r="T4" i="13"/>
  <c r="T4" i="12"/>
  <c r="T4" i="10"/>
  <c r="T4" i="9"/>
  <c r="T4" i="8"/>
  <c r="R10" i="9"/>
  <c r="R32" i="9"/>
  <c r="R34" i="9" s="1"/>
  <c r="R39" i="9" s="1"/>
  <c r="R24" i="9"/>
  <c r="R38" i="9" s="1"/>
  <c r="R16" i="8"/>
  <c r="R27" i="8"/>
  <c r="R35" i="8" s="1"/>
  <c r="V2" i="4"/>
  <c r="V2" i="5"/>
  <c r="S23" i="4"/>
  <c r="S18" i="4"/>
  <c r="S19" i="4" s="1"/>
  <c r="S29" i="4" s="1"/>
  <c r="R3" i="4"/>
  <c r="R3" i="5"/>
  <c r="U2" i="4"/>
  <c r="U2" i="5"/>
  <c r="U4" i="4"/>
  <c r="U4" i="5"/>
  <c r="V4" i="4"/>
  <c r="V4" i="5"/>
  <c r="U92" i="3"/>
  <c r="W46" i="3"/>
  <c r="X17" i="3"/>
  <c r="X46" i="3" s="1"/>
  <c r="U91" i="3"/>
  <c r="U116" i="3"/>
  <c r="T73" i="1"/>
  <c r="T76" i="1" s="1"/>
  <c r="U77" i="1" s="1"/>
  <c r="U80" i="1" s="1"/>
  <c r="U112" i="1"/>
  <c r="U113" i="1" s="1"/>
  <c r="U114" i="1" s="1"/>
  <c r="U118" i="1" s="1"/>
  <c r="U119" i="1" s="1"/>
  <c r="U2" i="1"/>
  <c r="U72" i="1"/>
  <c r="U67" i="1"/>
  <c r="U68" i="1" s="1"/>
  <c r="U53" i="1"/>
  <c r="U54" i="1" s="1"/>
  <c r="U57" i="1" s="1"/>
  <c r="T58" i="1" s="1"/>
  <c r="U31" i="1"/>
  <c r="U47" i="1"/>
  <c r="U48" i="1" s="1"/>
  <c r="U97" i="1" s="1"/>
  <c r="U36" i="1"/>
  <c r="U37" i="1" s="1"/>
  <c r="U95" i="1" s="1"/>
  <c r="R81" i="1"/>
  <c r="Q99" i="1"/>
  <c r="T96" i="1"/>
  <c r="U60" i="3"/>
  <c r="U63" i="3" s="1"/>
  <c r="T64" i="3" s="1"/>
  <c r="V79" i="3"/>
  <c r="V82" i="3" s="1"/>
  <c r="W83" i="3" s="1"/>
  <c r="W86" i="3" s="1"/>
  <c r="Y11" i="3"/>
  <c r="Y12" i="3" s="1"/>
  <c r="Y16" i="3" s="1"/>
  <c r="Z9" i="3"/>
  <c r="W78" i="3"/>
  <c r="W79" i="3" s="1"/>
  <c r="W82" i="3" s="1"/>
  <c r="X83" i="3" s="1"/>
  <c r="X86" i="3" s="1"/>
  <c r="W73" i="3"/>
  <c r="W74" i="3" s="1"/>
  <c r="W93" i="3" s="1"/>
  <c r="W24" i="3"/>
  <c r="W4" i="3" s="1"/>
  <c r="W36" i="3"/>
  <c r="W37" i="3" s="1"/>
  <c r="W90" i="3" s="1"/>
  <c r="W59" i="3"/>
  <c r="W47" i="3"/>
  <c r="W22" i="3"/>
  <c r="W23" i="3" s="1"/>
  <c r="W31" i="3"/>
  <c r="W32" i="3" s="1"/>
  <c r="W2" i="3"/>
  <c r="T87" i="3"/>
  <c r="S94" i="3"/>
  <c r="S101" i="3" s="1"/>
  <c r="S3" i="3" s="1"/>
  <c r="V32" i="3"/>
  <c r="U24" i="1"/>
  <c r="U4" i="1" s="1"/>
  <c r="U22" i="1"/>
  <c r="U23" i="1" s="1"/>
  <c r="U17" i="14" s="1"/>
  <c r="R19" i="17" l="1"/>
  <c r="R20" i="17" s="1"/>
  <c r="S17" i="17" s="1"/>
  <c r="S11" i="17" s="1"/>
  <c r="S12" i="17" s="1"/>
  <c r="S55" i="10"/>
  <c r="S60" i="10" s="1"/>
  <c r="O48" i="13"/>
  <c r="P9" i="12"/>
  <c r="U118" i="3"/>
  <c r="U50" i="5" s="1"/>
  <c r="U17" i="4"/>
  <c r="W60" i="3"/>
  <c r="W63" i="3" s="1"/>
  <c r="V64" i="3" s="1"/>
  <c r="V92" i="3"/>
  <c r="S99" i="5"/>
  <c r="U98" i="5"/>
  <c r="R99" i="5"/>
  <c r="P16" i="13"/>
  <c r="P11" i="13"/>
  <c r="P12" i="13" s="1"/>
  <c r="P13" i="13" s="1"/>
  <c r="P17" i="13" s="1"/>
  <c r="S3" i="9"/>
  <c r="R12" i="9"/>
  <c r="R37" i="9" s="1"/>
  <c r="R40" i="9" s="1"/>
  <c r="R40" i="13" s="1"/>
  <c r="S3" i="8"/>
  <c r="S3" i="10"/>
  <c r="S3" i="12"/>
  <c r="S3" i="13"/>
  <c r="S3" i="2"/>
  <c r="T32" i="9"/>
  <c r="T34" i="9" s="1"/>
  <c r="T39" i="9" s="1"/>
  <c r="W13" i="4"/>
  <c r="W14" i="4" s="1"/>
  <c r="W28" i="4" s="1"/>
  <c r="W52" i="3"/>
  <c r="W29" i="5"/>
  <c r="V17" i="4"/>
  <c r="T17" i="4"/>
  <c r="V13" i="4"/>
  <c r="V14" i="4" s="1"/>
  <c r="V28" i="4" s="1"/>
  <c r="V29" i="5"/>
  <c r="V52" i="3"/>
  <c r="V54" i="3" s="1"/>
  <c r="V35" i="5" s="1"/>
  <c r="T23" i="4"/>
  <c r="T14" i="8"/>
  <c r="T106" i="1"/>
  <c r="T3" i="1" s="1"/>
  <c r="T3" i="8" s="1"/>
  <c r="T18" i="4"/>
  <c r="U54" i="3"/>
  <c r="U35" i="5" s="1"/>
  <c r="O47" i="12"/>
  <c r="R34" i="8"/>
  <c r="R36" i="8" s="1"/>
  <c r="X9" i="1"/>
  <c r="W44" i="10"/>
  <c r="W11" i="1"/>
  <c r="W12" i="1" s="1"/>
  <c r="W16" i="1" s="1"/>
  <c r="W17" i="1" s="1"/>
  <c r="W46" i="1" s="1"/>
  <c r="T51" i="10"/>
  <c r="U48" i="10" s="1"/>
  <c r="T54" i="10"/>
  <c r="O52" i="13"/>
  <c r="O36" i="13"/>
  <c r="M13" i="13"/>
  <c r="S30" i="8"/>
  <c r="S14" i="8"/>
  <c r="N36" i="13"/>
  <c r="N52" i="13"/>
  <c r="Q35" i="8"/>
  <c r="Q36" i="8" s="1"/>
  <c r="U2" i="2"/>
  <c r="U2" i="14"/>
  <c r="U2" i="13"/>
  <c r="U2" i="12"/>
  <c r="U2" i="10"/>
  <c r="U2" i="9"/>
  <c r="U2" i="8"/>
  <c r="U4" i="2"/>
  <c r="U4" i="14"/>
  <c r="U4" i="13"/>
  <c r="U4" i="12"/>
  <c r="U4" i="10"/>
  <c r="U4" i="9"/>
  <c r="U4" i="8"/>
  <c r="P35" i="13"/>
  <c r="P30" i="13"/>
  <c r="P31" i="13" s="1"/>
  <c r="P32" i="13" s="1"/>
  <c r="P40" i="13"/>
  <c r="P10" i="12"/>
  <c r="P11" i="12" s="1"/>
  <c r="P24" i="17" s="1"/>
  <c r="Q10" i="12"/>
  <c r="Q40" i="13"/>
  <c r="Q35" i="13"/>
  <c r="Q30" i="13"/>
  <c r="Q31" i="13" s="1"/>
  <c r="Q32" i="13" s="1"/>
  <c r="U10" i="13"/>
  <c r="U29" i="13"/>
  <c r="S10" i="9"/>
  <c r="S32" i="9"/>
  <c r="S34" i="9" s="1"/>
  <c r="S39" i="9" s="1"/>
  <c r="S24" i="9"/>
  <c r="S38" i="9" s="1"/>
  <c r="J47" i="13"/>
  <c r="J49" i="13" s="1"/>
  <c r="J57" i="13" s="1"/>
  <c r="J59" i="13" s="1"/>
  <c r="J48" i="12" s="1"/>
  <c r="J15" i="13"/>
  <c r="J18" i="13" s="1"/>
  <c r="J22" i="13" s="1"/>
  <c r="J23" i="13" s="1"/>
  <c r="V20" i="1"/>
  <c r="V21" i="1" s="1"/>
  <c r="V24" i="1" s="1"/>
  <c r="V4" i="1" s="1"/>
  <c r="U98" i="1"/>
  <c r="U23" i="10"/>
  <c r="U23" i="9"/>
  <c r="U33" i="9"/>
  <c r="U9" i="8"/>
  <c r="U20" i="8"/>
  <c r="S25" i="8"/>
  <c r="S31" i="8"/>
  <c r="U49" i="12"/>
  <c r="U49" i="10"/>
  <c r="U45" i="10"/>
  <c r="U46" i="10" s="1"/>
  <c r="U50" i="10" s="1"/>
  <c r="U12" i="10"/>
  <c r="U18" i="17" s="1"/>
  <c r="K53" i="13"/>
  <c r="K54" i="13" s="1"/>
  <c r="K58" i="13" s="1"/>
  <c r="K34" i="13"/>
  <c r="K37" i="13" s="1"/>
  <c r="K41" i="13" s="1"/>
  <c r="K42" i="13" s="1"/>
  <c r="S3" i="4"/>
  <c r="S3" i="5"/>
  <c r="W2" i="4"/>
  <c r="W2" i="5"/>
  <c r="U18" i="4"/>
  <c r="U19" i="4" s="1"/>
  <c r="U29" i="4" s="1"/>
  <c r="U23" i="4"/>
  <c r="W4" i="4"/>
  <c r="W4" i="5"/>
  <c r="W91" i="3"/>
  <c r="W116" i="3"/>
  <c r="Y17" i="3"/>
  <c r="Y46" i="3" s="1"/>
  <c r="W48" i="3"/>
  <c r="X20" i="3"/>
  <c r="X21" i="3" s="1"/>
  <c r="X107" i="3" s="1"/>
  <c r="V91" i="3"/>
  <c r="V116" i="3"/>
  <c r="V118" i="3" s="1"/>
  <c r="V50" i="5" s="1"/>
  <c r="S81" i="1"/>
  <c r="R99" i="1"/>
  <c r="U32" i="1"/>
  <c r="U73" i="1"/>
  <c r="U76" i="1" s="1"/>
  <c r="V77" i="1" s="1"/>
  <c r="V80" i="1" s="1"/>
  <c r="U87" i="3"/>
  <c r="T94" i="3"/>
  <c r="T101" i="3" s="1"/>
  <c r="T3" i="3" s="1"/>
  <c r="Z11" i="3"/>
  <c r="Z12" i="3" s="1"/>
  <c r="Z16" i="3" s="1"/>
  <c r="AA9" i="3"/>
  <c r="W20" i="1"/>
  <c r="W21" i="1" s="1"/>
  <c r="S19" i="17" l="1"/>
  <c r="S20" i="17" s="1"/>
  <c r="T17" i="17" s="1"/>
  <c r="T11" i="17" s="1"/>
  <c r="T12" i="17" s="1"/>
  <c r="T55" i="10"/>
  <c r="T60" i="10" s="1"/>
  <c r="T19" i="4"/>
  <c r="T29" i="4" s="1"/>
  <c r="T99" i="5" s="1"/>
  <c r="W98" i="5"/>
  <c r="V98" i="5"/>
  <c r="U99" i="5"/>
  <c r="R35" i="13"/>
  <c r="P48" i="13"/>
  <c r="R10" i="12"/>
  <c r="T24" i="9"/>
  <c r="T38" i="9" s="1"/>
  <c r="T10" i="9"/>
  <c r="R30" i="13"/>
  <c r="R31" i="13" s="1"/>
  <c r="R32" i="13" s="1"/>
  <c r="R52" i="13" s="1"/>
  <c r="T16" i="8"/>
  <c r="T34" i="8" s="1"/>
  <c r="T3" i="14"/>
  <c r="T3" i="2"/>
  <c r="T3" i="9"/>
  <c r="T3" i="12"/>
  <c r="S27" i="8"/>
  <c r="S35" i="8" s="1"/>
  <c r="S16" i="8"/>
  <c r="S34" i="8" s="1"/>
  <c r="T3" i="13"/>
  <c r="W53" i="3"/>
  <c r="W54" i="3" s="1"/>
  <c r="W35" i="5" s="1"/>
  <c r="V2" i="1"/>
  <c r="V2" i="2" s="1"/>
  <c r="T3" i="10"/>
  <c r="T30" i="8"/>
  <c r="P47" i="12"/>
  <c r="V4" i="2"/>
  <c r="V4" i="14"/>
  <c r="V4" i="13"/>
  <c r="V4" i="12"/>
  <c r="V4" i="10"/>
  <c r="V4" i="9"/>
  <c r="V4" i="8"/>
  <c r="V90" i="1"/>
  <c r="V91" i="1" s="1"/>
  <c r="V34" i="10"/>
  <c r="V35" i="10" s="1"/>
  <c r="V36" i="10" s="1"/>
  <c r="Y9" i="1"/>
  <c r="X44" i="10"/>
  <c r="X11" i="1"/>
  <c r="X12" i="1" s="1"/>
  <c r="X16" i="1" s="1"/>
  <c r="X17" i="1" s="1"/>
  <c r="X46" i="1" s="1"/>
  <c r="K20" i="13"/>
  <c r="J29" i="12"/>
  <c r="S32" i="8"/>
  <c r="S11" i="9" s="1"/>
  <c r="S12" i="9" s="1"/>
  <c r="S37" i="9" s="1"/>
  <c r="S40" i="9" s="1"/>
  <c r="T31" i="8"/>
  <c r="T25" i="8"/>
  <c r="V53" i="1"/>
  <c r="V54" i="1" s="1"/>
  <c r="V57" i="1" s="1"/>
  <c r="U58" i="1" s="1"/>
  <c r="V36" i="1"/>
  <c r="V37" i="1" s="1"/>
  <c r="V95" i="1" s="1"/>
  <c r="V2" i="9"/>
  <c r="V31" i="1"/>
  <c r="V32" i="1" s="1"/>
  <c r="V96" i="1" s="1"/>
  <c r="V47" i="1"/>
  <c r="V48" i="1" s="1"/>
  <c r="V97" i="1" s="1"/>
  <c r="U54" i="10"/>
  <c r="U51" i="10"/>
  <c r="V48" i="10" s="1"/>
  <c r="V112" i="1"/>
  <c r="V113" i="1" s="1"/>
  <c r="V114" i="1" s="1"/>
  <c r="V118" i="1" s="1"/>
  <c r="V119" i="1" s="1"/>
  <c r="L39" i="13"/>
  <c r="K33" i="12"/>
  <c r="V72" i="1"/>
  <c r="V73" i="1" s="1"/>
  <c r="V76" i="1" s="1"/>
  <c r="W77" i="1" s="1"/>
  <c r="W80" i="1" s="1"/>
  <c r="Q52" i="13"/>
  <c r="Q36" i="13"/>
  <c r="P52" i="13"/>
  <c r="P36" i="13"/>
  <c r="R9" i="12"/>
  <c r="R16" i="13"/>
  <c r="R21" i="13"/>
  <c r="R11" i="13"/>
  <c r="R12" i="13" s="1"/>
  <c r="R13" i="13" s="1"/>
  <c r="W90" i="1"/>
  <c r="W91" i="1" s="1"/>
  <c r="W34" i="10"/>
  <c r="W35" i="10" s="1"/>
  <c r="W36" i="10" s="1"/>
  <c r="V22" i="1"/>
  <c r="V23" i="1" s="1"/>
  <c r="V17" i="14" s="1"/>
  <c r="V67" i="1"/>
  <c r="V68" i="1" s="1"/>
  <c r="Q9" i="12"/>
  <c r="Q11" i="12" s="1"/>
  <c r="Q24" i="17" s="1"/>
  <c r="Q21" i="13"/>
  <c r="Q16" i="13"/>
  <c r="Q11" i="13"/>
  <c r="Q12" i="13" s="1"/>
  <c r="M48" i="13"/>
  <c r="M17" i="13"/>
  <c r="W118" i="3"/>
  <c r="W50" i="5" s="1"/>
  <c r="V18" i="4"/>
  <c r="V19" i="4" s="1"/>
  <c r="V29" i="4" s="1"/>
  <c r="V23" i="4"/>
  <c r="Z17" i="3"/>
  <c r="Z46" i="3" s="1"/>
  <c r="T3" i="4"/>
  <c r="T3" i="5"/>
  <c r="X108" i="3"/>
  <c r="X109" i="3" s="1"/>
  <c r="X113" i="3" s="1"/>
  <c r="X114" i="3" s="1"/>
  <c r="X117" i="3" s="1"/>
  <c r="X24" i="3"/>
  <c r="X4" i="3" s="1"/>
  <c r="X2" i="3"/>
  <c r="X78" i="3"/>
  <c r="X79" i="3" s="1"/>
  <c r="X82" i="3" s="1"/>
  <c r="Y83" i="3" s="1"/>
  <c r="Y86" i="3" s="1"/>
  <c r="X47" i="3"/>
  <c r="X48" i="3" s="1"/>
  <c r="X22" i="3"/>
  <c r="X23" i="3" s="1"/>
  <c r="Y20" i="3"/>
  <c r="Y21" i="3" s="1"/>
  <c r="Y107" i="3" s="1"/>
  <c r="X31" i="3"/>
  <c r="X32" i="3" s="1"/>
  <c r="X59" i="3"/>
  <c r="X60" i="3" s="1"/>
  <c r="X63" i="3" s="1"/>
  <c r="W64" i="3" s="1"/>
  <c r="X73" i="3"/>
  <c r="X74" i="3" s="1"/>
  <c r="X93" i="3" s="1"/>
  <c r="W92" i="3"/>
  <c r="W101" i="3" s="1"/>
  <c r="W3" i="3" s="1"/>
  <c r="X36" i="3"/>
  <c r="X37" i="3" s="1"/>
  <c r="X90" i="3" s="1"/>
  <c r="T81" i="1"/>
  <c r="S99" i="1"/>
  <c r="W112" i="1"/>
  <c r="W113" i="1" s="1"/>
  <c r="W114" i="1" s="1"/>
  <c r="W118" i="1" s="1"/>
  <c r="W119" i="1" s="1"/>
  <c r="W2" i="1"/>
  <c r="W72" i="1"/>
  <c r="W67" i="1"/>
  <c r="W68" i="1" s="1"/>
  <c r="W47" i="1"/>
  <c r="W48" i="1" s="1"/>
  <c r="W97" i="1" s="1"/>
  <c r="W36" i="1"/>
  <c r="W37" i="1" s="1"/>
  <c r="W95" i="1" s="1"/>
  <c r="W31" i="1"/>
  <c r="W53" i="1"/>
  <c r="U96" i="1"/>
  <c r="U106" i="1" s="1"/>
  <c r="U3" i="1" s="1"/>
  <c r="AB9" i="3"/>
  <c r="AA11" i="3"/>
  <c r="AA12" i="3" s="1"/>
  <c r="AA16" i="3" s="1"/>
  <c r="V87" i="3"/>
  <c r="U94" i="3"/>
  <c r="U101" i="3" s="1"/>
  <c r="U3" i="3" s="1"/>
  <c r="W24" i="1"/>
  <c r="W4" i="1" s="1"/>
  <c r="W22" i="1"/>
  <c r="W23" i="1" s="1"/>
  <c r="W17" i="14" s="1"/>
  <c r="T19" i="17" l="1"/>
  <c r="T20" i="17" s="1"/>
  <c r="U17" i="17" s="1"/>
  <c r="U11" i="17" s="1"/>
  <c r="U12" i="17" s="1"/>
  <c r="U55" i="10"/>
  <c r="U60" i="10" s="1"/>
  <c r="T27" i="8"/>
  <c r="T35" i="8" s="1"/>
  <c r="T36" i="8" s="1"/>
  <c r="V99" i="5"/>
  <c r="R36" i="13"/>
  <c r="R11" i="12"/>
  <c r="S36" i="8"/>
  <c r="S16" i="13" s="1"/>
  <c r="V2" i="8"/>
  <c r="V2" i="10"/>
  <c r="V2" i="12"/>
  <c r="V2" i="13"/>
  <c r="V2" i="14"/>
  <c r="AA17" i="3"/>
  <c r="T32" i="8"/>
  <c r="T11" i="9" s="1"/>
  <c r="T12" i="9" s="1"/>
  <c r="T37" i="9" s="1"/>
  <c r="T40" i="9" s="1"/>
  <c r="T40" i="13" s="1"/>
  <c r="Y31" i="3"/>
  <c r="W17" i="4"/>
  <c r="X53" i="3"/>
  <c r="Q47" i="12"/>
  <c r="W54" i="1"/>
  <c r="W57" i="1" s="1"/>
  <c r="V58" i="1" s="1"/>
  <c r="X13" i="4"/>
  <c r="X14" i="4" s="1"/>
  <c r="X28" i="4" s="1"/>
  <c r="X29" i="5"/>
  <c r="X52" i="3"/>
  <c r="U32" i="9"/>
  <c r="U34" i="9" s="1"/>
  <c r="U39" i="9" s="1"/>
  <c r="U24" i="9"/>
  <c r="U38" i="9" s="1"/>
  <c r="U10" i="9"/>
  <c r="V54" i="10"/>
  <c r="U14" i="8"/>
  <c r="U30" i="8"/>
  <c r="X20" i="1"/>
  <c r="X21" i="1" s="1"/>
  <c r="X53" i="1" s="1"/>
  <c r="X54" i="1" s="1"/>
  <c r="X57" i="1" s="1"/>
  <c r="W58" i="1" s="1"/>
  <c r="Q13" i="13"/>
  <c r="K47" i="13"/>
  <c r="K49" i="13" s="1"/>
  <c r="K57" i="13" s="1"/>
  <c r="K59" i="13" s="1"/>
  <c r="K48" i="12" s="1"/>
  <c r="K15" i="13"/>
  <c r="K18" i="13" s="1"/>
  <c r="K22" i="13" s="1"/>
  <c r="K23" i="13" s="1"/>
  <c r="S10" i="12"/>
  <c r="S35" i="13"/>
  <c r="S30" i="13"/>
  <c r="S31" i="13" s="1"/>
  <c r="S40" i="13"/>
  <c r="R48" i="13"/>
  <c r="R17" i="13"/>
  <c r="W4" i="2"/>
  <c r="W4" i="14"/>
  <c r="W4" i="13"/>
  <c r="W4" i="12"/>
  <c r="W4" i="10"/>
  <c r="W4" i="9"/>
  <c r="W4" i="8"/>
  <c r="W98" i="1"/>
  <c r="W23" i="10"/>
  <c r="W33" i="9"/>
  <c r="W23" i="9"/>
  <c r="W20" i="8"/>
  <c r="W9" i="8"/>
  <c r="U31" i="8"/>
  <c r="U25" i="8"/>
  <c r="Z9" i="1"/>
  <c r="Y44" i="10"/>
  <c r="Y11" i="1"/>
  <c r="Y12" i="1" s="1"/>
  <c r="Y16" i="1" s="1"/>
  <c r="Y17" i="1" s="1"/>
  <c r="Y46" i="1" s="1"/>
  <c r="W29" i="13"/>
  <c r="W10" i="13"/>
  <c r="W73" i="1"/>
  <c r="W76" i="1" s="1"/>
  <c r="X77" i="1" s="1"/>
  <c r="X80" i="1" s="1"/>
  <c r="V98" i="1"/>
  <c r="V106" i="1" s="1"/>
  <c r="V3" i="1" s="1"/>
  <c r="V23" i="10"/>
  <c r="V23" i="9"/>
  <c r="V33" i="9"/>
  <c r="V9" i="8"/>
  <c r="V20" i="8"/>
  <c r="L53" i="13"/>
  <c r="L54" i="13" s="1"/>
  <c r="L58" i="13" s="1"/>
  <c r="L34" i="13"/>
  <c r="L37" i="13" s="1"/>
  <c r="L41" i="13" s="1"/>
  <c r="L42" i="13" s="1"/>
  <c r="W45" i="10"/>
  <c r="W46" i="10" s="1"/>
  <c r="W50" i="10" s="1"/>
  <c r="W12" i="10"/>
  <c r="W18" i="17" s="1"/>
  <c r="W49" i="12"/>
  <c r="W49" i="10"/>
  <c r="U3" i="2"/>
  <c r="U3" i="14"/>
  <c r="U3" i="13"/>
  <c r="U3" i="12"/>
  <c r="U3" i="10"/>
  <c r="U3" i="9"/>
  <c r="U3" i="8"/>
  <c r="W2" i="2"/>
  <c r="W2" i="14"/>
  <c r="W2" i="13"/>
  <c r="W2" i="12"/>
  <c r="W2" i="10"/>
  <c r="W2" i="9"/>
  <c r="W2" i="8"/>
  <c r="V10" i="13"/>
  <c r="V29" i="13"/>
  <c r="V49" i="10"/>
  <c r="V49" i="12"/>
  <c r="V12" i="10"/>
  <c r="V18" i="17" s="1"/>
  <c r="V45" i="10"/>
  <c r="V46" i="10" s="1"/>
  <c r="V50" i="10" s="1"/>
  <c r="Y47" i="3"/>
  <c r="Y48" i="3" s="1"/>
  <c r="Y92" i="3" s="1"/>
  <c r="Y2" i="3"/>
  <c r="U3" i="4"/>
  <c r="U3" i="5"/>
  <c r="Y22" i="3"/>
  <c r="Y23" i="3" s="1"/>
  <c r="Y78" i="3"/>
  <c r="Y79" i="3" s="1"/>
  <c r="Y82" i="3" s="1"/>
  <c r="Z83" i="3" s="1"/>
  <c r="Z86" i="3" s="1"/>
  <c r="Y73" i="3"/>
  <c r="Y74" i="3" s="1"/>
  <c r="Y93" i="3" s="1"/>
  <c r="Z20" i="3"/>
  <c r="Z21" i="3" s="1"/>
  <c r="Z107" i="3" s="1"/>
  <c r="Z108" i="3" s="1"/>
  <c r="Z109" i="3" s="1"/>
  <c r="Z113" i="3" s="1"/>
  <c r="Z114" i="3" s="1"/>
  <c r="Z117" i="3" s="1"/>
  <c r="Y59" i="3"/>
  <c r="Y60" i="3" s="1"/>
  <c r="Y63" i="3" s="1"/>
  <c r="X64" i="3" s="1"/>
  <c r="W3" i="4"/>
  <c r="W3" i="5"/>
  <c r="X2" i="4"/>
  <c r="X2" i="5"/>
  <c r="Y24" i="3"/>
  <c r="Y4" i="3" s="1"/>
  <c r="Y36" i="3"/>
  <c r="Y37" i="3" s="1"/>
  <c r="Y90" i="3" s="1"/>
  <c r="X4" i="4"/>
  <c r="X4" i="5"/>
  <c r="W18" i="4"/>
  <c r="W19" i="4" s="1"/>
  <c r="W29" i="4" s="1"/>
  <c r="W23" i="4"/>
  <c r="X92" i="3"/>
  <c r="X91" i="3"/>
  <c r="X116" i="3"/>
  <c r="X118" i="3" s="1"/>
  <c r="X50" i="5" s="1"/>
  <c r="Y108" i="3"/>
  <c r="Y109" i="3" s="1"/>
  <c r="Y113" i="3" s="1"/>
  <c r="Y114" i="3" s="1"/>
  <c r="Y117" i="3" s="1"/>
  <c r="W32" i="1"/>
  <c r="U81" i="1"/>
  <c r="T99" i="1"/>
  <c r="Y32" i="3"/>
  <c r="Z31" i="3"/>
  <c r="Z32" i="3" s="1"/>
  <c r="V94" i="3"/>
  <c r="V101" i="3" s="1"/>
  <c r="V3" i="3" s="1"/>
  <c r="W87" i="3"/>
  <c r="AC9" i="3"/>
  <c r="AB11" i="3"/>
  <c r="AB12" i="3" s="1"/>
  <c r="AB16" i="3" s="1"/>
  <c r="AB17" i="3" s="1"/>
  <c r="AA20" i="3"/>
  <c r="AA21" i="3" s="1"/>
  <c r="AA107" i="3" s="1"/>
  <c r="AA46" i="3"/>
  <c r="V51" i="10" l="1"/>
  <c r="W48" i="10" s="1"/>
  <c r="U19" i="17"/>
  <c r="U20" i="17" s="1"/>
  <c r="V17" i="17" s="1"/>
  <c r="V11" i="17" s="1"/>
  <c r="V12" i="17" s="1"/>
  <c r="R47" i="12"/>
  <c r="R24" i="17"/>
  <c r="V55" i="10"/>
  <c r="V60" i="10" s="1"/>
  <c r="Z22" i="3"/>
  <c r="Z23" i="3" s="1"/>
  <c r="Z47" i="3"/>
  <c r="Z48" i="3" s="1"/>
  <c r="Z36" i="3"/>
  <c r="Z37" i="3" s="1"/>
  <c r="Z90" i="3" s="1"/>
  <c r="Z78" i="3"/>
  <c r="Z59" i="3"/>
  <c r="Z2" i="3"/>
  <c r="Z73" i="3"/>
  <c r="Z74" i="3" s="1"/>
  <c r="Z93" i="3" s="1"/>
  <c r="Z24" i="3"/>
  <c r="Z4" i="3" s="1"/>
  <c r="Z4" i="4" s="1"/>
  <c r="W99" i="5"/>
  <c r="X98" i="5"/>
  <c r="X54" i="3"/>
  <c r="X35" i="5" s="1"/>
  <c r="S21" i="13"/>
  <c r="S11" i="13"/>
  <c r="S12" i="13" s="1"/>
  <c r="S13" i="13" s="1"/>
  <c r="S17" i="13" s="1"/>
  <c r="S9" i="12"/>
  <c r="S11" i="12" s="1"/>
  <c r="T30" i="13"/>
  <c r="T31" i="13" s="1"/>
  <c r="T32" i="13" s="1"/>
  <c r="T52" i="13" s="1"/>
  <c r="X24" i="1"/>
  <c r="X4" i="1" s="1"/>
  <c r="X47" i="1"/>
  <c r="X48" i="1" s="1"/>
  <c r="X97" i="1" s="1"/>
  <c r="X22" i="1"/>
  <c r="X23" i="1" s="1"/>
  <c r="X17" i="14" s="1"/>
  <c r="X67" i="1"/>
  <c r="X68" i="1" s="1"/>
  <c r="X98" i="1" s="1"/>
  <c r="X72" i="1"/>
  <c r="X73" i="1" s="1"/>
  <c r="X76" i="1" s="1"/>
  <c r="Y77" i="1" s="1"/>
  <c r="Y80" i="1" s="1"/>
  <c r="X2" i="1"/>
  <c r="X2" i="10" s="1"/>
  <c r="X31" i="1"/>
  <c r="X36" i="1"/>
  <c r="X37" i="1" s="1"/>
  <c r="X95" i="1" s="1"/>
  <c r="X112" i="1"/>
  <c r="X113" i="1" s="1"/>
  <c r="X114" i="1" s="1"/>
  <c r="X118" i="1" s="1"/>
  <c r="X119" i="1" s="1"/>
  <c r="W25" i="8"/>
  <c r="T35" i="13"/>
  <c r="T10" i="12"/>
  <c r="Z13" i="4"/>
  <c r="Z14" i="4" s="1"/>
  <c r="Z28" i="4" s="1"/>
  <c r="Z29" i="5"/>
  <c r="Z52" i="3"/>
  <c r="X17" i="4"/>
  <c r="U27" i="8"/>
  <c r="U35" i="8" s="1"/>
  <c r="Y53" i="3"/>
  <c r="Y13" i="4"/>
  <c r="Y14" i="4" s="1"/>
  <c r="Y28" i="4" s="1"/>
  <c r="Y52" i="3"/>
  <c r="Y29" i="5"/>
  <c r="U32" i="8"/>
  <c r="U11" i="9" s="1"/>
  <c r="U12" i="9" s="1"/>
  <c r="U37" i="9" s="1"/>
  <c r="U40" i="9" s="1"/>
  <c r="U10" i="12" s="1"/>
  <c r="X101" i="3"/>
  <c r="X3" i="3" s="1"/>
  <c r="X3" i="5" s="1"/>
  <c r="U16" i="8"/>
  <c r="U34" i="8" s="1"/>
  <c r="V14" i="8"/>
  <c r="W51" i="10"/>
  <c r="X48" i="10" s="1"/>
  <c r="W54" i="10"/>
  <c r="S32" i="13"/>
  <c r="L20" i="13"/>
  <c r="K29" i="12"/>
  <c r="V32" i="9"/>
  <c r="V34" i="9" s="1"/>
  <c r="V39" i="9" s="1"/>
  <c r="V24" i="9"/>
  <c r="V38" i="9" s="1"/>
  <c r="V10" i="9"/>
  <c r="X4" i="2"/>
  <c r="X4" i="14"/>
  <c r="X4" i="13"/>
  <c r="X4" i="12"/>
  <c r="X4" i="10"/>
  <c r="X4" i="9"/>
  <c r="X4" i="8"/>
  <c r="T16" i="13"/>
  <c r="T9" i="12"/>
  <c r="T21" i="13"/>
  <c r="T11" i="13"/>
  <c r="T12" i="13" s="1"/>
  <c r="T13" i="13" s="1"/>
  <c r="V3" i="2"/>
  <c r="V3" i="14"/>
  <c r="V3" i="13"/>
  <c r="V3" i="12"/>
  <c r="V3" i="10"/>
  <c r="V3" i="9"/>
  <c r="V3" i="8"/>
  <c r="AA9" i="1"/>
  <c r="Z44" i="10"/>
  <c r="Z11" i="1"/>
  <c r="Z12" i="1" s="1"/>
  <c r="Z16" i="1" s="1"/>
  <c r="Z17" i="1" s="1"/>
  <c r="Z46" i="1" s="1"/>
  <c r="X10" i="13"/>
  <c r="X29" i="13"/>
  <c r="L33" i="12"/>
  <c r="M39" i="13"/>
  <c r="T36" i="13"/>
  <c r="V31" i="8"/>
  <c r="V25" i="8"/>
  <c r="Y20" i="1"/>
  <c r="Y21" i="1" s="1"/>
  <c r="Y36" i="1" s="1"/>
  <c r="Y37" i="1" s="1"/>
  <c r="Y95" i="1" s="1"/>
  <c r="Q17" i="13"/>
  <c r="Q48" i="13"/>
  <c r="W14" i="8"/>
  <c r="W30" i="8"/>
  <c r="X90" i="1"/>
  <c r="X91" i="1" s="1"/>
  <c r="X34" i="10"/>
  <c r="X35" i="10" s="1"/>
  <c r="X36" i="10" s="1"/>
  <c r="Y4" i="4"/>
  <c r="Y4" i="5"/>
  <c r="V3" i="4"/>
  <c r="V3" i="5"/>
  <c r="Y2" i="4"/>
  <c r="Y2" i="5"/>
  <c r="Z2" i="4"/>
  <c r="Z2" i="5"/>
  <c r="X18" i="4"/>
  <c r="X23" i="4"/>
  <c r="Y91" i="3"/>
  <c r="Y101" i="3" s="1"/>
  <c r="Y3" i="3" s="1"/>
  <c r="Y116" i="3"/>
  <c r="Y118" i="3" s="1"/>
  <c r="Y50" i="5" s="1"/>
  <c r="AA108" i="3"/>
  <c r="AA109" i="3" s="1"/>
  <c r="AA113" i="3" s="1"/>
  <c r="AA114" i="3" s="1"/>
  <c r="AA117" i="3" s="1"/>
  <c r="Z91" i="3"/>
  <c r="Z116" i="3"/>
  <c r="V81" i="1"/>
  <c r="U99" i="1"/>
  <c r="W96" i="1"/>
  <c r="W106" i="1" s="1"/>
  <c r="W3" i="1" s="1"/>
  <c r="X32" i="1"/>
  <c r="W94" i="3"/>
  <c r="X87" i="3"/>
  <c r="AB46" i="3"/>
  <c r="AB20" i="3"/>
  <c r="AB21" i="3" s="1"/>
  <c r="AB107" i="3" s="1"/>
  <c r="AB108" i="3" s="1"/>
  <c r="AB109" i="3" s="1"/>
  <c r="AB113" i="3" s="1"/>
  <c r="AB114" i="3" s="1"/>
  <c r="AB117" i="3" s="1"/>
  <c r="AC11" i="3"/>
  <c r="AC12" i="3" s="1"/>
  <c r="AC16" i="3" s="1"/>
  <c r="AC17" i="3" s="1"/>
  <c r="AD9" i="3"/>
  <c r="AA78" i="3"/>
  <c r="AA79" i="3" s="1"/>
  <c r="AA82" i="3" s="1"/>
  <c r="AB83" i="3" s="1"/>
  <c r="AB86" i="3" s="1"/>
  <c r="AA73" i="3"/>
  <c r="AA74" i="3" s="1"/>
  <c r="AA93" i="3" s="1"/>
  <c r="AA59" i="3"/>
  <c r="AA60" i="3" s="1"/>
  <c r="AA63" i="3" s="1"/>
  <c r="Z64" i="3" s="1"/>
  <c r="AA36" i="3"/>
  <c r="AA37" i="3" s="1"/>
  <c r="AA90" i="3" s="1"/>
  <c r="AA24" i="3"/>
  <c r="AA4" i="3" s="1"/>
  <c r="AA31" i="3"/>
  <c r="AA47" i="3"/>
  <c r="AA48" i="3" s="1"/>
  <c r="AA22" i="3"/>
  <c r="AA23" i="3" s="1"/>
  <c r="AA2" i="3"/>
  <c r="Z60" i="3"/>
  <c r="Z63" i="3" s="1"/>
  <c r="Y64" i="3" s="1"/>
  <c r="Z79" i="3"/>
  <c r="Z82" i="3" s="1"/>
  <c r="AA83" i="3" s="1"/>
  <c r="AA86" i="3" s="1"/>
  <c r="V19" i="17" l="1"/>
  <c r="V20" i="17" s="1"/>
  <c r="W17" i="17" s="1"/>
  <c r="W11" i="17" s="1"/>
  <c r="W12" i="17" s="1"/>
  <c r="S47" i="12"/>
  <c r="S24" i="17"/>
  <c r="W55" i="10"/>
  <c r="W60" i="10" s="1"/>
  <c r="W31" i="8"/>
  <c r="W32" i="8" s="1"/>
  <c r="W11" i="9" s="1"/>
  <c r="Z4" i="5"/>
  <c r="Z53" i="3"/>
  <c r="Z92" i="3"/>
  <c r="Y54" i="3"/>
  <c r="Y35" i="5" s="1"/>
  <c r="X19" i="4"/>
  <c r="X29" i="4" s="1"/>
  <c r="X3" i="4"/>
  <c r="Y98" i="5"/>
  <c r="Z98" i="5"/>
  <c r="S48" i="13"/>
  <c r="V27" i="8"/>
  <c r="V35" i="8" s="1"/>
  <c r="X2" i="12"/>
  <c r="X23" i="9"/>
  <c r="X20" i="8"/>
  <c r="X9" i="8"/>
  <c r="X33" i="9"/>
  <c r="U30" i="13"/>
  <c r="U31" i="13" s="1"/>
  <c r="U32" i="13" s="1"/>
  <c r="U36" i="13" s="1"/>
  <c r="U35" i="13"/>
  <c r="U40" i="13"/>
  <c r="X23" i="10"/>
  <c r="X2" i="14"/>
  <c r="X2" i="13"/>
  <c r="T11" i="12"/>
  <c r="X2" i="2"/>
  <c r="X2" i="8"/>
  <c r="X2" i="9"/>
  <c r="Y47" i="1"/>
  <c r="Y48" i="1" s="1"/>
  <c r="Y97" i="1" s="1"/>
  <c r="Y72" i="1"/>
  <c r="Y24" i="1"/>
  <c r="Y4" i="1" s="1"/>
  <c r="V16" i="8"/>
  <c r="V34" i="8" s="1"/>
  <c r="U36" i="8"/>
  <c r="U21" i="13" s="1"/>
  <c r="Y22" i="1"/>
  <c r="Y23" i="1" s="1"/>
  <c r="Y17" i="14" s="1"/>
  <c r="V30" i="8"/>
  <c r="V32" i="8" s="1"/>
  <c r="V11" i="9" s="1"/>
  <c r="V12" i="9" s="1"/>
  <c r="V37" i="9" s="1"/>
  <c r="V40" i="9" s="1"/>
  <c r="Y53" i="1"/>
  <c r="Y54" i="1" s="1"/>
  <c r="Y57" i="1" s="1"/>
  <c r="X58" i="1" s="1"/>
  <c r="Z17" i="4"/>
  <c r="Z20" i="1"/>
  <c r="Z21" i="1" s="1"/>
  <c r="Z47" i="1" s="1"/>
  <c r="Z48" i="1" s="1"/>
  <c r="Z97" i="1" s="1"/>
  <c r="Y112" i="1"/>
  <c r="Y113" i="1" s="1"/>
  <c r="Y114" i="1" s="1"/>
  <c r="Y118" i="1" s="1"/>
  <c r="Y119" i="1" s="1"/>
  <c r="Z54" i="3"/>
  <c r="Z35" i="5" s="1"/>
  <c r="Y31" i="1"/>
  <c r="Y17" i="4"/>
  <c r="AA53" i="3"/>
  <c r="T48" i="13"/>
  <c r="T17" i="13"/>
  <c r="W3" i="2"/>
  <c r="W3" i="14"/>
  <c r="W3" i="13"/>
  <c r="W3" i="12"/>
  <c r="W3" i="10"/>
  <c r="W3" i="9"/>
  <c r="W3" i="8"/>
  <c r="X12" i="10"/>
  <c r="X18" i="17" s="1"/>
  <c r="X49" i="10"/>
  <c r="X45" i="10"/>
  <c r="X46" i="10" s="1"/>
  <c r="X50" i="10" s="1"/>
  <c r="X49" i="12"/>
  <c r="L47" i="13"/>
  <c r="L49" i="13" s="1"/>
  <c r="L57" i="13" s="1"/>
  <c r="L59" i="13" s="1"/>
  <c r="L48" i="12" s="1"/>
  <c r="L15" i="13"/>
  <c r="L18" i="13" s="1"/>
  <c r="L22" i="13" s="1"/>
  <c r="L23" i="13" s="1"/>
  <c r="W32" i="9"/>
  <c r="W34" i="9" s="1"/>
  <c r="W39" i="9" s="1"/>
  <c r="W24" i="9"/>
  <c r="W38" i="9" s="1"/>
  <c r="W10" i="9"/>
  <c r="W16" i="8"/>
  <c r="W34" i="8" s="1"/>
  <c r="W27" i="8"/>
  <c r="W35" i="8" s="1"/>
  <c r="AB9" i="1"/>
  <c r="AA44" i="10"/>
  <c r="AA11" i="1"/>
  <c r="AA12" i="1" s="1"/>
  <c r="AA16" i="1" s="1"/>
  <c r="AA17" i="1" s="1"/>
  <c r="AA46" i="1" s="1"/>
  <c r="Y4" i="2"/>
  <c r="Y4" i="14"/>
  <c r="Y4" i="13"/>
  <c r="Y4" i="12"/>
  <c r="Y4" i="10"/>
  <c r="Y4" i="9"/>
  <c r="Y4" i="8"/>
  <c r="S36" i="13"/>
  <c r="S52" i="13"/>
  <c r="Y90" i="1"/>
  <c r="Y91" i="1" s="1"/>
  <c r="Y34" i="10"/>
  <c r="Y35" i="10" s="1"/>
  <c r="Y36" i="10" s="1"/>
  <c r="Y67" i="1"/>
  <c r="Y68" i="1" s="1"/>
  <c r="Y2" i="1"/>
  <c r="M53" i="13"/>
  <c r="M54" i="13" s="1"/>
  <c r="M58" i="13" s="1"/>
  <c r="M34" i="13"/>
  <c r="M37" i="13" s="1"/>
  <c r="M41" i="13" s="1"/>
  <c r="M42" i="13" s="1"/>
  <c r="X54" i="10"/>
  <c r="AA2" i="4"/>
  <c r="AA2" i="5"/>
  <c r="Z101" i="3"/>
  <c r="Z3" i="3" s="1"/>
  <c r="Y3" i="4"/>
  <c r="Y3" i="5"/>
  <c r="Y23" i="4"/>
  <c r="Y18" i="4"/>
  <c r="AA4" i="4"/>
  <c r="AA4" i="5"/>
  <c r="AA92" i="3"/>
  <c r="Z118" i="3"/>
  <c r="Z50" i="5" s="1"/>
  <c r="Y73" i="1"/>
  <c r="Y76" i="1" s="1"/>
  <c r="Z77" i="1" s="1"/>
  <c r="Z80" i="1" s="1"/>
  <c r="W81" i="1"/>
  <c r="V99" i="1"/>
  <c r="Y32" i="1"/>
  <c r="X96" i="1"/>
  <c r="X106" i="1" s="1"/>
  <c r="X3" i="1" s="1"/>
  <c r="AA32" i="3"/>
  <c r="AC46" i="3"/>
  <c r="AC20" i="3"/>
  <c r="AC21" i="3" s="1"/>
  <c r="AC107" i="3" s="1"/>
  <c r="AC108" i="3" s="1"/>
  <c r="AC109" i="3" s="1"/>
  <c r="AC113" i="3" s="1"/>
  <c r="AC114" i="3" s="1"/>
  <c r="AC117" i="3" s="1"/>
  <c r="AB78" i="3"/>
  <c r="AB31" i="3"/>
  <c r="AB24" i="3"/>
  <c r="AB4" i="3" s="1"/>
  <c r="AB59" i="3"/>
  <c r="AB60" i="3" s="1"/>
  <c r="AB63" i="3" s="1"/>
  <c r="AA64" i="3" s="1"/>
  <c r="AB73" i="3"/>
  <c r="AB74" i="3" s="1"/>
  <c r="AB93" i="3" s="1"/>
  <c r="AB47" i="3"/>
  <c r="AB48" i="3" s="1"/>
  <c r="AB36" i="3"/>
  <c r="AB37" i="3" s="1"/>
  <c r="AB90" i="3" s="1"/>
  <c r="AB22" i="3"/>
  <c r="AB23" i="3" s="1"/>
  <c r="AB2" i="3"/>
  <c r="Y87" i="3"/>
  <c r="X94" i="3"/>
  <c r="AD11" i="3"/>
  <c r="AD12" i="3" s="1"/>
  <c r="AD16" i="3" s="1"/>
  <c r="AD17" i="3" s="1"/>
  <c r="AE9" i="3"/>
  <c r="X51" i="10" l="1"/>
  <c r="Y48" i="10" s="1"/>
  <c r="W19" i="17"/>
  <c r="W20" i="17" s="1"/>
  <c r="X17" i="17" s="1"/>
  <c r="X11" i="17" s="1"/>
  <c r="X12" i="17" s="1"/>
  <c r="T47" i="12"/>
  <c r="T24" i="17"/>
  <c r="X55" i="10"/>
  <c r="X60" i="10" s="1"/>
  <c r="X99" i="5"/>
  <c r="Y19" i="4"/>
  <c r="Y29" i="4" s="1"/>
  <c r="Y99" i="5" s="1"/>
  <c r="V36" i="8"/>
  <c r="V9" i="12" s="1"/>
  <c r="U52" i="13"/>
  <c r="Y29" i="13"/>
  <c r="Y10" i="13"/>
  <c r="U9" i="12"/>
  <c r="U11" i="12" s="1"/>
  <c r="U11" i="13"/>
  <c r="U12" i="13" s="1"/>
  <c r="U13" i="13" s="1"/>
  <c r="U48" i="13" s="1"/>
  <c r="W12" i="9"/>
  <c r="W37" i="9" s="1"/>
  <c r="W40" i="9" s="1"/>
  <c r="W10" i="12" s="1"/>
  <c r="U16" i="13"/>
  <c r="Z22" i="1"/>
  <c r="Z23" i="1" s="1"/>
  <c r="Z17" i="14" s="1"/>
  <c r="AB53" i="3"/>
  <c r="AA13" i="4"/>
  <c r="AA14" i="4" s="1"/>
  <c r="AA28" i="4" s="1"/>
  <c r="AA52" i="3"/>
  <c r="AA54" i="3" s="1"/>
  <c r="AA35" i="5" s="1"/>
  <c r="AA29" i="5"/>
  <c r="Z67" i="1"/>
  <c r="Z68" i="1" s="1"/>
  <c r="Z98" i="1" s="1"/>
  <c r="Z34" i="10"/>
  <c r="Z35" i="10" s="1"/>
  <c r="Z36" i="10" s="1"/>
  <c r="Z45" i="10" s="1"/>
  <c r="Z46" i="10" s="1"/>
  <c r="Z50" i="10" s="1"/>
  <c r="Z90" i="1"/>
  <c r="Z91" i="1" s="1"/>
  <c r="AA17" i="4"/>
  <c r="Z2" i="1"/>
  <c r="Z2" i="12" s="1"/>
  <c r="Z112" i="1"/>
  <c r="Z113" i="1" s="1"/>
  <c r="Z114" i="1" s="1"/>
  <c r="Z118" i="1" s="1"/>
  <c r="Z119" i="1" s="1"/>
  <c r="Z72" i="1"/>
  <c r="Z73" i="1" s="1"/>
  <c r="Z76" i="1" s="1"/>
  <c r="AA77" i="1" s="1"/>
  <c r="AA80" i="1" s="1"/>
  <c r="Z53" i="1"/>
  <c r="Z54" i="1" s="1"/>
  <c r="Z57" i="1" s="1"/>
  <c r="Y58" i="1" s="1"/>
  <c r="Z31" i="1"/>
  <c r="Z32" i="1" s="1"/>
  <c r="Z36" i="1"/>
  <c r="Z37" i="1" s="1"/>
  <c r="Z95" i="1" s="1"/>
  <c r="Z24" i="1"/>
  <c r="Z4" i="1" s="1"/>
  <c r="Z4" i="9" s="1"/>
  <c r="Y49" i="12"/>
  <c r="Y12" i="10"/>
  <c r="Y18" i="17" s="1"/>
  <c r="Y49" i="10"/>
  <c r="Y45" i="10"/>
  <c r="Y46" i="10" s="1"/>
  <c r="Y50" i="10" s="1"/>
  <c r="Y51" i="10" s="1"/>
  <c r="Z48" i="10" s="1"/>
  <c r="AC9" i="1"/>
  <c r="AB44" i="10"/>
  <c r="AB11" i="1"/>
  <c r="AB12" i="1" s="1"/>
  <c r="AB16" i="1" s="1"/>
  <c r="AB17" i="1" s="1"/>
  <c r="AB46" i="1" s="1"/>
  <c r="Z2" i="2"/>
  <c r="Z2" i="14"/>
  <c r="Z2" i="13"/>
  <c r="Z2" i="9"/>
  <c r="Z2" i="8"/>
  <c r="X31" i="8"/>
  <c r="X25" i="8"/>
  <c r="V30" i="13"/>
  <c r="V31" i="13" s="1"/>
  <c r="V32" i="13" s="1"/>
  <c r="V40" i="13"/>
  <c r="V10" i="12"/>
  <c r="V35" i="13"/>
  <c r="X3" i="2"/>
  <c r="X3" i="14"/>
  <c r="X3" i="13"/>
  <c r="X3" i="12"/>
  <c r="X3" i="10"/>
  <c r="X3" i="9"/>
  <c r="X3" i="8"/>
  <c r="M33" i="12"/>
  <c r="N39" i="13"/>
  <c r="X24" i="9"/>
  <c r="X38" i="9" s="1"/>
  <c r="X10" i="9"/>
  <c r="X32" i="9"/>
  <c r="X34" i="9" s="1"/>
  <c r="X39" i="9" s="1"/>
  <c r="AA20" i="1"/>
  <c r="AA21" i="1" s="1"/>
  <c r="AA112" i="1" s="1"/>
  <c r="AA113" i="1" s="1"/>
  <c r="AA114" i="1" s="1"/>
  <c r="AA118" i="1" s="1"/>
  <c r="AA119" i="1" s="1"/>
  <c r="Y2" i="2"/>
  <c r="Y2" i="14"/>
  <c r="Y2" i="13"/>
  <c r="Y2" i="12"/>
  <c r="Y2" i="10"/>
  <c r="Y2" i="9"/>
  <c r="Y2" i="8"/>
  <c r="W36" i="8"/>
  <c r="X14" i="8"/>
  <c r="X30" i="8"/>
  <c r="Z29" i="13"/>
  <c r="Z10" i="13"/>
  <c r="Y54" i="10"/>
  <c r="Y98" i="1"/>
  <c r="Y23" i="10"/>
  <c r="Y33" i="9"/>
  <c r="Y23" i="9"/>
  <c r="Y20" i="8"/>
  <c r="Y9" i="8"/>
  <c r="L29" i="12"/>
  <c r="M20" i="13"/>
  <c r="Z23" i="4"/>
  <c r="Z18" i="4"/>
  <c r="Z19" i="4" s="1"/>
  <c r="Z29" i="4" s="1"/>
  <c r="Z3" i="4"/>
  <c r="Z3" i="5"/>
  <c r="AB2" i="4"/>
  <c r="AB2" i="5"/>
  <c r="AB4" i="4"/>
  <c r="AB4" i="5"/>
  <c r="AB92" i="3"/>
  <c r="AA91" i="3"/>
  <c r="AA101" i="3" s="1"/>
  <c r="AA3" i="3" s="1"/>
  <c r="AA116" i="3"/>
  <c r="AA118" i="3" s="1"/>
  <c r="AA50" i="5" s="1"/>
  <c r="X81" i="1"/>
  <c r="W99" i="1"/>
  <c r="Y96" i="1"/>
  <c r="AE11" i="3"/>
  <c r="AE12" i="3" s="1"/>
  <c r="AE16" i="3" s="1"/>
  <c r="AE17" i="3" s="1"/>
  <c r="AF9" i="3"/>
  <c r="AC78" i="3"/>
  <c r="AC79" i="3" s="1"/>
  <c r="AC82" i="3" s="1"/>
  <c r="AD83" i="3" s="1"/>
  <c r="AD86" i="3" s="1"/>
  <c r="AC73" i="3"/>
  <c r="AC74" i="3" s="1"/>
  <c r="AC93" i="3" s="1"/>
  <c r="AC47" i="3"/>
  <c r="AC48" i="3" s="1"/>
  <c r="AC36" i="3"/>
  <c r="AC37" i="3" s="1"/>
  <c r="AC90" i="3" s="1"/>
  <c r="AC59" i="3"/>
  <c r="AC60" i="3" s="1"/>
  <c r="AC63" i="3" s="1"/>
  <c r="AB64" i="3" s="1"/>
  <c r="AC31" i="3"/>
  <c r="AC32" i="3" s="1"/>
  <c r="AC24" i="3"/>
  <c r="AC4" i="3" s="1"/>
  <c r="AC2" i="3"/>
  <c r="AC22" i="3"/>
  <c r="AC23" i="3" s="1"/>
  <c r="AB79" i="3"/>
  <c r="AB82" i="3" s="1"/>
  <c r="AC83" i="3" s="1"/>
  <c r="AC86" i="3" s="1"/>
  <c r="AD46" i="3"/>
  <c r="AD20" i="3"/>
  <c r="AD21" i="3" s="1"/>
  <c r="AD107" i="3" s="1"/>
  <c r="Y94" i="3"/>
  <c r="Z87" i="3"/>
  <c r="AB32" i="3"/>
  <c r="AB20" i="1"/>
  <c r="AB21" i="1" s="1"/>
  <c r="AA24" i="1"/>
  <c r="AA4" i="1" s="1"/>
  <c r="X19" i="17" l="1"/>
  <c r="X20" i="17" s="1"/>
  <c r="Y17" i="17" s="1"/>
  <c r="Y11" i="17" s="1"/>
  <c r="Y12" i="17" s="1"/>
  <c r="U47" i="12"/>
  <c r="U24" i="17"/>
  <c r="Y55" i="10"/>
  <c r="Y60" i="10" s="1"/>
  <c r="Z49" i="10"/>
  <c r="Z51" i="10" s="1"/>
  <c r="AA48" i="10" s="1"/>
  <c r="Z12" i="10"/>
  <c r="Z18" i="17" s="1"/>
  <c r="V21" i="13"/>
  <c r="V16" i="13"/>
  <c r="Z99" i="5"/>
  <c r="AA98" i="5"/>
  <c r="V11" i="13"/>
  <c r="V12" i="13" s="1"/>
  <c r="V13" i="13" s="1"/>
  <c r="V48" i="13" s="1"/>
  <c r="U17" i="13"/>
  <c r="X16" i="8"/>
  <c r="X34" i="8" s="1"/>
  <c r="Z2" i="10"/>
  <c r="Z4" i="10"/>
  <c r="AA22" i="1"/>
  <c r="AA23" i="1" s="1"/>
  <c r="AA17" i="14" s="1"/>
  <c r="Z4" i="12"/>
  <c r="Z9" i="8"/>
  <c r="Z49" i="12"/>
  <c r="W35" i="13"/>
  <c r="W30" i="13"/>
  <c r="W31" i="13" s="1"/>
  <c r="W32" i="13" s="1"/>
  <c r="W52" i="13" s="1"/>
  <c r="AA47" i="1"/>
  <c r="AA48" i="1" s="1"/>
  <c r="AA97" i="1" s="1"/>
  <c r="AA36" i="1"/>
  <c r="AA37" i="1" s="1"/>
  <c r="AA95" i="1" s="1"/>
  <c r="Z20" i="8"/>
  <c r="W40" i="13"/>
  <c r="Z4" i="13"/>
  <c r="Z23" i="9"/>
  <c r="Z4" i="14"/>
  <c r="AB13" i="4"/>
  <c r="AB14" i="4" s="1"/>
  <c r="AB28" i="4" s="1"/>
  <c r="AB52" i="3"/>
  <c r="AB54" i="3" s="1"/>
  <c r="AB35" i="5" s="1"/>
  <c r="AB29" i="5"/>
  <c r="AA53" i="1"/>
  <c r="AA54" i="1" s="1"/>
  <c r="AA57" i="1" s="1"/>
  <c r="Z58" i="1" s="1"/>
  <c r="AC13" i="4"/>
  <c r="AC14" i="4" s="1"/>
  <c r="AC28" i="4" s="1"/>
  <c r="AC52" i="3"/>
  <c r="AC29" i="5"/>
  <c r="AA67" i="1"/>
  <c r="AA68" i="1" s="1"/>
  <c r="AA23" i="9" s="1"/>
  <c r="Z33" i="9"/>
  <c r="Z4" i="2"/>
  <c r="AB17" i="4"/>
  <c r="AA72" i="1"/>
  <c r="Z23" i="10"/>
  <c r="Y106" i="1"/>
  <c r="Y3" i="1" s="1"/>
  <c r="Y3" i="14" s="1"/>
  <c r="AA2" i="1"/>
  <c r="AA2" i="2" s="1"/>
  <c r="Z4" i="8"/>
  <c r="AC53" i="3"/>
  <c r="X32" i="8"/>
  <c r="X11" i="9" s="1"/>
  <c r="X12" i="9" s="1"/>
  <c r="X37" i="9" s="1"/>
  <c r="X40" i="9" s="1"/>
  <c r="V11" i="12"/>
  <c r="V24" i="17" s="1"/>
  <c r="Y14" i="8"/>
  <c r="Y30" i="8"/>
  <c r="N34" i="13"/>
  <c r="N37" i="13" s="1"/>
  <c r="N41" i="13" s="1"/>
  <c r="N42" i="13" s="1"/>
  <c r="N53" i="13"/>
  <c r="N54" i="13" s="1"/>
  <c r="N58" i="13" s="1"/>
  <c r="AA4" i="2"/>
  <c r="AA4" i="14"/>
  <c r="AA4" i="13"/>
  <c r="AA4" i="12"/>
  <c r="AA4" i="10"/>
  <c r="AA4" i="9"/>
  <c r="AA4" i="8"/>
  <c r="AD9" i="1"/>
  <c r="AC44" i="10"/>
  <c r="AC11" i="1"/>
  <c r="AC12" i="1" s="1"/>
  <c r="AC16" i="1" s="1"/>
  <c r="AC17" i="1" s="1"/>
  <c r="AC46" i="1" s="1"/>
  <c r="Y25" i="8"/>
  <c r="Y31" i="8"/>
  <c r="W16" i="13"/>
  <c r="W9" i="12"/>
  <c r="W11" i="12" s="1"/>
  <c r="W24" i="17" s="1"/>
  <c r="W21" i="13"/>
  <c r="W11" i="13"/>
  <c r="W12" i="13" s="1"/>
  <c r="W13" i="13" s="1"/>
  <c r="AA90" i="1"/>
  <c r="AA91" i="1" s="1"/>
  <c r="AA34" i="10"/>
  <c r="AA35" i="10" s="1"/>
  <c r="AA36" i="10" s="1"/>
  <c r="AA29" i="13"/>
  <c r="AA10" i="13"/>
  <c r="V36" i="13"/>
  <c r="V52" i="13"/>
  <c r="AB90" i="1"/>
  <c r="AB91" i="1" s="1"/>
  <c r="AB34" i="10"/>
  <c r="AB35" i="10" s="1"/>
  <c r="AB36" i="10" s="1"/>
  <c r="X27" i="8"/>
  <c r="X35" i="8" s="1"/>
  <c r="X36" i="8" s="1"/>
  <c r="AA23" i="10"/>
  <c r="AA33" i="9"/>
  <c r="Y24" i="9"/>
  <c r="Y38" i="9" s="1"/>
  <c r="Y10" i="9"/>
  <c r="Y32" i="9"/>
  <c r="Y34" i="9" s="1"/>
  <c r="Y39" i="9" s="1"/>
  <c r="AA2" i="8"/>
  <c r="AA31" i="1"/>
  <c r="M47" i="13"/>
  <c r="M49" i="13" s="1"/>
  <c r="M57" i="13" s="1"/>
  <c r="M59" i="13" s="1"/>
  <c r="M48" i="12" s="1"/>
  <c r="M15" i="13"/>
  <c r="M18" i="13" s="1"/>
  <c r="M22" i="13" s="1"/>
  <c r="M23" i="13" s="1"/>
  <c r="Z54" i="10"/>
  <c r="AC4" i="4"/>
  <c r="AC4" i="5"/>
  <c r="AA23" i="4"/>
  <c r="AA18" i="4"/>
  <c r="AA19" i="4" s="1"/>
  <c r="AA29" i="4" s="1"/>
  <c r="AC2" i="4"/>
  <c r="AC2" i="5"/>
  <c r="AA3" i="4"/>
  <c r="AA3" i="5"/>
  <c r="AC91" i="3"/>
  <c r="AC116" i="3"/>
  <c r="AB91" i="3"/>
  <c r="AB116" i="3"/>
  <c r="AB118" i="3" s="1"/>
  <c r="AB50" i="5" s="1"/>
  <c r="AD108" i="3"/>
  <c r="AD109" i="3" s="1"/>
  <c r="AD113" i="3" s="1"/>
  <c r="AD114" i="3" s="1"/>
  <c r="AD117" i="3" s="1"/>
  <c r="AC92" i="3"/>
  <c r="Z96" i="1"/>
  <c r="Z106" i="1" s="1"/>
  <c r="Z3" i="1" s="1"/>
  <c r="Y81" i="1"/>
  <c r="X99" i="1"/>
  <c r="AB112" i="1"/>
  <c r="AB113" i="1" s="1"/>
  <c r="AB114" i="1" s="1"/>
  <c r="AB118" i="1" s="1"/>
  <c r="AB119" i="1" s="1"/>
  <c r="AB72" i="1"/>
  <c r="AB2" i="1"/>
  <c r="AB67" i="1"/>
  <c r="AB68" i="1" s="1"/>
  <c r="AB36" i="1"/>
  <c r="AB37" i="1" s="1"/>
  <c r="AB95" i="1" s="1"/>
  <c r="AB53" i="1"/>
  <c r="AB47" i="1"/>
  <c r="AB48" i="1" s="1"/>
  <c r="AB97" i="1" s="1"/>
  <c r="AB31" i="1"/>
  <c r="AA73" i="1"/>
  <c r="AA76" i="1" s="1"/>
  <c r="AB77" i="1" s="1"/>
  <c r="AB80" i="1" s="1"/>
  <c r="Z94" i="3"/>
  <c r="AA87" i="3"/>
  <c r="AF11" i="3"/>
  <c r="AF12" i="3" s="1"/>
  <c r="AF16" i="3" s="1"/>
  <c r="AF17" i="3" s="1"/>
  <c r="AG9" i="3"/>
  <c r="AE46" i="3"/>
  <c r="AE20" i="3"/>
  <c r="AE21" i="3" s="1"/>
  <c r="AE107" i="3" s="1"/>
  <c r="AE108" i="3" s="1"/>
  <c r="AE109" i="3" s="1"/>
  <c r="AE113" i="3" s="1"/>
  <c r="AE114" i="3" s="1"/>
  <c r="AE117" i="3" s="1"/>
  <c r="AD78" i="3"/>
  <c r="AD73" i="3"/>
  <c r="AD74" i="3" s="1"/>
  <c r="AD93" i="3" s="1"/>
  <c r="AD47" i="3"/>
  <c r="AD48" i="3" s="1"/>
  <c r="AD59" i="3"/>
  <c r="AD31" i="3"/>
  <c r="AD32" i="3" s="1"/>
  <c r="AD36" i="3"/>
  <c r="AD37" i="3" s="1"/>
  <c r="AD90" i="3" s="1"/>
  <c r="AD22" i="3"/>
  <c r="AD23" i="3" s="1"/>
  <c r="AD24" i="3"/>
  <c r="AD4" i="3" s="1"/>
  <c r="AD2" i="3"/>
  <c r="AB24" i="1"/>
  <c r="AB4" i="1" s="1"/>
  <c r="AB22" i="1"/>
  <c r="AB23" i="1" s="1"/>
  <c r="AB17" i="14" s="1"/>
  <c r="Y19" i="17" l="1"/>
  <c r="Y20" i="17" s="1"/>
  <c r="Z17" i="17" s="1"/>
  <c r="Z11" i="17" s="1"/>
  <c r="Z12" i="17" s="1"/>
  <c r="Z55" i="10"/>
  <c r="Z60" i="10" s="1"/>
  <c r="Z31" i="8"/>
  <c r="V17" i="13"/>
  <c r="AA99" i="5"/>
  <c r="AB98" i="5"/>
  <c r="AC98" i="5"/>
  <c r="W36" i="13"/>
  <c r="AC20" i="1"/>
  <c r="AC21" i="1" s="1"/>
  <c r="AA2" i="14"/>
  <c r="AA98" i="1"/>
  <c r="AA2" i="9"/>
  <c r="AA2" i="10"/>
  <c r="AA2" i="12"/>
  <c r="AA9" i="8"/>
  <c r="AA2" i="13"/>
  <c r="AA20" i="8"/>
  <c r="Y3" i="13"/>
  <c r="Y3" i="10"/>
  <c r="Y3" i="2"/>
  <c r="Y3" i="8"/>
  <c r="AB32" i="1"/>
  <c r="AB96" i="1" s="1"/>
  <c r="AB106" i="1" s="1"/>
  <c r="AB3" i="1" s="1"/>
  <c r="Y3" i="9"/>
  <c r="Y3" i="12"/>
  <c r="Z25" i="8"/>
  <c r="AD13" i="4"/>
  <c r="AD14" i="4" s="1"/>
  <c r="AD28" i="4" s="1"/>
  <c r="AD52" i="3"/>
  <c r="AD29" i="5"/>
  <c r="W47" i="12"/>
  <c r="AD53" i="3"/>
  <c r="V47" i="12"/>
  <c r="AC54" i="3"/>
  <c r="AC35" i="5" s="1"/>
  <c r="X11" i="13"/>
  <c r="X12" i="13" s="1"/>
  <c r="X13" i="13" s="1"/>
  <c r="X9" i="12"/>
  <c r="X16" i="13"/>
  <c r="X21" i="13"/>
  <c r="W48" i="13"/>
  <c r="W17" i="13"/>
  <c r="AB98" i="1"/>
  <c r="AB23" i="10"/>
  <c r="AB33" i="9"/>
  <c r="AB23" i="9"/>
  <c r="AB20" i="8"/>
  <c r="AB9" i="8"/>
  <c r="AE9" i="1"/>
  <c r="AD44" i="10"/>
  <c r="AD11" i="1"/>
  <c r="AD12" i="1" s="1"/>
  <c r="AD16" i="1" s="1"/>
  <c r="AD17" i="1" s="1"/>
  <c r="AD46" i="1" s="1"/>
  <c r="Z10" i="9"/>
  <c r="Z32" i="9"/>
  <c r="Z34" i="9" s="1"/>
  <c r="Z39" i="9" s="1"/>
  <c r="Z24" i="9"/>
  <c r="Z38" i="9" s="1"/>
  <c r="Z27" i="8"/>
  <c r="Z35" i="8" s="1"/>
  <c r="AB2" i="2"/>
  <c r="AB2" i="14"/>
  <c r="AB2" i="13"/>
  <c r="AB2" i="12"/>
  <c r="AB2" i="10"/>
  <c r="AB2" i="9"/>
  <c r="AB2" i="8"/>
  <c r="X35" i="13"/>
  <c r="X30" i="13"/>
  <c r="X40" i="13"/>
  <c r="X10" i="12"/>
  <c r="AA32" i="1"/>
  <c r="AA96" i="1" s="1"/>
  <c r="AA106" i="1" s="1"/>
  <c r="AA3" i="1" s="1"/>
  <c r="O39" i="13"/>
  <c r="N33" i="12"/>
  <c r="Z3" i="2"/>
  <c r="Z3" i="14"/>
  <c r="Z3" i="13"/>
  <c r="Z3" i="12"/>
  <c r="Z3" i="10"/>
  <c r="Z3" i="9"/>
  <c r="Z3" i="8"/>
  <c r="AC90" i="1"/>
  <c r="AC91" i="1" s="1"/>
  <c r="AC34" i="10"/>
  <c r="AC35" i="10" s="1"/>
  <c r="AC36" i="10" s="1"/>
  <c r="Y32" i="8"/>
  <c r="Y11" i="9" s="1"/>
  <c r="Y12" i="9" s="1"/>
  <c r="Y37" i="9" s="1"/>
  <c r="Y40" i="9" s="1"/>
  <c r="Z14" i="8"/>
  <c r="Z30" i="8"/>
  <c r="Z32" i="8" s="1"/>
  <c r="Z11" i="9" s="1"/>
  <c r="AA54" i="10"/>
  <c r="AB49" i="12"/>
  <c r="AB49" i="10"/>
  <c r="AB45" i="10"/>
  <c r="AB46" i="10" s="1"/>
  <c r="AB50" i="10" s="1"/>
  <c r="AB12" i="10"/>
  <c r="AB18" i="17" s="1"/>
  <c r="Y16" i="8"/>
  <c r="Y34" i="8" s="1"/>
  <c r="M29" i="12"/>
  <c r="N20" i="13"/>
  <c r="AA45" i="10"/>
  <c r="AA46" i="10" s="1"/>
  <c r="AA50" i="10" s="1"/>
  <c r="AA12" i="10"/>
  <c r="AA18" i="17" s="1"/>
  <c r="AA49" i="12"/>
  <c r="AA49" i="10"/>
  <c r="Y27" i="8"/>
  <c r="Y35" i="8" s="1"/>
  <c r="AB10" i="13"/>
  <c r="AB29" i="13"/>
  <c r="AB4" i="2"/>
  <c r="AB4" i="14"/>
  <c r="AB4" i="13"/>
  <c r="AB4" i="12"/>
  <c r="AB4" i="10"/>
  <c r="AB4" i="9"/>
  <c r="AB4" i="8"/>
  <c r="AC118" i="3"/>
  <c r="AC50" i="5" s="1"/>
  <c r="AB18" i="4"/>
  <c r="AB19" i="4" s="1"/>
  <c r="AB29" i="4" s="1"/>
  <c r="AB23" i="4"/>
  <c r="AD4" i="4"/>
  <c r="AD4" i="5"/>
  <c r="AD2" i="4"/>
  <c r="AD2" i="5"/>
  <c r="AD92" i="3"/>
  <c r="AD91" i="3"/>
  <c r="AD116" i="3"/>
  <c r="Z81" i="1"/>
  <c r="Y99" i="1"/>
  <c r="AC112" i="1"/>
  <c r="AC113" i="1" s="1"/>
  <c r="AC114" i="1" s="1"/>
  <c r="AC118" i="1" s="1"/>
  <c r="AC119" i="1" s="1"/>
  <c r="AC72" i="1"/>
  <c r="AC73" i="1" s="1"/>
  <c r="AC76" i="1" s="1"/>
  <c r="AD77" i="1" s="1"/>
  <c r="AD80" i="1" s="1"/>
  <c r="AC67" i="1"/>
  <c r="AC68" i="1" s="1"/>
  <c r="AC2" i="1"/>
  <c r="AC53" i="1"/>
  <c r="AC31" i="1"/>
  <c r="AC47" i="1"/>
  <c r="AC48" i="1" s="1"/>
  <c r="AC97" i="1" s="1"/>
  <c r="AC36" i="1"/>
  <c r="AC37" i="1" s="1"/>
  <c r="AC95" i="1" s="1"/>
  <c r="AB73" i="1"/>
  <c r="AB76" i="1" s="1"/>
  <c r="AC77" i="1" s="1"/>
  <c r="AC80" i="1" s="1"/>
  <c r="AB54" i="1"/>
  <c r="AB57" i="1" s="1"/>
  <c r="AA58" i="1" s="1"/>
  <c r="AG11" i="3"/>
  <c r="AG12" i="3" s="1"/>
  <c r="AG16" i="3" s="1"/>
  <c r="AG17" i="3" s="1"/>
  <c r="AH9" i="3"/>
  <c r="AF46" i="3"/>
  <c r="AF20" i="3"/>
  <c r="AF21" i="3" s="1"/>
  <c r="AF107" i="3" s="1"/>
  <c r="AD60" i="3"/>
  <c r="AD63" i="3" s="1"/>
  <c r="AC64" i="3" s="1"/>
  <c r="AB87" i="3"/>
  <c r="AA94" i="3"/>
  <c r="AE78" i="3"/>
  <c r="AE79" i="3" s="1"/>
  <c r="AE82" i="3" s="1"/>
  <c r="AF83" i="3" s="1"/>
  <c r="AF86" i="3" s="1"/>
  <c r="AE73" i="3"/>
  <c r="AE74" i="3" s="1"/>
  <c r="AE93" i="3" s="1"/>
  <c r="AE24" i="3"/>
  <c r="AE4" i="3" s="1"/>
  <c r="AE36" i="3"/>
  <c r="AE37" i="3" s="1"/>
  <c r="AE90" i="3" s="1"/>
  <c r="AE59" i="3"/>
  <c r="AE60" i="3" s="1"/>
  <c r="AE63" i="3" s="1"/>
  <c r="AD64" i="3" s="1"/>
  <c r="AE31" i="3"/>
  <c r="AE32" i="3" s="1"/>
  <c r="AE22" i="3"/>
  <c r="AE23" i="3" s="1"/>
  <c r="AE47" i="3"/>
  <c r="AE48" i="3" s="1"/>
  <c r="AE2" i="3"/>
  <c r="AD79" i="3"/>
  <c r="AD82" i="3" s="1"/>
  <c r="AE83" i="3" s="1"/>
  <c r="AE86" i="3" s="1"/>
  <c r="AC24" i="1"/>
  <c r="AC4" i="1" s="1"/>
  <c r="AC22" i="1"/>
  <c r="AC23" i="1" s="1"/>
  <c r="AC17" i="14" s="1"/>
  <c r="AD20" i="1"/>
  <c r="AD21" i="1" s="1"/>
  <c r="Z19" i="17" l="1"/>
  <c r="Z20" i="17" s="1"/>
  <c r="AA17" i="17" s="1"/>
  <c r="AA11" i="17" s="1"/>
  <c r="AA12" i="17" s="1"/>
  <c r="AA51" i="10"/>
  <c r="AB48" i="10" s="1"/>
  <c r="AA55" i="10"/>
  <c r="AA60" i="10" s="1"/>
  <c r="AD54" i="3"/>
  <c r="AD35" i="5" s="1"/>
  <c r="AD98" i="5"/>
  <c r="AB99" i="5"/>
  <c r="X11" i="12"/>
  <c r="AA30" i="8"/>
  <c r="AA14" i="8"/>
  <c r="Z12" i="9"/>
  <c r="Z37" i="9" s="1"/>
  <c r="Z40" i="9" s="1"/>
  <c r="Z35" i="13" s="1"/>
  <c r="AE53" i="3"/>
  <c r="AC17" i="4"/>
  <c r="AE13" i="4"/>
  <c r="AE14" i="4" s="1"/>
  <c r="AE28" i="4" s="1"/>
  <c r="AE29" i="5"/>
  <c r="AE52" i="3"/>
  <c r="AD17" i="4"/>
  <c r="Z16" i="8"/>
  <c r="Z34" i="8" s="1"/>
  <c r="Z36" i="8" s="1"/>
  <c r="Z16" i="13" s="1"/>
  <c r="AD118" i="3"/>
  <c r="AD50" i="5" s="1"/>
  <c r="Y36" i="8"/>
  <c r="Y16" i="13" s="1"/>
  <c r="AB51" i="10"/>
  <c r="AC48" i="10" s="1"/>
  <c r="AB54" i="10"/>
  <c r="AA3" i="2"/>
  <c r="AA3" i="14"/>
  <c r="AA3" i="13"/>
  <c r="AA3" i="12"/>
  <c r="AA3" i="10"/>
  <c r="AA3" i="9"/>
  <c r="AA3" i="8"/>
  <c r="AB3" i="2"/>
  <c r="AB3" i="14"/>
  <c r="AB3" i="13"/>
  <c r="AB3" i="12"/>
  <c r="AB3" i="10"/>
  <c r="AB3" i="9"/>
  <c r="AB3" i="8"/>
  <c r="AD90" i="1"/>
  <c r="AD91" i="1" s="1"/>
  <c r="AD34" i="10"/>
  <c r="AD35" i="10" s="1"/>
  <c r="AD36" i="10" s="1"/>
  <c r="AA31" i="8"/>
  <c r="AA25" i="8"/>
  <c r="AC10" i="13"/>
  <c r="AC29" i="13"/>
  <c r="X31" i="13"/>
  <c r="X32" i="13" s="1"/>
  <c r="AF9" i="1"/>
  <c r="AE44" i="10"/>
  <c r="AE11" i="1"/>
  <c r="AE12" i="1" s="1"/>
  <c r="AE16" i="1" s="1"/>
  <c r="AE17" i="1" s="1"/>
  <c r="AE46" i="1" s="1"/>
  <c r="Y35" i="13"/>
  <c r="Y30" i="13"/>
  <c r="Y31" i="13" s="1"/>
  <c r="Y32" i="13" s="1"/>
  <c r="Y10" i="12"/>
  <c r="Y40" i="13"/>
  <c r="AC45" i="10"/>
  <c r="AC46" i="10" s="1"/>
  <c r="AC50" i="10" s="1"/>
  <c r="AC12" i="10"/>
  <c r="AC18" i="17" s="1"/>
  <c r="AC49" i="10"/>
  <c r="AC49" i="12"/>
  <c r="AC98" i="1"/>
  <c r="AC23" i="10"/>
  <c r="AC23" i="9"/>
  <c r="AC33" i="9"/>
  <c r="AC9" i="8"/>
  <c r="AC20" i="8"/>
  <c r="AC4" i="2"/>
  <c r="AC4" i="14"/>
  <c r="AC4" i="13"/>
  <c r="AC4" i="12"/>
  <c r="AC4" i="10"/>
  <c r="AC4" i="9"/>
  <c r="AC4" i="8"/>
  <c r="O53" i="13"/>
  <c r="O54" i="13" s="1"/>
  <c r="O58" i="13" s="1"/>
  <c r="O34" i="13"/>
  <c r="O37" i="13" s="1"/>
  <c r="O41" i="13" s="1"/>
  <c r="O42" i="13" s="1"/>
  <c r="AC2" i="2"/>
  <c r="AC2" i="14"/>
  <c r="AC2" i="13"/>
  <c r="AC2" i="12"/>
  <c r="AC2" i="10"/>
  <c r="AC2" i="9"/>
  <c r="AC2" i="8"/>
  <c r="N15" i="13"/>
  <c r="N18" i="13" s="1"/>
  <c r="N22" i="13" s="1"/>
  <c r="N23" i="13" s="1"/>
  <c r="N47" i="13"/>
  <c r="N49" i="13" s="1"/>
  <c r="N57" i="13" s="1"/>
  <c r="N59" i="13" s="1"/>
  <c r="N48" i="12" s="1"/>
  <c r="X48" i="13"/>
  <c r="X17" i="13"/>
  <c r="AE2" i="4"/>
  <c r="AE2" i="5"/>
  <c r="AD18" i="4"/>
  <c r="AD23" i="4"/>
  <c r="AE4" i="4"/>
  <c r="AE4" i="5"/>
  <c r="AC18" i="4"/>
  <c r="AC23" i="4"/>
  <c r="AE91" i="3"/>
  <c r="AE116" i="3"/>
  <c r="AE118" i="3" s="1"/>
  <c r="AE50" i="5" s="1"/>
  <c r="AF108" i="3"/>
  <c r="AF109" i="3" s="1"/>
  <c r="AF113" i="3" s="1"/>
  <c r="AF114" i="3" s="1"/>
  <c r="AF117" i="3" s="1"/>
  <c r="AE92" i="3"/>
  <c r="AA81" i="1"/>
  <c r="Z99" i="1"/>
  <c r="AC54" i="1"/>
  <c r="AC57" i="1" s="1"/>
  <c r="AB58" i="1" s="1"/>
  <c r="AD112" i="1"/>
  <c r="AD113" i="1" s="1"/>
  <c r="AD114" i="1" s="1"/>
  <c r="AD118" i="1" s="1"/>
  <c r="AD119" i="1" s="1"/>
  <c r="AD2" i="1"/>
  <c r="AD72" i="1"/>
  <c r="AD73" i="1" s="1"/>
  <c r="AD76" i="1" s="1"/>
  <c r="AE77" i="1" s="1"/>
  <c r="AE80" i="1" s="1"/>
  <c r="AD67" i="1"/>
  <c r="AD68" i="1" s="1"/>
  <c r="AD53" i="1"/>
  <c r="AD54" i="1" s="1"/>
  <c r="AD57" i="1" s="1"/>
  <c r="AC58" i="1" s="1"/>
  <c r="AD47" i="1"/>
  <c r="AD48" i="1" s="1"/>
  <c r="AD97" i="1" s="1"/>
  <c r="AD36" i="1"/>
  <c r="AD37" i="1" s="1"/>
  <c r="AD95" i="1" s="1"/>
  <c r="AD31" i="1"/>
  <c r="AD32" i="1" s="1"/>
  <c r="AC32" i="1"/>
  <c r="AG46" i="3"/>
  <c r="AG20" i="3"/>
  <c r="AG21" i="3" s="1"/>
  <c r="AG107" i="3" s="1"/>
  <c r="AH11" i="3"/>
  <c r="AH12" i="3" s="1"/>
  <c r="AH16" i="3" s="1"/>
  <c r="AH17" i="3" s="1"/>
  <c r="AI9" i="3"/>
  <c r="AB94" i="3"/>
  <c r="AB101" i="3" s="1"/>
  <c r="AB3" i="3" s="1"/>
  <c r="AC87" i="3"/>
  <c r="AF73" i="3"/>
  <c r="AF74" i="3" s="1"/>
  <c r="AF93" i="3" s="1"/>
  <c r="AF59" i="3"/>
  <c r="AF60" i="3" s="1"/>
  <c r="AF63" i="3" s="1"/>
  <c r="AE64" i="3" s="1"/>
  <c r="AF31" i="3"/>
  <c r="AF32" i="3" s="1"/>
  <c r="AF78" i="3"/>
  <c r="AF47" i="3"/>
  <c r="AF48" i="3" s="1"/>
  <c r="AF36" i="3"/>
  <c r="AF37" i="3" s="1"/>
  <c r="AF90" i="3" s="1"/>
  <c r="AF24" i="3"/>
  <c r="AF4" i="3" s="1"/>
  <c r="AF22" i="3"/>
  <c r="AF23" i="3" s="1"/>
  <c r="AF2" i="3"/>
  <c r="AD24" i="1"/>
  <c r="AD4" i="1" s="1"/>
  <c r="AD22" i="1"/>
  <c r="AD23" i="1" s="1"/>
  <c r="AD17" i="14" s="1"/>
  <c r="AE20" i="1"/>
  <c r="AE21" i="1" s="1"/>
  <c r="AA19" i="17" l="1"/>
  <c r="AA20" i="17" s="1"/>
  <c r="AB17" i="17" s="1"/>
  <c r="AB11" i="17" s="1"/>
  <c r="AB12" i="17" s="1"/>
  <c r="X47" i="12"/>
  <c r="X24" i="17"/>
  <c r="AB55" i="10"/>
  <c r="AB60" i="10" s="1"/>
  <c r="AA32" i="8"/>
  <c r="AA11" i="9" s="1"/>
  <c r="AD19" i="4"/>
  <c r="AD29" i="4" s="1"/>
  <c r="AD99" i="5" s="1"/>
  <c r="AC19" i="4"/>
  <c r="AC29" i="4" s="1"/>
  <c r="AC99" i="5"/>
  <c r="AE54" i="3"/>
  <c r="AE35" i="5" s="1"/>
  <c r="AE98" i="5"/>
  <c r="Z40" i="13"/>
  <c r="Z10" i="12"/>
  <c r="AA10" i="9"/>
  <c r="AA27" i="8"/>
  <c r="AA35" i="8" s="1"/>
  <c r="AA16" i="8"/>
  <c r="AA34" i="8" s="1"/>
  <c r="AA24" i="9"/>
  <c r="AA38" i="9" s="1"/>
  <c r="AA32" i="9"/>
  <c r="AA34" i="9" s="1"/>
  <c r="AA39" i="9" s="1"/>
  <c r="Z11" i="13"/>
  <c r="Z12" i="13" s="1"/>
  <c r="Z13" i="13" s="1"/>
  <c r="Z17" i="13" s="1"/>
  <c r="Z30" i="13"/>
  <c r="Z31" i="13" s="1"/>
  <c r="Z32" i="13" s="1"/>
  <c r="Z36" i="13" s="1"/>
  <c r="Z9" i="12"/>
  <c r="Z21" i="13"/>
  <c r="AF13" i="4"/>
  <c r="AF14" i="4" s="1"/>
  <c r="AF28" i="4" s="1"/>
  <c r="AF29" i="5"/>
  <c r="AF52" i="3"/>
  <c r="AE17" i="4"/>
  <c r="Y11" i="13"/>
  <c r="Y12" i="13" s="1"/>
  <c r="Y13" i="13" s="1"/>
  <c r="Y48" i="13" s="1"/>
  <c r="Y9" i="12"/>
  <c r="Y11" i="12" s="1"/>
  <c r="Y24" i="17" s="1"/>
  <c r="AF53" i="3"/>
  <c r="Y21" i="13"/>
  <c r="X36" i="13"/>
  <c r="X52" i="13"/>
  <c r="O20" i="13"/>
  <c r="N29" i="12"/>
  <c r="AB31" i="8"/>
  <c r="AB25" i="8"/>
  <c r="AD98" i="1"/>
  <c r="AD23" i="10"/>
  <c r="AD23" i="9"/>
  <c r="AD33" i="9"/>
  <c r="AD9" i="8"/>
  <c r="AD20" i="8"/>
  <c r="AB10" i="9"/>
  <c r="AB32" i="9"/>
  <c r="AB34" i="9" s="1"/>
  <c r="AB39" i="9" s="1"/>
  <c r="AB24" i="9"/>
  <c r="AB38" i="9" s="1"/>
  <c r="AE90" i="1"/>
  <c r="AE91" i="1" s="1"/>
  <c r="AE34" i="10"/>
  <c r="AE35" i="10" s="1"/>
  <c r="AE36" i="10" s="1"/>
  <c r="AA12" i="9"/>
  <c r="AA37" i="9" s="1"/>
  <c r="AB30" i="8"/>
  <c r="AB14" i="8"/>
  <c r="Y52" i="13"/>
  <c r="Y36" i="13"/>
  <c r="AG9" i="1"/>
  <c r="AF44" i="10"/>
  <c r="AF11" i="1"/>
  <c r="AF12" i="1" s="1"/>
  <c r="AF16" i="1" s="1"/>
  <c r="AF17" i="1" s="1"/>
  <c r="AF46" i="1" s="1"/>
  <c r="P39" i="13"/>
  <c r="O33" i="12"/>
  <c r="AD4" i="2"/>
  <c r="AD4" i="14"/>
  <c r="AD4" i="13"/>
  <c r="AD4" i="12"/>
  <c r="AD4" i="10"/>
  <c r="AD4" i="9"/>
  <c r="AD4" i="8"/>
  <c r="AD2" i="2"/>
  <c r="AD2" i="14"/>
  <c r="AD2" i="13"/>
  <c r="AD2" i="12"/>
  <c r="AD2" i="10"/>
  <c r="AD2" i="9"/>
  <c r="AD2" i="8"/>
  <c r="AD45" i="10"/>
  <c r="AD46" i="10" s="1"/>
  <c r="AD50" i="10" s="1"/>
  <c r="AD12" i="10"/>
  <c r="AD18" i="17" s="1"/>
  <c r="AD49" i="12"/>
  <c r="AD49" i="10"/>
  <c r="AD10" i="13"/>
  <c r="AD29" i="13"/>
  <c r="AC54" i="10"/>
  <c r="AC51" i="10"/>
  <c r="AD48" i="10" s="1"/>
  <c r="AE18" i="4"/>
  <c r="AE19" i="4" s="1"/>
  <c r="AE29" i="4" s="1"/>
  <c r="AE23" i="4"/>
  <c r="AF2" i="4"/>
  <c r="AF2" i="5"/>
  <c r="AF4" i="4"/>
  <c r="AF4" i="5"/>
  <c r="AB3" i="4"/>
  <c r="AB3" i="5"/>
  <c r="AF91" i="3"/>
  <c r="AF116" i="3"/>
  <c r="AF118" i="3" s="1"/>
  <c r="AF50" i="5" s="1"/>
  <c r="AF92" i="3"/>
  <c r="AG108" i="3"/>
  <c r="AG109" i="3" s="1"/>
  <c r="AG113" i="3" s="1"/>
  <c r="AG114" i="3" s="1"/>
  <c r="AG117" i="3" s="1"/>
  <c r="AD96" i="1"/>
  <c r="AB81" i="1"/>
  <c r="AA99" i="1"/>
  <c r="AE112" i="1"/>
  <c r="AE113" i="1" s="1"/>
  <c r="AE114" i="1" s="1"/>
  <c r="AE118" i="1" s="1"/>
  <c r="AE119" i="1" s="1"/>
  <c r="AE2" i="1"/>
  <c r="AE72" i="1"/>
  <c r="AE67" i="1"/>
  <c r="AE68" i="1" s="1"/>
  <c r="AE53" i="1"/>
  <c r="AE54" i="1" s="1"/>
  <c r="AE57" i="1" s="1"/>
  <c r="AD58" i="1" s="1"/>
  <c r="AE47" i="1"/>
  <c r="AE48" i="1" s="1"/>
  <c r="AE97" i="1" s="1"/>
  <c r="AE36" i="1"/>
  <c r="AE37" i="1" s="1"/>
  <c r="AE95" i="1" s="1"/>
  <c r="AE31" i="1"/>
  <c r="AE32" i="1" s="1"/>
  <c r="AC96" i="1"/>
  <c r="AF79" i="3"/>
  <c r="AF82" i="3" s="1"/>
  <c r="AG83" i="3" s="1"/>
  <c r="AG86" i="3" s="1"/>
  <c r="AI11" i="3"/>
  <c r="AI12" i="3" s="1"/>
  <c r="AI16" i="3" s="1"/>
  <c r="AI17" i="3" s="1"/>
  <c r="AJ9" i="3"/>
  <c r="AG47" i="3"/>
  <c r="AG48" i="3" s="1"/>
  <c r="AG73" i="3"/>
  <c r="AG74" i="3" s="1"/>
  <c r="AG93" i="3" s="1"/>
  <c r="AG31" i="3"/>
  <c r="AG32" i="3" s="1"/>
  <c r="AG78" i="3"/>
  <c r="AG59" i="3"/>
  <c r="AG60" i="3" s="1"/>
  <c r="AG63" i="3" s="1"/>
  <c r="AF64" i="3" s="1"/>
  <c r="AG22" i="3"/>
  <c r="AG23" i="3" s="1"/>
  <c r="AG24" i="3"/>
  <c r="AG4" i="3" s="1"/>
  <c r="AG36" i="3"/>
  <c r="AG37" i="3" s="1"/>
  <c r="AG90" i="3" s="1"/>
  <c r="AG2" i="3"/>
  <c r="AH46" i="3"/>
  <c r="AH20" i="3"/>
  <c r="AH21" i="3" s="1"/>
  <c r="AH107" i="3" s="1"/>
  <c r="AH108" i="3" s="1"/>
  <c r="AH109" i="3" s="1"/>
  <c r="AH113" i="3" s="1"/>
  <c r="AH114" i="3" s="1"/>
  <c r="AH117" i="3" s="1"/>
  <c r="AC94" i="3"/>
  <c r="AC101" i="3" s="1"/>
  <c r="AC3" i="3" s="1"/>
  <c r="AD87" i="3"/>
  <c r="AE24" i="1"/>
  <c r="AE4" i="1" s="1"/>
  <c r="AE22" i="1"/>
  <c r="AE23" i="1" s="1"/>
  <c r="AE17" i="14" s="1"/>
  <c r="AB19" i="17" l="1"/>
  <c r="AB20" i="17" s="1"/>
  <c r="AC17" i="17" s="1"/>
  <c r="AC11" i="17" s="1"/>
  <c r="AC12" i="17" s="1"/>
  <c r="AC55" i="10"/>
  <c r="AC60" i="10" s="1"/>
  <c r="AF54" i="3"/>
  <c r="AF35" i="5" s="1"/>
  <c r="AF98" i="5"/>
  <c r="AE99" i="5"/>
  <c r="Z48" i="13"/>
  <c r="Z11" i="12"/>
  <c r="Z52" i="13"/>
  <c r="AA36" i="8"/>
  <c r="AA11" i="13" s="1"/>
  <c r="AA12" i="13" s="1"/>
  <c r="AA13" i="13" s="1"/>
  <c r="AA40" i="9"/>
  <c r="AA35" i="13" s="1"/>
  <c r="AB16" i="8"/>
  <c r="AB34" i="8" s="1"/>
  <c r="AG53" i="3"/>
  <c r="Y17" i="13"/>
  <c r="AF20" i="1"/>
  <c r="AF21" i="1" s="1"/>
  <c r="AF31" i="1" s="1"/>
  <c r="AG13" i="4"/>
  <c r="AG14" i="4" s="1"/>
  <c r="AG28" i="4" s="1"/>
  <c r="AG52" i="3"/>
  <c r="AG29" i="5"/>
  <c r="AF17" i="4"/>
  <c r="Y47" i="12"/>
  <c r="AE98" i="1"/>
  <c r="AE23" i="10"/>
  <c r="AE33" i="9"/>
  <c r="AE23" i="9"/>
  <c r="AE9" i="8"/>
  <c r="AE20" i="8"/>
  <c r="AC14" i="8"/>
  <c r="AC30" i="8"/>
  <c r="P53" i="13"/>
  <c r="P54" i="13" s="1"/>
  <c r="P58" i="13" s="1"/>
  <c r="P34" i="13"/>
  <c r="P37" i="13" s="1"/>
  <c r="P41" i="13" s="1"/>
  <c r="P42" i="13" s="1"/>
  <c r="AB32" i="8"/>
  <c r="AB11" i="9" s="1"/>
  <c r="AB12" i="9" s="1"/>
  <c r="AB37" i="9" s="1"/>
  <c r="AB40" i="9" s="1"/>
  <c r="AC31" i="8"/>
  <c r="AC25" i="8"/>
  <c r="O47" i="13"/>
  <c r="O49" i="13" s="1"/>
  <c r="O57" i="13" s="1"/>
  <c r="O59" i="13" s="1"/>
  <c r="O48" i="12" s="1"/>
  <c r="O15" i="13"/>
  <c r="O18" i="13" s="1"/>
  <c r="O22" i="13" s="1"/>
  <c r="O23" i="13" s="1"/>
  <c r="AC32" i="9"/>
  <c r="AC34" i="9" s="1"/>
  <c r="AC39" i="9" s="1"/>
  <c r="AC24" i="9"/>
  <c r="AC38" i="9" s="1"/>
  <c r="AC10" i="9"/>
  <c r="AD51" i="10"/>
  <c r="AE48" i="10" s="1"/>
  <c r="AD54" i="10"/>
  <c r="AE45" i="10"/>
  <c r="AE46" i="10" s="1"/>
  <c r="AE50" i="10" s="1"/>
  <c r="AE12" i="10"/>
  <c r="AE18" i="17" s="1"/>
  <c r="AE49" i="10"/>
  <c r="AE49" i="12"/>
  <c r="AE2" i="2"/>
  <c r="AE2" i="14"/>
  <c r="AE2" i="13"/>
  <c r="AE2" i="12"/>
  <c r="AE2" i="10"/>
  <c r="AE2" i="9"/>
  <c r="AE2" i="8"/>
  <c r="AE29" i="13"/>
  <c r="AE10" i="13"/>
  <c r="AG44" i="10"/>
  <c r="AH9" i="1"/>
  <c r="AG11" i="1"/>
  <c r="AG12" i="1" s="1"/>
  <c r="AG16" i="1" s="1"/>
  <c r="AG17" i="1" s="1"/>
  <c r="AG46" i="1" s="1"/>
  <c r="AE4" i="2"/>
  <c r="AE4" i="14"/>
  <c r="AE4" i="13"/>
  <c r="AE4" i="12"/>
  <c r="AE4" i="10"/>
  <c r="AE4" i="9"/>
  <c r="AE4" i="8"/>
  <c r="AB27" i="8"/>
  <c r="AB35" i="8" s="1"/>
  <c r="AB36" i="8" s="1"/>
  <c r="AC3" i="4"/>
  <c r="AC3" i="5"/>
  <c r="AF18" i="4"/>
  <c r="AF23" i="4"/>
  <c r="AG2" i="4"/>
  <c r="AG2" i="5"/>
  <c r="AG4" i="4"/>
  <c r="AG4" i="5"/>
  <c r="AG91" i="3"/>
  <c r="AG116" i="3"/>
  <c r="AG118" i="3" s="1"/>
  <c r="AG50" i="5" s="1"/>
  <c r="AG92" i="3"/>
  <c r="AF72" i="1"/>
  <c r="AF47" i="1"/>
  <c r="AF48" i="1" s="1"/>
  <c r="AF97" i="1" s="1"/>
  <c r="AF36" i="1"/>
  <c r="AF37" i="1" s="1"/>
  <c r="AF95" i="1" s="1"/>
  <c r="AF53" i="1"/>
  <c r="AF54" i="1" s="1"/>
  <c r="AF57" i="1" s="1"/>
  <c r="AE58" i="1" s="1"/>
  <c r="AC81" i="1"/>
  <c r="AB99" i="1"/>
  <c r="AE73" i="1"/>
  <c r="AE76" i="1" s="1"/>
  <c r="AF77" i="1" s="1"/>
  <c r="AF80" i="1" s="1"/>
  <c r="AE96" i="1"/>
  <c r="AI46" i="3"/>
  <c r="AI20" i="3"/>
  <c r="AI21" i="3" s="1"/>
  <c r="AI107" i="3" s="1"/>
  <c r="AD94" i="3"/>
  <c r="AD101" i="3" s="1"/>
  <c r="AD3" i="3" s="1"/>
  <c r="AE87" i="3"/>
  <c r="AH78" i="3"/>
  <c r="AH73" i="3"/>
  <c r="AH74" i="3" s="1"/>
  <c r="AH93" i="3" s="1"/>
  <c r="AH36" i="3"/>
  <c r="AH37" i="3" s="1"/>
  <c r="AH90" i="3" s="1"/>
  <c r="AH59" i="3"/>
  <c r="AH60" i="3" s="1"/>
  <c r="AH63" i="3" s="1"/>
  <c r="AG64" i="3" s="1"/>
  <c r="AH47" i="3"/>
  <c r="AH48" i="3" s="1"/>
  <c r="AH24" i="3"/>
  <c r="AH4" i="3" s="1"/>
  <c r="AH31" i="3"/>
  <c r="AH22" i="3"/>
  <c r="AH23" i="3" s="1"/>
  <c r="AH2" i="3"/>
  <c r="AK9" i="3"/>
  <c r="AJ11" i="3"/>
  <c r="AJ12" i="3" s="1"/>
  <c r="AJ16" i="3" s="1"/>
  <c r="AJ17" i="3" s="1"/>
  <c r="AG79" i="3"/>
  <c r="AG82" i="3" s="1"/>
  <c r="AH83" i="3" s="1"/>
  <c r="AH86" i="3" s="1"/>
  <c r="AF22" i="1"/>
  <c r="AF23" i="1" s="1"/>
  <c r="AF17" i="14" s="1"/>
  <c r="AC19" i="17" l="1"/>
  <c r="AC20" i="17" s="1"/>
  <c r="AD17" i="17" s="1"/>
  <c r="AD11" i="17" s="1"/>
  <c r="AD12" i="17" s="1"/>
  <c r="Z47" i="12"/>
  <c r="Z24" i="17"/>
  <c r="AD60" i="10"/>
  <c r="AD55" i="10"/>
  <c r="AF19" i="4"/>
  <c r="AF29" i="4" s="1"/>
  <c r="AF99" i="5" s="1"/>
  <c r="AG54" i="3"/>
  <c r="AG35" i="5" s="1"/>
  <c r="AG98" i="5"/>
  <c r="AA16" i="13"/>
  <c r="AA21" i="13"/>
  <c r="AA9" i="12"/>
  <c r="AA10" i="12"/>
  <c r="AA40" i="13"/>
  <c r="AA30" i="13"/>
  <c r="AA31" i="13" s="1"/>
  <c r="AA32" i="13" s="1"/>
  <c r="AA36" i="13" s="1"/>
  <c r="AF34" i="10"/>
  <c r="AF35" i="10" s="1"/>
  <c r="AF36" i="10" s="1"/>
  <c r="AF12" i="10" s="1"/>
  <c r="AF18" i="17" s="1"/>
  <c r="AF67" i="1"/>
  <c r="AF68" i="1" s="1"/>
  <c r="AF90" i="1"/>
  <c r="AF91" i="1" s="1"/>
  <c r="AF2" i="1"/>
  <c r="AF112" i="1"/>
  <c r="AF113" i="1" s="1"/>
  <c r="AF114" i="1" s="1"/>
  <c r="AF118" i="1" s="1"/>
  <c r="AF119" i="1" s="1"/>
  <c r="AF24" i="1"/>
  <c r="AF4" i="1" s="1"/>
  <c r="AF4" i="14" s="1"/>
  <c r="AC32" i="8"/>
  <c r="AC11" i="9" s="1"/>
  <c r="AC12" i="9" s="1"/>
  <c r="AC37" i="9" s="1"/>
  <c r="AC40" i="9" s="1"/>
  <c r="AG17" i="4"/>
  <c r="AH53" i="3"/>
  <c r="AB16" i="13"/>
  <c r="AB11" i="13"/>
  <c r="AB12" i="13" s="1"/>
  <c r="AB13" i="13" s="1"/>
  <c r="AB21" i="13"/>
  <c r="AB9" i="12"/>
  <c r="AE32" i="9"/>
  <c r="AE34" i="9" s="1"/>
  <c r="AE39" i="9" s="1"/>
  <c r="AE24" i="9"/>
  <c r="AE38" i="9" s="1"/>
  <c r="AE10" i="9"/>
  <c r="AD14" i="8"/>
  <c r="AD30" i="8"/>
  <c r="Q39" i="13"/>
  <c r="P33" i="12"/>
  <c r="AE51" i="10"/>
  <c r="AF48" i="10" s="1"/>
  <c r="AE54" i="10"/>
  <c r="AD25" i="8"/>
  <c r="AD31" i="8"/>
  <c r="P20" i="13"/>
  <c r="O29" i="12"/>
  <c r="AH44" i="10"/>
  <c r="AH11" i="1"/>
  <c r="AH12" i="1" s="1"/>
  <c r="AH16" i="1" s="1"/>
  <c r="AH17" i="1" s="1"/>
  <c r="AH46" i="1" s="1"/>
  <c r="AI9" i="1"/>
  <c r="AC16" i="8"/>
  <c r="AC34" i="8" s="1"/>
  <c r="AF2" i="2"/>
  <c r="AF2" i="14"/>
  <c r="AF2" i="13"/>
  <c r="AF2" i="12"/>
  <c r="AF2" i="10"/>
  <c r="AF2" i="9"/>
  <c r="AF2" i="8"/>
  <c r="AG20" i="1"/>
  <c r="AG21" i="1" s="1"/>
  <c r="AG72" i="1" s="1"/>
  <c r="AC27" i="8"/>
  <c r="AC35" i="8" s="1"/>
  <c r="AB35" i="13"/>
  <c r="AB40" i="13"/>
  <c r="AB30" i="13"/>
  <c r="AB10" i="12"/>
  <c r="AF10" i="13"/>
  <c r="AF29" i="13"/>
  <c r="AD32" i="9"/>
  <c r="AD34" i="9" s="1"/>
  <c r="AD39" i="9" s="1"/>
  <c r="AD24" i="9"/>
  <c r="AD38" i="9" s="1"/>
  <c r="AD10" i="9"/>
  <c r="AA17" i="13"/>
  <c r="AA48" i="13"/>
  <c r="AF4" i="10"/>
  <c r="AF4" i="9"/>
  <c r="AF4" i="8"/>
  <c r="AF98" i="1"/>
  <c r="AF23" i="10"/>
  <c r="AF33" i="9"/>
  <c r="AF23" i="9"/>
  <c r="AF9" i="8"/>
  <c r="AF20" i="8"/>
  <c r="AD3" i="4"/>
  <c r="AD3" i="5"/>
  <c r="AG23" i="4"/>
  <c r="AG18" i="4"/>
  <c r="AG101" i="3"/>
  <c r="AG3" i="3" s="1"/>
  <c r="AH4" i="4"/>
  <c r="AH4" i="5"/>
  <c r="AH2" i="4"/>
  <c r="AH2" i="5"/>
  <c r="AI108" i="3"/>
  <c r="AI109" i="3" s="1"/>
  <c r="AI113" i="3" s="1"/>
  <c r="AI114" i="3" s="1"/>
  <c r="AI117" i="3" s="1"/>
  <c r="AH92" i="3"/>
  <c r="AD81" i="1"/>
  <c r="AC99" i="1"/>
  <c r="AC106" i="1" s="1"/>
  <c r="AC3" i="1" s="1"/>
  <c r="AF73" i="1"/>
  <c r="AF76" i="1" s="1"/>
  <c r="AG77" i="1" s="1"/>
  <c r="AG80" i="1" s="1"/>
  <c r="AF32" i="1"/>
  <c r="AH32" i="3"/>
  <c r="AK11" i="3"/>
  <c r="AK12" i="3" s="1"/>
  <c r="AK16" i="3" s="1"/>
  <c r="AK17" i="3" s="1"/>
  <c r="AL9" i="3"/>
  <c r="AJ46" i="3"/>
  <c r="AJ20" i="3"/>
  <c r="AJ21" i="3" s="1"/>
  <c r="AJ107" i="3" s="1"/>
  <c r="AJ108" i="3" s="1"/>
  <c r="AJ109" i="3" s="1"/>
  <c r="AJ113" i="3" s="1"/>
  <c r="AJ114" i="3" s="1"/>
  <c r="AJ117" i="3" s="1"/>
  <c r="AI78" i="3"/>
  <c r="AI59" i="3"/>
  <c r="AI47" i="3"/>
  <c r="AI48" i="3" s="1"/>
  <c r="AI36" i="3"/>
  <c r="AI37" i="3" s="1"/>
  <c r="AI90" i="3" s="1"/>
  <c r="AI31" i="3"/>
  <c r="AI22" i="3"/>
  <c r="AI23" i="3" s="1"/>
  <c r="AI73" i="3"/>
  <c r="AI74" i="3" s="1"/>
  <c r="AI93" i="3" s="1"/>
  <c r="AI2" i="3"/>
  <c r="AI24" i="3"/>
  <c r="AI4" i="3" s="1"/>
  <c r="AE94" i="3"/>
  <c r="AE101" i="3" s="1"/>
  <c r="AE3" i="3" s="1"/>
  <c r="AF87" i="3"/>
  <c r="AH79" i="3"/>
  <c r="AH82" i="3" s="1"/>
  <c r="AI83" i="3" s="1"/>
  <c r="AI86" i="3" s="1"/>
  <c r="AH20" i="1"/>
  <c r="AH21" i="1" s="1"/>
  <c r="AF45" i="10" l="1"/>
  <c r="AF46" i="10" s="1"/>
  <c r="AF50" i="10" s="1"/>
  <c r="AF49" i="12"/>
  <c r="AD19" i="17"/>
  <c r="AD20" i="17" s="1"/>
  <c r="AE17" i="17" s="1"/>
  <c r="AE11" i="17" s="1"/>
  <c r="AE12" i="17" s="1"/>
  <c r="AE55" i="10"/>
  <c r="AE60" i="10" s="1"/>
  <c r="AF49" i="10"/>
  <c r="AA52" i="13"/>
  <c r="AA11" i="12"/>
  <c r="AG19" i="4"/>
  <c r="AG29" i="4" s="1"/>
  <c r="AG99" i="5" s="1"/>
  <c r="AF4" i="12"/>
  <c r="AF4" i="13"/>
  <c r="AF4" i="2"/>
  <c r="AC3" i="13"/>
  <c r="AC3" i="12"/>
  <c r="AC3" i="10"/>
  <c r="AC3" i="9"/>
  <c r="AC3" i="8"/>
  <c r="AC3" i="2"/>
  <c r="AC3" i="14"/>
  <c r="AF30" i="8"/>
  <c r="AC36" i="8"/>
  <c r="AC11" i="13" s="1"/>
  <c r="AC12" i="13" s="1"/>
  <c r="AC13" i="13" s="1"/>
  <c r="AG67" i="1"/>
  <c r="AG68" i="1" s="1"/>
  <c r="AG23" i="10" s="1"/>
  <c r="AI53" i="3"/>
  <c r="AH13" i="4"/>
  <c r="AH14" i="4" s="1"/>
  <c r="AH28" i="4" s="1"/>
  <c r="AH52" i="3"/>
  <c r="AH54" i="3" s="1"/>
  <c r="AH35" i="5" s="1"/>
  <c r="AH29" i="5"/>
  <c r="AG90" i="1"/>
  <c r="AG91" i="1" s="1"/>
  <c r="AG34" i="10"/>
  <c r="AG35" i="10" s="1"/>
  <c r="AG36" i="10" s="1"/>
  <c r="AI44" i="10"/>
  <c r="AJ9" i="1"/>
  <c r="AI11" i="1"/>
  <c r="AI12" i="1" s="1"/>
  <c r="AI16" i="1" s="1"/>
  <c r="AI17" i="1" s="1"/>
  <c r="AI46" i="1" s="1"/>
  <c r="AD27" i="8"/>
  <c r="AD35" i="8" s="1"/>
  <c r="AG2" i="1"/>
  <c r="AE31" i="8"/>
  <c r="AE25" i="8"/>
  <c r="AE27" i="8" s="1"/>
  <c r="AE35" i="8" s="1"/>
  <c r="AF54" i="10"/>
  <c r="AF51" i="10"/>
  <c r="AG48" i="10" s="1"/>
  <c r="AG24" i="1"/>
  <c r="AG4" i="1" s="1"/>
  <c r="AG53" i="1"/>
  <c r="AG54" i="1" s="1"/>
  <c r="AG57" i="1" s="1"/>
  <c r="AF58" i="1" s="1"/>
  <c r="AB31" i="13"/>
  <c r="AB32" i="13" s="1"/>
  <c r="AC40" i="13"/>
  <c r="AC35" i="13"/>
  <c r="AC30" i="13"/>
  <c r="AC31" i="13" s="1"/>
  <c r="AC32" i="13" s="1"/>
  <c r="AC10" i="12"/>
  <c r="AB11" i="12"/>
  <c r="AB24" i="17" s="1"/>
  <c r="AH90" i="1"/>
  <c r="AH91" i="1" s="1"/>
  <c r="AH34" i="10"/>
  <c r="AH35" i="10" s="1"/>
  <c r="AH36" i="10" s="1"/>
  <c r="Q34" i="13"/>
  <c r="Q37" i="13" s="1"/>
  <c r="Q41" i="13" s="1"/>
  <c r="Q42" i="13" s="1"/>
  <c r="Q53" i="13"/>
  <c r="Q54" i="13" s="1"/>
  <c r="Q58" i="13" s="1"/>
  <c r="AD32" i="8"/>
  <c r="AD11" i="9" s="1"/>
  <c r="AD12" i="9" s="1"/>
  <c r="AD37" i="9" s="1"/>
  <c r="AD40" i="9" s="1"/>
  <c r="AG98" i="1"/>
  <c r="AG33" i="9"/>
  <c r="AG23" i="9"/>
  <c r="AG20" i="8"/>
  <c r="AG9" i="8"/>
  <c r="AG22" i="1"/>
  <c r="AG23" i="1" s="1"/>
  <c r="AG17" i="14" s="1"/>
  <c r="AG31" i="1"/>
  <c r="AG32" i="1" s="1"/>
  <c r="AG36" i="1"/>
  <c r="AG37" i="1" s="1"/>
  <c r="AG95" i="1" s="1"/>
  <c r="P15" i="13"/>
  <c r="P18" i="13" s="1"/>
  <c r="P22" i="13" s="1"/>
  <c r="P23" i="13" s="1"/>
  <c r="P47" i="13"/>
  <c r="P49" i="13" s="1"/>
  <c r="P57" i="13" s="1"/>
  <c r="P59" i="13" s="1"/>
  <c r="P48" i="12" s="1"/>
  <c r="AD16" i="8"/>
  <c r="AD34" i="8" s="1"/>
  <c r="AB17" i="13"/>
  <c r="AB48" i="13"/>
  <c r="AF25" i="8"/>
  <c r="AF31" i="8"/>
  <c r="AG112" i="1"/>
  <c r="AG113" i="1" s="1"/>
  <c r="AG114" i="1" s="1"/>
  <c r="AG118" i="1" s="1"/>
  <c r="AG119" i="1" s="1"/>
  <c r="AG47" i="1"/>
  <c r="AG48" i="1" s="1"/>
  <c r="AG97" i="1" s="1"/>
  <c r="AE30" i="8"/>
  <c r="AE14" i="8"/>
  <c r="AE16" i="8" s="1"/>
  <c r="AE34" i="8" s="1"/>
  <c r="AI4" i="4"/>
  <c r="AI4" i="5"/>
  <c r="AI2" i="4"/>
  <c r="AI2" i="5"/>
  <c r="AG3" i="4"/>
  <c r="AG3" i="5"/>
  <c r="AE3" i="4"/>
  <c r="AE3" i="5"/>
  <c r="AH91" i="3"/>
  <c r="AH101" i="3" s="1"/>
  <c r="AH3" i="3" s="1"/>
  <c r="AH116" i="3"/>
  <c r="AH118" i="3" s="1"/>
  <c r="AH50" i="5" s="1"/>
  <c r="AI92" i="3"/>
  <c r="AH112" i="1"/>
  <c r="AH113" i="1" s="1"/>
  <c r="AH114" i="1" s="1"/>
  <c r="AH118" i="1" s="1"/>
  <c r="AH119" i="1" s="1"/>
  <c r="AH2" i="1"/>
  <c r="AH67" i="1"/>
  <c r="AH68" i="1" s="1"/>
  <c r="AH72" i="1"/>
  <c r="AH47" i="1"/>
  <c r="AH48" i="1" s="1"/>
  <c r="AH97" i="1" s="1"/>
  <c r="AH36" i="1"/>
  <c r="AH37" i="1" s="1"/>
  <c r="AH95" i="1" s="1"/>
  <c r="AH31" i="1"/>
  <c r="AH53" i="1"/>
  <c r="AH54" i="1" s="1"/>
  <c r="AH57" i="1" s="1"/>
  <c r="AG58" i="1" s="1"/>
  <c r="AE81" i="1"/>
  <c r="AD99" i="1"/>
  <c r="AD106" i="1" s="1"/>
  <c r="AD3" i="1" s="1"/>
  <c r="AF96" i="1"/>
  <c r="AG73" i="1"/>
  <c r="AG76" i="1" s="1"/>
  <c r="AH77" i="1" s="1"/>
  <c r="AH80" i="1" s="1"/>
  <c r="AL11" i="3"/>
  <c r="AL12" i="3" s="1"/>
  <c r="AL16" i="3" s="1"/>
  <c r="AL17" i="3" s="1"/>
  <c r="AM9" i="3"/>
  <c r="AK20" i="3"/>
  <c r="AK21" i="3" s="1"/>
  <c r="AK107" i="3" s="1"/>
  <c r="AK108" i="3" s="1"/>
  <c r="AK109" i="3" s="1"/>
  <c r="AK113" i="3" s="1"/>
  <c r="AK114" i="3" s="1"/>
  <c r="AK117" i="3" s="1"/>
  <c r="AK46" i="3"/>
  <c r="AJ73" i="3"/>
  <c r="AJ74" i="3" s="1"/>
  <c r="AJ93" i="3" s="1"/>
  <c r="AJ31" i="3"/>
  <c r="AJ32" i="3" s="1"/>
  <c r="AJ78" i="3"/>
  <c r="AJ79" i="3" s="1"/>
  <c r="AJ82" i="3" s="1"/>
  <c r="AK83" i="3" s="1"/>
  <c r="AK86" i="3" s="1"/>
  <c r="AJ24" i="3"/>
  <c r="AJ4" i="3" s="1"/>
  <c r="AJ36" i="3"/>
  <c r="AJ37" i="3" s="1"/>
  <c r="AJ90" i="3" s="1"/>
  <c r="AJ47" i="3"/>
  <c r="AJ48" i="3" s="1"/>
  <c r="AJ22" i="3"/>
  <c r="AJ23" i="3" s="1"/>
  <c r="AJ59" i="3"/>
  <c r="AJ2" i="3"/>
  <c r="AI60" i="3"/>
  <c r="AI63" i="3" s="1"/>
  <c r="AH64" i="3" s="1"/>
  <c r="AG87" i="3"/>
  <c r="AF94" i="3"/>
  <c r="AF101" i="3" s="1"/>
  <c r="AF3" i="3" s="1"/>
  <c r="AI79" i="3"/>
  <c r="AI82" i="3" s="1"/>
  <c r="AJ83" i="3" s="1"/>
  <c r="AJ86" i="3" s="1"/>
  <c r="AI32" i="3"/>
  <c r="AH22" i="1"/>
  <c r="AH23" i="1" s="1"/>
  <c r="AH17" i="14" s="1"/>
  <c r="AH24" i="1"/>
  <c r="AH4" i="1" s="1"/>
  <c r="AE19" i="17" l="1"/>
  <c r="AE20" i="17" s="1"/>
  <c r="AF17" i="17" s="1"/>
  <c r="AF11" i="17" s="1"/>
  <c r="AF12" i="17" s="1"/>
  <c r="AA47" i="12"/>
  <c r="AA24" i="17"/>
  <c r="AF60" i="10"/>
  <c r="AF55" i="10"/>
  <c r="AC16" i="13"/>
  <c r="AH98" i="5"/>
  <c r="AC9" i="12"/>
  <c r="AC11" i="12" s="1"/>
  <c r="AC21" i="13"/>
  <c r="AF14" i="8"/>
  <c r="AF16" i="8" s="1"/>
  <c r="AF34" i="8" s="1"/>
  <c r="AD3" i="12"/>
  <c r="AD3" i="9"/>
  <c r="AD3" i="13"/>
  <c r="AD3" i="14"/>
  <c r="AD3" i="10"/>
  <c r="AD3" i="2"/>
  <c r="AD3" i="8"/>
  <c r="AD36" i="8"/>
  <c r="AD16" i="13" s="1"/>
  <c r="AH32" i="1"/>
  <c r="AE36" i="8"/>
  <c r="AE9" i="12" s="1"/>
  <c r="AJ13" i="4"/>
  <c r="AJ14" i="4" s="1"/>
  <c r="AJ28" i="4" s="1"/>
  <c r="AJ52" i="3"/>
  <c r="AJ29" i="5"/>
  <c r="AE32" i="8"/>
  <c r="AE11" i="9" s="1"/>
  <c r="AE12" i="9" s="1"/>
  <c r="AE37" i="9" s="1"/>
  <c r="AE40" i="9" s="1"/>
  <c r="AE10" i="12" s="1"/>
  <c r="AH17" i="4"/>
  <c r="AB47" i="12"/>
  <c r="AI20" i="1"/>
  <c r="AI21" i="1" s="1"/>
  <c r="AI112" i="1" s="1"/>
  <c r="AI113" i="1" s="1"/>
  <c r="AI114" i="1" s="1"/>
  <c r="AI118" i="1" s="1"/>
  <c r="AI119" i="1" s="1"/>
  <c r="AI13" i="4"/>
  <c r="AI14" i="4" s="1"/>
  <c r="AI28" i="4" s="1"/>
  <c r="AI29" i="5"/>
  <c r="AI52" i="3"/>
  <c r="AI54" i="3" s="1"/>
  <c r="AI35" i="5" s="1"/>
  <c r="AJ53" i="3"/>
  <c r="R39" i="13"/>
  <c r="Q33" i="12"/>
  <c r="AG54" i="10"/>
  <c r="AH49" i="12"/>
  <c r="AH12" i="10"/>
  <c r="AH18" i="17" s="1"/>
  <c r="AH49" i="10"/>
  <c r="AH45" i="10"/>
  <c r="AH46" i="10" s="1"/>
  <c r="AH50" i="10" s="1"/>
  <c r="AB52" i="13"/>
  <c r="AB36" i="13"/>
  <c r="Q20" i="13"/>
  <c r="P29" i="12"/>
  <c r="AJ44" i="10"/>
  <c r="AK9" i="1"/>
  <c r="AJ11" i="1"/>
  <c r="AJ12" i="1" s="1"/>
  <c r="AJ16" i="1" s="1"/>
  <c r="AJ17" i="1" s="1"/>
  <c r="AJ46" i="1" s="1"/>
  <c r="AH4" i="2"/>
  <c r="AH4" i="14"/>
  <c r="AH4" i="13"/>
  <c r="AH4" i="12"/>
  <c r="AH4" i="10"/>
  <c r="AH4" i="9"/>
  <c r="AH4" i="8"/>
  <c r="AI90" i="1"/>
  <c r="AI91" i="1" s="1"/>
  <c r="AG4" i="2"/>
  <c r="AG4" i="14"/>
  <c r="AG4" i="13"/>
  <c r="AG4" i="12"/>
  <c r="AG4" i="10"/>
  <c r="AG4" i="9"/>
  <c r="AG4" i="8"/>
  <c r="AG2" i="2"/>
  <c r="AG2" i="14"/>
  <c r="AG2" i="13"/>
  <c r="AG2" i="12"/>
  <c r="AG2" i="10"/>
  <c r="AG2" i="9"/>
  <c r="AG2" i="8"/>
  <c r="AF24" i="9"/>
  <c r="AF38" i="9" s="1"/>
  <c r="AF10" i="9"/>
  <c r="AF32" i="9"/>
  <c r="AF34" i="9" s="1"/>
  <c r="AF39" i="9" s="1"/>
  <c r="AF27" i="8"/>
  <c r="AF35" i="8" s="1"/>
  <c r="AH98" i="1"/>
  <c r="AH23" i="10"/>
  <c r="AH33" i="9"/>
  <c r="AH23" i="9"/>
  <c r="AH20" i="8"/>
  <c r="AH9" i="8"/>
  <c r="AH2" i="2"/>
  <c r="AH2" i="14"/>
  <c r="AH2" i="13"/>
  <c r="AH2" i="12"/>
  <c r="AH2" i="10"/>
  <c r="AH2" i="9"/>
  <c r="AH2" i="8"/>
  <c r="AG49" i="12"/>
  <c r="AG12" i="10"/>
  <c r="AG18" i="17" s="1"/>
  <c r="AG49" i="10"/>
  <c r="AG45" i="10"/>
  <c r="AG46" i="10" s="1"/>
  <c r="AG50" i="10" s="1"/>
  <c r="AH29" i="13"/>
  <c r="AH10" i="13"/>
  <c r="AG10" i="13"/>
  <c r="AG29" i="13"/>
  <c r="AD40" i="13"/>
  <c r="AD35" i="13"/>
  <c r="AD10" i="12"/>
  <c r="AD30" i="13"/>
  <c r="AD31" i="13" s="1"/>
  <c r="AD32" i="13" s="1"/>
  <c r="AC36" i="13"/>
  <c r="AC52" i="13"/>
  <c r="AF32" i="8"/>
  <c r="AF11" i="9" s="1"/>
  <c r="AC17" i="13"/>
  <c r="AC48" i="13"/>
  <c r="AF3" i="4"/>
  <c r="AF3" i="5"/>
  <c r="AJ4" i="4"/>
  <c r="AJ4" i="5"/>
  <c r="AH23" i="4"/>
  <c r="AH18" i="4"/>
  <c r="AH3" i="4"/>
  <c r="AH3" i="5"/>
  <c r="AJ2" i="4"/>
  <c r="AJ2" i="5"/>
  <c r="AJ92" i="3"/>
  <c r="AI91" i="3"/>
  <c r="AI101" i="3" s="1"/>
  <c r="AI3" i="3" s="1"/>
  <c r="AI116" i="3"/>
  <c r="AI118" i="3" s="1"/>
  <c r="AI50" i="5" s="1"/>
  <c r="AJ91" i="3"/>
  <c r="AJ116" i="3"/>
  <c r="AH96" i="1"/>
  <c r="AF81" i="1"/>
  <c r="AE99" i="1"/>
  <c r="AE106" i="1" s="1"/>
  <c r="AE3" i="1" s="1"/>
  <c r="AI2" i="1"/>
  <c r="AI72" i="1"/>
  <c r="AI73" i="1" s="1"/>
  <c r="AI76" i="1" s="1"/>
  <c r="AJ77" i="1" s="1"/>
  <c r="AJ80" i="1" s="1"/>
  <c r="AI67" i="1"/>
  <c r="AI68" i="1" s="1"/>
  <c r="AI47" i="1"/>
  <c r="AI48" i="1" s="1"/>
  <c r="AI97" i="1" s="1"/>
  <c r="AI36" i="1"/>
  <c r="AI37" i="1" s="1"/>
  <c r="AI95" i="1" s="1"/>
  <c r="AG96" i="1"/>
  <c r="AH73" i="1"/>
  <c r="AH76" i="1" s="1"/>
  <c r="AI77" i="1" s="1"/>
  <c r="AI80" i="1" s="1"/>
  <c r="AK78" i="3"/>
  <c r="AK79" i="3" s="1"/>
  <c r="AK82" i="3" s="1"/>
  <c r="AL83" i="3" s="1"/>
  <c r="AL86" i="3" s="1"/>
  <c r="AK47" i="3"/>
  <c r="AK36" i="3"/>
  <c r="AK37" i="3" s="1"/>
  <c r="AK90" i="3" s="1"/>
  <c r="AK73" i="3"/>
  <c r="AK74" i="3" s="1"/>
  <c r="AK93" i="3" s="1"/>
  <c r="AK59" i="3"/>
  <c r="AK31" i="3"/>
  <c r="AK32" i="3" s="1"/>
  <c r="AK24" i="3"/>
  <c r="AK4" i="3" s="1"/>
  <c r="AK22" i="3"/>
  <c r="AK23" i="3" s="1"/>
  <c r="AK2" i="3"/>
  <c r="AK48" i="3"/>
  <c r="AM11" i="3"/>
  <c r="AM12" i="3" s="1"/>
  <c r="AM16" i="3" s="1"/>
  <c r="AM17" i="3" s="1"/>
  <c r="AN9" i="3"/>
  <c r="AL46" i="3"/>
  <c r="AL20" i="3"/>
  <c r="AL21" i="3" s="1"/>
  <c r="AL107" i="3" s="1"/>
  <c r="AH87" i="3"/>
  <c r="AG94" i="3"/>
  <c r="AJ60" i="3"/>
  <c r="AJ63" i="3" s="1"/>
  <c r="AI64" i="3" s="1"/>
  <c r="AI22" i="1"/>
  <c r="AI23" i="1" s="1"/>
  <c r="AI17" i="14" s="1"/>
  <c r="AJ20" i="1"/>
  <c r="AJ21" i="1" s="1"/>
  <c r="AF19" i="17" l="1"/>
  <c r="AF20" i="17" s="1"/>
  <c r="AG17" i="17" s="1"/>
  <c r="AG11" i="17" s="1"/>
  <c r="AG12" i="17" s="1"/>
  <c r="AC47" i="12"/>
  <c r="AC24" i="17"/>
  <c r="AG55" i="10"/>
  <c r="AG60" i="10" s="1"/>
  <c r="AG51" i="10"/>
  <c r="AH48" i="10" s="1"/>
  <c r="AH51" i="10" s="1"/>
  <c r="AI48" i="10" s="1"/>
  <c r="AH19" i="4"/>
  <c r="AH29" i="4" s="1"/>
  <c r="AH99" i="5" s="1"/>
  <c r="AI98" i="5"/>
  <c r="AJ98" i="5"/>
  <c r="AD21" i="13"/>
  <c r="AD9" i="12"/>
  <c r="AD11" i="12" s="1"/>
  <c r="AD11" i="13"/>
  <c r="AD12" i="13" s="1"/>
  <c r="AD13" i="13" s="1"/>
  <c r="AD48" i="13" s="1"/>
  <c r="AE11" i="13"/>
  <c r="AE12" i="13" s="1"/>
  <c r="AE13" i="13" s="1"/>
  <c r="AE17" i="13" s="1"/>
  <c r="AE3" i="2"/>
  <c r="AE3" i="14"/>
  <c r="AE3" i="13"/>
  <c r="AE3" i="12"/>
  <c r="AE3" i="10"/>
  <c r="AE3" i="9"/>
  <c r="AE3" i="8"/>
  <c r="AE16" i="13"/>
  <c r="AE21" i="13"/>
  <c r="AE40" i="13"/>
  <c r="AE30" i="13"/>
  <c r="AE31" i="13" s="1"/>
  <c r="AE32" i="13" s="1"/>
  <c r="AE52" i="13" s="1"/>
  <c r="AE35" i="13"/>
  <c r="AI24" i="1"/>
  <c r="AI4" i="1" s="1"/>
  <c r="AI4" i="8" s="1"/>
  <c r="AI53" i="1"/>
  <c r="AI54" i="1" s="1"/>
  <c r="AI57" i="1" s="1"/>
  <c r="AH58" i="1" s="1"/>
  <c r="AJ54" i="3"/>
  <c r="AJ35" i="5" s="1"/>
  <c r="AK53" i="3"/>
  <c r="AI31" i="1"/>
  <c r="AI32" i="1" s="1"/>
  <c r="AI34" i="10"/>
  <c r="AI35" i="10" s="1"/>
  <c r="AI36" i="10" s="1"/>
  <c r="AI49" i="12" s="1"/>
  <c r="AI17" i="4"/>
  <c r="AJ101" i="3"/>
  <c r="AJ3" i="3" s="1"/>
  <c r="AJ3" i="4" s="1"/>
  <c r="AK13" i="4"/>
  <c r="AK14" i="4" s="1"/>
  <c r="AK28" i="4" s="1"/>
  <c r="AK29" i="5"/>
  <c r="AK52" i="3"/>
  <c r="AG14" i="8"/>
  <c r="AG30" i="8"/>
  <c r="AG31" i="8"/>
  <c r="AG25" i="8"/>
  <c r="Q47" i="13"/>
  <c r="Q49" i="13" s="1"/>
  <c r="Q57" i="13" s="1"/>
  <c r="Q59" i="13" s="1"/>
  <c r="Q48" i="12" s="1"/>
  <c r="Q15" i="13"/>
  <c r="Q18" i="13" s="1"/>
  <c r="Q22" i="13" s="1"/>
  <c r="Q23" i="13" s="1"/>
  <c r="AF36" i="8"/>
  <c r="AI98" i="1"/>
  <c r="AI23" i="10"/>
  <c r="AI33" i="9"/>
  <c r="AI23" i="9"/>
  <c r="AI20" i="8"/>
  <c r="AI9" i="8"/>
  <c r="AE11" i="12"/>
  <c r="AE24" i="17" s="1"/>
  <c r="AJ90" i="1"/>
  <c r="AJ91" i="1" s="1"/>
  <c r="AJ34" i="10"/>
  <c r="AJ35" i="10" s="1"/>
  <c r="AJ36" i="10" s="1"/>
  <c r="AI2" i="2"/>
  <c r="AI2" i="14"/>
  <c r="AI2" i="13"/>
  <c r="AI2" i="12"/>
  <c r="AI2" i="10"/>
  <c r="AI2" i="9"/>
  <c r="AI2" i="8"/>
  <c r="AF12" i="9"/>
  <c r="AF37" i="9" s="1"/>
  <c r="AF40" i="9" s="1"/>
  <c r="AK44" i="10"/>
  <c r="AK11" i="1"/>
  <c r="AK12" i="1" s="1"/>
  <c r="AK16" i="1" s="1"/>
  <c r="AK17" i="1" s="1"/>
  <c r="AK46" i="1" s="1"/>
  <c r="AL9" i="1"/>
  <c r="AG24" i="9"/>
  <c r="AG38" i="9" s="1"/>
  <c r="AG10" i="9"/>
  <c r="AG32" i="9"/>
  <c r="AG34" i="9" s="1"/>
  <c r="AG39" i="9" s="1"/>
  <c r="AI4" i="9"/>
  <c r="AI29" i="13"/>
  <c r="AI10" i="13"/>
  <c r="AD36" i="13"/>
  <c r="AD52" i="13"/>
  <c r="R34" i="13"/>
  <c r="R37" i="13" s="1"/>
  <c r="R41" i="13" s="1"/>
  <c r="R42" i="13" s="1"/>
  <c r="R53" i="13"/>
  <c r="R54" i="13" s="1"/>
  <c r="R58" i="13" s="1"/>
  <c r="AJ118" i="3"/>
  <c r="AJ50" i="5" s="1"/>
  <c r="AI23" i="4"/>
  <c r="AI18" i="4"/>
  <c r="AI19" i="4" s="1"/>
  <c r="AI29" i="4" s="1"/>
  <c r="AI3" i="4"/>
  <c r="AI3" i="5"/>
  <c r="AK2" i="4"/>
  <c r="AK2" i="5"/>
  <c r="AK4" i="4"/>
  <c r="AK4" i="5"/>
  <c r="AL108" i="3"/>
  <c r="AL109" i="3" s="1"/>
  <c r="AL113" i="3" s="1"/>
  <c r="AL114" i="3" s="1"/>
  <c r="AL117" i="3" s="1"/>
  <c r="AK91" i="3"/>
  <c r="AK116" i="3"/>
  <c r="AK92" i="3"/>
  <c r="AG81" i="1"/>
  <c r="AF99" i="1"/>
  <c r="AF106" i="1" s="1"/>
  <c r="AF3" i="1" s="1"/>
  <c r="AJ112" i="1"/>
  <c r="AJ113" i="1" s="1"/>
  <c r="AJ114" i="1" s="1"/>
  <c r="AJ118" i="1" s="1"/>
  <c r="AJ119" i="1" s="1"/>
  <c r="AJ2" i="1"/>
  <c r="AJ72" i="1"/>
  <c r="AJ73" i="1" s="1"/>
  <c r="AJ76" i="1" s="1"/>
  <c r="AK77" i="1" s="1"/>
  <c r="AK80" i="1" s="1"/>
  <c r="AJ67" i="1"/>
  <c r="AJ68" i="1" s="1"/>
  <c r="AJ53" i="1"/>
  <c r="AJ36" i="1"/>
  <c r="AJ37" i="1" s="1"/>
  <c r="AJ95" i="1" s="1"/>
  <c r="AJ47" i="1"/>
  <c r="AJ48" i="1" s="1"/>
  <c r="AJ97" i="1" s="1"/>
  <c r="AJ31" i="1"/>
  <c r="AO9" i="3"/>
  <c r="AN11" i="3"/>
  <c r="AN12" i="3" s="1"/>
  <c r="AN16" i="3" s="1"/>
  <c r="AN17" i="3" s="1"/>
  <c r="AH94" i="3"/>
  <c r="AI87" i="3"/>
  <c r="AM20" i="3"/>
  <c r="AM21" i="3" s="1"/>
  <c r="AM107" i="3" s="1"/>
  <c r="AM108" i="3" s="1"/>
  <c r="AM109" i="3" s="1"/>
  <c r="AM113" i="3" s="1"/>
  <c r="AM114" i="3" s="1"/>
  <c r="AM117" i="3" s="1"/>
  <c r="AM46" i="3"/>
  <c r="AL73" i="3"/>
  <c r="AL74" i="3" s="1"/>
  <c r="AL93" i="3" s="1"/>
  <c r="AL47" i="3"/>
  <c r="AL48" i="3" s="1"/>
  <c r="AL24" i="3"/>
  <c r="AL4" i="3" s="1"/>
  <c r="AL31" i="3"/>
  <c r="AL59" i="3"/>
  <c r="AL36" i="3"/>
  <c r="AL37" i="3" s="1"/>
  <c r="AL90" i="3" s="1"/>
  <c r="AL78" i="3"/>
  <c r="AL22" i="3"/>
  <c r="AL23" i="3" s="1"/>
  <c r="AL2" i="3"/>
  <c r="AK60" i="3"/>
  <c r="AK63" i="3" s="1"/>
  <c r="AJ64" i="3" s="1"/>
  <c r="AJ24" i="1"/>
  <c r="AJ4" i="1" s="1"/>
  <c r="AJ22" i="1"/>
  <c r="AJ23" i="1" s="1"/>
  <c r="AJ17" i="14" s="1"/>
  <c r="AG19" i="17" l="1"/>
  <c r="AG20" i="17" s="1"/>
  <c r="AH17" i="17" s="1"/>
  <c r="AH11" i="17" s="1"/>
  <c r="AH12" i="17" s="1"/>
  <c r="AD47" i="12"/>
  <c r="AD24" i="17"/>
  <c r="AH54" i="10"/>
  <c r="AJ3" i="5"/>
  <c r="AK118" i="3"/>
  <c r="AK50" i="5" s="1"/>
  <c r="AK98" i="5"/>
  <c r="AI99" i="5"/>
  <c r="AD17" i="13"/>
  <c r="AE36" i="13"/>
  <c r="AE48" i="13"/>
  <c r="AF3" i="8"/>
  <c r="AF3" i="2"/>
  <c r="AF3" i="14"/>
  <c r="AF3" i="13"/>
  <c r="AF3" i="10"/>
  <c r="AF3" i="12"/>
  <c r="AF3" i="9"/>
  <c r="AI4" i="10"/>
  <c r="AI4" i="12"/>
  <c r="AI4" i="13"/>
  <c r="AI4" i="14"/>
  <c r="AI4" i="2"/>
  <c r="AI45" i="10"/>
  <c r="AI46" i="10" s="1"/>
  <c r="AI50" i="10" s="1"/>
  <c r="AI12" i="10"/>
  <c r="AI18" i="17" s="1"/>
  <c r="AK20" i="1"/>
  <c r="AK21" i="1" s="1"/>
  <c r="AK90" i="1" s="1"/>
  <c r="AK91" i="1" s="1"/>
  <c r="AI49" i="10"/>
  <c r="AG27" i="8"/>
  <c r="AG35" i="8" s="1"/>
  <c r="AK54" i="3"/>
  <c r="AK35" i="5" s="1"/>
  <c r="AJ54" i="1"/>
  <c r="AJ57" i="1" s="1"/>
  <c r="AI58" i="1" s="1"/>
  <c r="AG32" i="8"/>
  <c r="AG11" i="9" s="1"/>
  <c r="AG12" i="9" s="1"/>
  <c r="AG37" i="9" s="1"/>
  <c r="AG40" i="9" s="1"/>
  <c r="AK101" i="3"/>
  <c r="AK3" i="3" s="1"/>
  <c r="AE47" i="12"/>
  <c r="AJ17" i="4"/>
  <c r="AL53" i="3"/>
  <c r="Q29" i="12"/>
  <c r="R20" i="13"/>
  <c r="AJ49" i="10"/>
  <c r="AJ12" i="10"/>
  <c r="AJ18" i="17" s="1"/>
  <c r="AJ45" i="10"/>
  <c r="AJ46" i="10" s="1"/>
  <c r="AJ50" i="10" s="1"/>
  <c r="AJ49" i="12"/>
  <c r="AH10" i="9"/>
  <c r="AH32" i="9"/>
  <c r="AH34" i="9" s="1"/>
  <c r="AH39" i="9" s="1"/>
  <c r="AH24" i="9"/>
  <c r="AH38" i="9" s="1"/>
  <c r="AF35" i="13"/>
  <c r="AF10" i="12"/>
  <c r="AF40" i="13"/>
  <c r="AF30" i="13"/>
  <c r="AF31" i="13" s="1"/>
  <c r="AF32" i="13" s="1"/>
  <c r="AH31" i="8"/>
  <c r="AH25" i="8"/>
  <c r="AH14" i="8"/>
  <c r="AH30" i="8"/>
  <c r="AG16" i="8"/>
  <c r="AG34" i="8" s="1"/>
  <c r="AJ2" i="2"/>
  <c r="AJ2" i="14"/>
  <c r="AJ2" i="13"/>
  <c r="AJ2" i="12"/>
  <c r="AJ2" i="10"/>
  <c r="AJ2" i="9"/>
  <c r="AJ2" i="8"/>
  <c r="AJ10" i="13"/>
  <c r="AJ29" i="13"/>
  <c r="S39" i="13"/>
  <c r="R33" i="12"/>
  <c r="AL44" i="10"/>
  <c r="AM9" i="1"/>
  <c r="AL11" i="1"/>
  <c r="AL12" i="1" s="1"/>
  <c r="AL16" i="1" s="1"/>
  <c r="AL17" i="1" s="1"/>
  <c r="AL46" i="1" s="1"/>
  <c r="AF16" i="13"/>
  <c r="AF11" i="13"/>
  <c r="AF12" i="13" s="1"/>
  <c r="AF13" i="13" s="1"/>
  <c r="AF21" i="13"/>
  <c r="AF9" i="12"/>
  <c r="AJ4" i="2"/>
  <c r="AJ4" i="14"/>
  <c r="AJ4" i="13"/>
  <c r="AJ4" i="12"/>
  <c r="AJ4" i="10"/>
  <c r="AJ4" i="9"/>
  <c r="AJ4" i="8"/>
  <c r="AJ98" i="1"/>
  <c r="AJ23" i="10"/>
  <c r="AJ33" i="9"/>
  <c r="AJ23" i="9"/>
  <c r="AJ20" i="8"/>
  <c r="AJ9" i="8"/>
  <c r="AI54" i="10"/>
  <c r="AK3" i="4"/>
  <c r="AK3" i="5"/>
  <c r="AL2" i="4"/>
  <c r="AL2" i="5"/>
  <c r="AL4" i="4"/>
  <c r="AL4" i="5"/>
  <c r="AJ18" i="4"/>
  <c r="AJ23" i="4"/>
  <c r="AK18" i="4"/>
  <c r="AK23" i="4"/>
  <c r="AL92" i="3"/>
  <c r="AI96" i="1"/>
  <c r="AH81" i="1"/>
  <c r="AG99" i="1"/>
  <c r="AG106" i="1" s="1"/>
  <c r="AG3" i="1" s="1"/>
  <c r="AJ32" i="1"/>
  <c r="AL32" i="3"/>
  <c r="AL60" i="3"/>
  <c r="AL63" i="3" s="1"/>
  <c r="AK64" i="3" s="1"/>
  <c r="AN46" i="3"/>
  <c r="AN20" i="3"/>
  <c r="AN21" i="3" s="1"/>
  <c r="AN107" i="3" s="1"/>
  <c r="AJ87" i="3"/>
  <c r="AI94" i="3"/>
  <c r="AM78" i="3"/>
  <c r="AM79" i="3" s="1"/>
  <c r="AM82" i="3" s="1"/>
  <c r="AN83" i="3" s="1"/>
  <c r="AN86" i="3" s="1"/>
  <c r="AM73" i="3"/>
  <c r="AM74" i="3" s="1"/>
  <c r="AM93" i="3" s="1"/>
  <c r="AM24" i="3"/>
  <c r="AM4" i="3" s="1"/>
  <c r="AM36" i="3"/>
  <c r="AM37" i="3" s="1"/>
  <c r="AM90" i="3" s="1"/>
  <c r="AM59" i="3"/>
  <c r="AM47" i="3"/>
  <c r="AM48" i="3" s="1"/>
  <c r="AM31" i="3"/>
  <c r="AM32" i="3" s="1"/>
  <c r="AM22" i="3"/>
  <c r="AM23" i="3" s="1"/>
  <c r="AM2" i="3"/>
  <c r="AL79" i="3"/>
  <c r="AL82" i="3" s="1"/>
  <c r="AM83" i="3" s="1"/>
  <c r="AM86" i="3" s="1"/>
  <c r="AO11" i="3"/>
  <c r="AO12" i="3" s="1"/>
  <c r="AO16" i="3" s="1"/>
  <c r="AO17" i="3" s="1"/>
  <c r="AP9" i="3"/>
  <c r="AH19" i="17" l="1"/>
  <c r="AH20" i="17" s="1"/>
  <c r="AI17" i="17" s="1"/>
  <c r="AI11" i="17" s="1"/>
  <c r="AI12" i="17" s="1"/>
  <c r="AI55" i="10"/>
  <c r="AI60" i="10" s="1"/>
  <c r="AI51" i="10"/>
  <c r="AJ48" i="10" s="1"/>
  <c r="AH60" i="10"/>
  <c r="AH55" i="10"/>
  <c r="AJ19" i="4"/>
  <c r="AJ29" i="4" s="1"/>
  <c r="AH27" i="8"/>
  <c r="AH35" i="8" s="1"/>
  <c r="AK22" i="1"/>
  <c r="AK23" i="1" s="1"/>
  <c r="AK17" i="14" s="1"/>
  <c r="AK67" i="1"/>
  <c r="AK68" i="1" s="1"/>
  <c r="AG3" i="13"/>
  <c r="AG3" i="12"/>
  <c r="AG3" i="10"/>
  <c r="AG3" i="14"/>
  <c r="AG3" i="9"/>
  <c r="AG3" i="8"/>
  <c r="AG3" i="2"/>
  <c r="AG36" i="8"/>
  <c r="AG11" i="13" s="1"/>
  <c r="AG12" i="13" s="1"/>
  <c r="AG13" i="13" s="1"/>
  <c r="AF11" i="12"/>
  <c r="AK2" i="1"/>
  <c r="AK112" i="1"/>
  <c r="AK113" i="1" s="1"/>
  <c r="AK114" i="1" s="1"/>
  <c r="AK118" i="1" s="1"/>
  <c r="AK119" i="1" s="1"/>
  <c r="AK24" i="1"/>
  <c r="AK4" i="1" s="1"/>
  <c r="AK4" i="12" s="1"/>
  <c r="AK36" i="1"/>
  <c r="AK37" i="1" s="1"/>
  <c r="AK95" i="1" s="1"/>
  <c r="AK72" i="1"/>
  <c r="AK73" i="1" s="1"/>
  <c r="AK76" i="1" s="1"/>
  <c r="AL77" i="1" s="1"/>
  <c r="AL80" i="1" s="1"/>
  <c r="AK47" i="1"/>
  <c r="AK48" i="1" s="1"/>
  <c r="AK97" i="1" s="1"/>
  <c r="AK31" i="1"/>
  <c r="AK34" i="10"/>
  <c r="AK35" i="10" s="1"/>
  <c r="AK36" i="10" s="1"/>
  <c r="AK12" i="10" s="1"/>
  <c r="AK18" i="17" s="1"/>
  <c r="AK53" i="1"/>
  <c r="AJ31" i="8"/>
  <c r="AH32" i="8"/>
  <c r="AH11" i="9" s="1"/>
  <c r="AH12" i="9" s="1"/>
  <c r="AH37" i="9" s="1"/>
  <c r="AH40" i="9" s="1"/>
  <c r="AL20" i="1"/>
  <c r="AL21" i="1" s="1"/>
  <c r="AL90" i="1" s="1"/>
  <c r="AL91" i="1" s="1"/>
  <c r="AM13" i="4"/>
  <c r="AM14" i="4" s="1"/>
  <c r="AM28" i="4" s="1"/>
  <c r="AM52" i="3"/>
  <c r="AM29" i="5"/>
  <c r="AM53" i="3"/>
  <c r="AK17" i="4"/>
  <c r="AK19" i="4" s="1"/>
  <c r="AK29" i="4" s="1"/>
  <c r="AL13" i="4"/>
  <c r="AL14" i="4" s="1"/>
  <c r="AL28" i="4" s="1"/>
  <c r="AL52" i="3"/>
  <c r="AL54" i="3" s="1"/>
  <c r="AL35" i="5" s="1"/>
  <c r="AL29" i="5"/>
  <c r="AJ51" i="10"/>
  <c r="AK48" i="10" s="1"/>
  <c r="AJ54" i="10"/>
  <c r="S53" i="13"/>
  <c r="S54" i="13" s="1"/>
  <c r="S58" i="13" s="1"/>
  <c r="S34" i="13"/>
  <c r="S37" i="13" s="1"/>
  <c r="S41" i="13" s="1"/>
  <c r="S42" i="13" s="1"/>
  <c r="AG40" i="13"/>
  <c r="AG30" i="13"/>
  <c r="AG31" i="13" s="1"/>
  <c r="AG32" i="13" s="1"/>
  <c r="AG35" i="13"/>
  <c r="AG10" i="12"/>
  <c r="AF36" i="13"/>
  <c r="AF52" i="13"/>
  <c r="AK2" i="2"/>
  <c r="AK2" i="14"/>
  <c r="AK2" i="13"/>
  <c r="AK2" i="12"/>
  <c r="AK2" i="10"/>
  <c r="AK2" i="9"/>
  <c r="AK2" i="8"/>
  <c r="AF48" i="13"/>
  <c r="AF17" i="13"/>
  <c r="AJ30" i="8"/>
  <c r="AJ14" i="8"/>
  <c r="AI31" i="8"/>
  <c r="AI25" i="8"/>
  <c r="AI14" i="8"/>
  <c r="AI30" i="8"/>
  <c r="AM44" i="10"/>
  <c r="AN9" i="1"/>
  <c r="AM11" i="1"/>
  <c r="AM12" i="1" s="1"/>
  <c r="AM16" i="1" s="1"/>
  <c r="AM17" i="1" s="1"/>
  <c r="AM46" i="1" s="1"/>
  <c r="R15" i="13"/>
  <c r="R18" i="13" s="1"/>
  <c r="R22" i="13" s="1"/>
  <c r="R23" i="13" s="1"/>
  <c r="R47" i="13"/>
  <c r="R49" i="13" s="1"/>
  <c r="R57" i="13" s="1"/>
  <c r="R59" i="13" s="1"/>
  <c r="R48" i="12" s="1"/>
  <c r="AK10" i="13"/>
  <c r="AK29" i="13"/>
  <c r="AK4" i="2"/>
  <c r="AK4" i="14"/>
  <c r="AK4" i="13"/>
  <c r="AK98" i="1"/>
  <c r="AK23" i="10"/>
  <c r="AK23" i="9"/>
  <c r="AK33" i="9"/>
  <c r="AK9" i="8"/>
  <c r="AK20" i="8"/>
  <c r="AI10" i="9"/>
  <c r="AI32" i="9"/>
  <c r="AI34" i="9" s="1"/>
  <c r="AI39" i="9" s="1"/>
  <c r="AI24" i="9"/>
  <c r="AI38" i="9" s="1"/>
  <c r="AH16" i="8"/>
  <c r="AH34" i="8" s="1"/>
  <c r="AH36" i="8" s="1"/>
  <c r="AM2" i="4"/>
  <c r="AM2" i="5"/>
  <c r="AM4" i="4"/>
  <c r="AM4" i="5"/>
  <c r="AN108" i="3"/>
  <c r="AN109" i="3" s="1"/>
  <c r="AN113" i="3" s="1"/>
  <c r="AN114" i="3" s="1"/>
  <c r="AN117" i="3" s="1"/>
  <c r="AM92" i="3"/>
  <c r="AM91" i="3"/>
  <c r="AM116" i="3"/>
  <c r="AL91" i="3"/>
  <c r="AL101" i="3" s="1"/>
  <c r="AL3" i="3" s="1"/>
  <c r="AL116" i="3"/>
  <c r="AL118" i="3" s="1"/>
  <c r="AL50" i="5" s="1"/>
  <c r="AI81" i="1"/>
  <c r="AH99" i="1"/>
  <c r="AH106" i="1" s="1"/>
  <c r="AH3" i="1" s="1"/>
  <c r="AK54" i="1"/>
  <c r="AK57" i="1" s="1"/>
  <c r="AJ58" i="1" s="1"/>
  <c r="AL2" i="1"/>
  <c r="AL67" i="1"/>
  <c r="AL68" i="1" s="1"/>
  <c r="AK32" i="1"/>
  <c r="AJ96" i="1"/>
  <c r="AO46" i="3"/>
  <c r="AO20" i="3"/>
  <c r="AO21" i="3" s="1"/>
  <c r="AO107" i="3" s="1"/>
  <c r="AP11" i="3"/>
  <c r="AP12" i="3" s="1"/>
  <c r="AP16" i="3" s="1"/>
  <c r="AP17" i="3" s="1"/>
  <c r="AQ9" i="3"/>
  <c r="AN78" i="3"/>
  <c r="AN73" i="3"/>
  <c r="AN74" i="3" s="1"/>
  <c r="AN93" i="3" s="1"/>
  <c r="AN59" i="3"/>
  <c r="AN60" i="3" s="1"/>
  <c r="AN63" i="3" s="1"/>
  <c r="AM64" i="3" s="1"/>
  <c r="AN36" i="3"/>
  <c r="AN37" i="3" s="1"/>
  <c r="AN90" i="3" s="1"/>
  <c r="AN31" i="3"/>
  <c r="AN32" i="3" s="1"/>
  <c r="AN24" i="3"/>
  <c r="AN4" i="3" s="1"/>
  <c r="AN22" i="3"/>
  <c r="AN23" i="3" s="1"/>
  <c r="AN47" i="3"/>
  <c r="AN48" i="3" s="1"/>
  <c r="AN2" i="3"/>
  <c r="AJ94" i="3"/>
  <c r="AK87" i="3"/>
  <c r="AM60" i="3"/>
  <c r="AM63" i="3" s="1"/>
  <c r="AL64" i="3" s="1"/>
  <c r="AI19" i="17" l="1"/>
  <c r="AI20" i="17" s="1"/>
  <c r="AJ17" i="17" s="1"/>
  <c r="AJ11" i="17" s="1"/>
  <c r="AJ12" i="17" s="1"/>
  <c r="AF47" i="12"/>
  <c r="AF24" i="17"/>
  <c r="AJ55" i="10"/>
  <c r="AJ60" i="10" s="1"/>
  <c r="AK49" i="10"/>
  <c r="AJ25" i="8"/>
  <c r="AL98" i="5"/>
  <c r="AK99" i="5"/>
  <c r="AM98" i="5"/>
  <c r="AJ99" i="5"/>
  <c r="AG9" i="12"/>
  <c r="AG11" i="12" s="1"/>
  <c r="AG24" i="17" s="1"/>
  <c r="AL112" i="1"/>
  <c r="AL113" i="1" s="1"/>
  <c r="AL114" i="1" s="1"/>
  <c r="AL118" i="1" s="1"/>
  <c r="AL119" i="1" s="1"/>
  <c r="AL36" i="1"/>
  <c r="AL37" i="1" s="1"/>
  <c r="AL95" i="1" s="1"/>
  <c r="AK4" i="8"/>
  <c r="AL31" i="1"/>
  <c r="AL32" i="1" s="1"/>
  <c r="AL47" i="1"/>
  <c r="AL48" i="1" s="1"/>
  <c r="AL97" i="1" s="1"/>
  <c r="AK4" i="9"/>
  <c r="AL22" i="1"/>
  <c r="AL23" i="1" s="1"/>
  <c r="AL17" i="14" s="1"/>
  <c r="AL24" i="1"/>
  <c r="AL4" i="1" s="1"/>
  <c r="AL4" i="13" s="1"/>
  <c r="AL53" i="1"/>
  <c r="AL54" i="1" s="1"/>
  <c r="AL57" i="1" s="1"/>
  <c r="AK58" i="1" s="1"/>
  <c r="AK4" i="10"/>
  <c r="AL34" i="10"/>
  <c r="AL35" i="10" s="1"/>
  <c r="AL36" i="10" s="1"/>
  <c r="AL49" i="12" s="1"/>
  <c r="AL72" i="1"/>
  <c r="AL73" i="1" s="1"/>
  <c r="AL76" i="1" s="1"/>
  <c r="AM77" i="1" s="1"/>
  <c r="AM80" i="1" s="1"/>
  <c r="AG16" i="13"/>
  <c r="AG21" i="13"/>
  <c r="AH3" i="2"/>
  <c r="AH3" i="9"/>
  <c r="AH3" i="10"/>
  <c r="AH3" i="13"/>
  <c r="AH3" i="12"/>
  <c r="AH3" i="14"/>
  <c r="AH3" i="8"/>
  <c r="AK49" i="12"/>
  <c r="AK45" i="10"/>
  <c r="AK46" i="10" s="1"/>
  <c r="AK50" i="10" s="1"/>
  <c r="AK51" i="10" s="1"/>
  <c r="AL48" i="10" s="1"/>
  <c r="AJ32" i="8"/>
  <c r="AJ11" i="9" s="1"/>
  <c r="AI27" i="8"/>
  <c r="AI35" i="8" s="1"/>
  <c r="AN13" i="4"/>
  <c r="AN14" i="4" s="1"/>
  <c r="AN28" i="4" s="1"/>
  <c r="AN29" i="5"/>
  <c r="AN52" i="3"/>
  <c r="AM17" i="4"/>
  <c r="AI32" i="8"/>
  <c r="AI11" i="9" s="1"/>
  <c r="AI12" i="9" s="1"/>
  <c r="AI37" i="9" s="1"/>
  <c r="AI40" i="9" s="1"/>
  <c r="AI16" i="8"/>
  <c r="AI34" i="8" s="1"/>
  <c r="AM54" i="3"/>
  <c r="AM35" i="5" s="1"/>
  <c r="AL17" i="4"/>
  <c r="AN53" i="3"/>
  <c r="AG17" i="13"/>
  <c r="AG48" i="13"/>
  <c r="AH40" i="13"/>
  <c r="AH30" i="13"/>
  <c r="AH31" i="13" s="1"/>
  <c r="AH32" i="13" s="1"/>
  <c r="AH35" i="13"/>
  <c r="AH10" i="12"/>
  <c r="AG36" i="13"/>
  <c r="AG52" i="13"/>
  <c r="T39" i="13"/>
  <c r="S33" i="12"/>
  <c r="AJ10" i="9"/>
  <c r="AJ32" i="9"/>
  <c r="AJ34" i="9" s="1"/>
  <c r="AJ39" i="9" s="1"/>
  <c r="AJ24" i="9"/>
  <c r="AJ38" i="9" s="1"/>
  <c r="AJ16" i="8"/>
  <c r="AJ34" i="8" s="1"/>
  <c r="AJ27" i="8"/>
  <c r="AJ35" i="8" s="1"/>
  <c r="AK31" i="8"/>
  <c r="AK25" i="8"/>
  <c r="AM20" i="1"/>
  <c r="AM21" i="1" s="1"/>
  <c r="AM47" i="1" s="1"/>
  <c r="AM48" i="1" s="1"/>
  <c r="AM97" i="1" s="1"/>
  <c r="AL98" i="1"/>
  <c r="AL23" i="10"/>
  <c r="AL23" i="9"/>
  <c r="AL33" i="9"/>
  <c r="AL9" i="8"/>
  <c r="AL20" i="8"/>
  <c r="S20" i="13"/>
  <c r="R29" i="12"/>
  <c r="AL2" i="2"/>
  <c r="AL2" i="14"/>
  <c r="AL2" i="13"/>
  <c r="AL2" i="12"/>
  <c r="AL2" i="10"/>
  <c r="AL2" i="9"/>
  <c r="AL2" i="8"/>
  <c r="AL4" i="14"/>
  <c r="AN44" i="10"/>
  <c r="AO9" i="1"/>
  <c r="AN11" i="1"/>
  <c r="AN12" i="1" s="1"/>
  <c r="AN16" i="1" s="1"/>
  <c r="AN17" i="1" s="1"/>
  <c r="AN46" i="1" s="1"/>
  <c r="AH9" i="12"/>
  <c r="AH11" i="13"/>
  <c r="AH16" i="13"/>
  <c r="AH21" i="13"/>
  <c r="AL29" i="13"/>
  <c r="AK54" i="10"/>
  <c r="AN4" i="4"/>
  <c r="AN4" i="5"/>
  <c r="AN2" i="4"/>
  <c r="AN2" i="5"/>
  <c r="AM118" i="3"/>
  <c r="AM50" i="5" s="1"/>
  <c r="AL18" i="4"/>
  <c r="AL23" i="4"/>
  <c r="AL3" i="4"/>
  <c r="AL3" i="5"/>
  <c r="AN91" i="3"/>
  <c r="AN116" i="3"/>
  <c r="AN92" i="3"/>
  <c r="AO108" i="3"/>
  <c r="AO109" i="3" s="1"/>
  <c r="AO113" i="3" s="1"/>
  <c r="AO114" i="3" s="1"/>
  <c r="AO117" i="3" s="1"/>
  <c r="AL96" i="1"/>
  <c r="AK96" i="1"/>
  <c r="AJ81" i="1"/>
  <c r="AI99" i="1"/>
  <c r="AI106" i="1" s="1"/>
  <c r="AI3" i="1" s="1"/>
  <c r="AK94" i="3"/>
  <c r="AL87" i="3"/>
  <c r="AR9" i="3"/>
  <c r="AQ11" i="3"/>
  <c r="AQ12" i="3" s="1"/>
  <c r="AQ16" i="3" s="1"/>
  <c r="AQ17" i="3" s="1"/>
  <c r="AP46" i="3"/>
  <c r="AP20" i="3"/>
  <c r="AP21" i="3" s="1"/>
  <c r="AP107" i="3" s="1"/>
  <c r="AP108" i="3" s="1"/>
  <c r="AP109" i="3" s="1"/>
  <c r="AP113" i="3" s="1"/>
  <c r="AP114" i="3" s="1"/>
  <c r="AP117" i="3" s="1"/>
  <c r="AN79" i="3"/>
  <c r="AN82" i="3" s="1"/>
  <c r="AO83" i="3" s="1"/>
  <c r="AO86" i="3" s="1"/>
  <c r="AO78" i="3"/>
  <c r="AO79" i="3" s="1"/>
  <c r="AO82" i="3" s="1"/>
  <c r="AP83" i="3" s="1"/>
  <c r="AP86" i="3" s="1"/>
  <c r="AO47" i="3"/>
  <c r="AO31" i="3"/>
  <c r="AO73" i="3"/>
  <c r="AO74" i="3" s="1"/>
  <c r="AO93" i="3" s="1"/>
  <c r="AO59" i="3"/>
  <c r="AO60" i="3" s="1"/>
  <c r="AO63" i="3" s="1"/>
  <c r="AN64" i="3" s="1"/>
  <c r="AO22" i="3"/>
  <c r="AO23" i="3" s="1"/>
  <c r="AO36" i="3"/>
  <c r="AO37" i="3" s="1"/>
  <c r="AO90" i="3" s="1"/>
  <c r="AO24" i="3"/>
  <c r="AO4" i="3" s="1"/>
  <c r="AO2" i="3"/>
  <c r="AO48" i="3"/>
  <c r="AJ19" i="17" l="1"/>
  <c r="AJ20" i="17" s="1"/>
  <c r="AK17" i="17" s="1"/>
  <c r="AK11" i="17" s="1"/>
  <c r="AK12" i="17" s="1"/>
  <c r="AK55" i="10"/>
  <c r="AK60" i="10" s="1"/>
  <c r="AL45" i="10"/>
  <c r="AL46" i="10" s="1"/>
  <c r="AL50" i="10" s="1"/>
  <c r="AL51" i="10" s="1"/>
  <c r="AM48" i="10" s="1"/>
  <c r="AL12" i="10"/>
  <c r="AL18" i="17" s="1"/>
  <c r="AL49" i="10"/>
  <c r="AN118" i="3"/>
  <c r="AN50" i="5" s="1"/>
  <c r="AN54" i="3"/>
  <c r="AN35" i="5" s="1"/>
  <c r="AN98" i="5"/>
  <c r="AL19" i="4"/>
  <c r="AL29" i="4" s="1"/>
  <c r="AM2" i="1"/>
  <c r="AL4" i="8"/>
  <c r="AL4" i="2"/>
  <c r="AL10" i="13"/>
  <c r="AN20" i="1"/>
  <c r="AN21" i="1" s="1"/>
  <c r="AL4" i="10"/>
  <c r="AJ12" i="9"/>
  <c r="AJ37" i="9" s="1"/>
  <c r="AJ40" i="9" s="1"/>
  <c r="AJ40" i="13" s="1"/>
  <c r="AL4" i="9"/>
  <c r="AL4" i="12"/>
  <c r="AI36" i="8"/>
  <c r="AI21" i="13" s="1"/>
  <c r="AI3" i="12"/>
  <c r="AI3" i="10"/>
  <c r="AI3" i="9"/>
  <c r="AI3" i="8"/>
  <c r="AI3" i="2"/>
  <c r="AI3" i="14"/>
  <c r="AI3" i="13"/>
  <c r="AM67" i="1"/>
  <c r="AM68" i="1" s="1"/>
  <c r="AM33" i="9" s="1"/>
  <c r="AM72" i="1"/>
  <c r="AM22" i="1"/>
  <c r="AM23" i="1" s="1"/>
  <c r="AM17" i="14" s="1"/>
  <c r="AM31" i="1"/>
  <c r="AM32" i="1" s="1"/>
  <c r="AM24" i="1"/>
  <c r="AM4" i="1" s="1"/>
  <c r="AM4" i="8" s="1"/>
  <c r="AM36" i="1"/>
  <c r="AM37" i="1" s="1"/>
  <c r="AM95" i="1" s="1"/>
  <c r="AL30" i="8"/>
  <c r="AO53" i="3"/>
  <c r="AG47" i="12"/>
  <c r="AN17" i="4"/>
  <c r="AH11" i="12"/>
  <c r="AH24" i="17" s="1"/>
  <c r="AJ36" i="8"/>
  <c r="AM29" i="13"/>
  <c r="AH52" i="13"/>
  <c r="AH36" i="13"/>
  <c r="AO44" i="10"/>
  <c r="AO11" i="1"/>
  <c r="AO12" i="1" s="1"/>
  <c r="AO16" i="1" s="1"/>
  <c r="AO17" i="1" s="1"/>
  <c r="AO46" i="1" s="1"/>
  <c r="AP9" i="1"/>
  <c r="AM4" i="14"/>
  <c r="AK14" i="8"/>
  <c r="AK30" i="8"/>
  <c r="AK32" i="8" s="1"/>
  <c r="AK11" i="9" s="1"/>
  <c r="AK32" i="9"/>
  <c r="AK34" i="9" s="1"/>
  <c r="AK39" i="9" s="1"/>
  <c r="AK24" i="9"/>
  <c r="AK38" i="9" s="1"/>
  <c r="AK10" i="9"/>
  <c r="AK27" i="8"/>
  <c r="AK35" i="8" s="1"/>
  <c r="AM90" i="1"/>
  <c r="AM91" i="1" s="1"/>
  <c r="AM34" i="10"/>
  <c r="AM35" i="10" s="1"/>
  <c r="AM36" i="10" s="1"/>
  <c r="AN90" i="1"/>
  <c r="AN91" i="1" s="1"/>
  <c r="AN34" i="10"/>
  <c r="AN35" i="10" s="1"/>
  <c r="AN36" i="10" s="1"/>
  <c r="AM2" i="2"/>
  <c r="AM2" i="14"/>
  <c r="AM2" i="13"/>
  <c r="AM2" i="12"/>
  <c r="AM2" i="10"/>
  <c r="AM2" i="9"/>
  <c r="AM2" i="8"/>
  <c r="AI35" i="13"/>
  <c r="AI30" i="13"/>
  <c r="AI31" i="13" s="1"/>
  <c r="AI32" i="13" s="1"/>
  <c r="AI40" i="13"/>
  <c r="AI10" i="12"/>
  <c r="AM112" i="1"/>
  <c r="AM113" i="1" s="1"/>
  <c r="AM114" i="1" s="1"/>
  <c r="AM118" i="1" s="1"/>
  <c r="AM119" i="1" s="1"/>
  <c r="AM53" i="1"/>
  <c r="AM54" i="1" s="1"/>
  <c r="AM57" i="1" s="1"/>
  <c r="AL58" i="1" s="1"/>
  <c r="AL54" i="10"/>
  <c r="AH12" i="13"/>
  <c r="AH13" i="13" s="1"/>
  <c r="S15" i="13"/>
  <c r="S18" i="13" s="1"/>
  <c r="S22" i="13" s="1"/>
  <c r="S23" i="13" s="1"/>
  <c r="S47" i="13"/>
  <c r="S49" i="13" s="1"/>
  <c r="S57" i="13" s="1"/>
  <c r="S59" i="13" s="1"/>
  <c r="S48" i="12" s="1"/>
  <c r="T53" i="13"/>
  <c r="T54" i="13" s="1"/>
  <c r="T58" i="13" s="1"/>
  <c r="T34" i="13"/>
  <c r="T37" i="13" s="1"/>
  <c r="T41" i="13" s="1"/>
  <c r="T42" i="13" s="1"/>
  <c r="AO4" i="4"/>
  <c r="AO4" i="5"/>
  <c r="AM18" i="4"/>
  <c r="AM19" i="4" s="1"/>
  <c r="AM29" i="4" s="1"/>
  <c r="AM23" i="4"/>
  <c r="AO2" i="4"/>
  <c r="AO2" i="5"/>
  <c r="AO92" i="3"/>
  <c r="AM96" i="1"/>
  <c r="AN112" i="1"/>
  <c r="AN113" i="1" s="1"/>
  <c r="AN114" i="1" s="1"/>
  <c r="AN118" i="1" s="1"/>
  <c r="AN119" i="1" s="1"/>
  <c r="AN2" i="1"/>
  <c r="AN67" i="1"/>
  <c r="AN68" i="1" s="1"/>
  <c r="AN72" i="1"/>
  <c r="AN31" i="1"/>
  <c r="AN32" i="1" s="1"/>
  <c r="AN47" i="1"/>
  <c r="AN48" i="1" s="1"/>
  <c r="AN97" i="1" s="1"/>
  <c r="AN36" i="1"/>
  <c r="AN37" i="1" s="1"/>
  <c r="AN95" i="1" s="1"/>
  <c r="AN53" i="1"/>
  <c r="AK81" i="1"/>
  <c r="AJ99" i="1"/>
  <c r="AJ106" i="1" s="1"/>
  <c r="AJ3" i="1" s="1"/>
  <c r="AM73" i="1"/>
  <c r="AM76" i="1" s="1"/>
  <c r="AN77" i="1" s="1"/>
  <c r="AN80" i="1" s="1"/>
  <c r="AP73" i="3"/>
  <c r="AP74" i="3" s="1"/>
  <c r="AP93" i="3" s="1"/>
  <c r="AP78" i="3"/>
  <c r="AP79" i="3" s="1"/>
  <c r="AP82" i="3" s="1"/>
  <c r="AQ83" i="3" s="1"/>
  <c r="AQ86" i="3" s="1"/>
  <c r="AP36" i="3"/>
  <c r="AP37" i="3" s="1"/>
  <c r="AP90" i="3" s="1"/>
  <c r="AP59" i="3"/>
  <c r="AP47" i="3"/>
  <c r="AP48" i="3" s="1"/>
  <c r="AP24" i="3"/>
  <c r="AP4" i="3" s="1"/>
  <c r="AP31" i="3"/>
  <c r="AP32" i="3" s="1"/>
  <c r="AP22" i="3"/>
  <c r="AP23" i="3" s="1"/>
  <c r="AP2" i="3"/>
  <c r="AS9" i="3"/>
  <c r="AR11" i="3"/>
  <c r="AR12" i="3" s="1"/>
  <c r="AR16" i="3" s="1"/>
  <c r="AR17" i="3" s="1"/>
  <c r="AL94" i="3"/>
  <c r="AM87" i="3"/>
  <c r="AQ46" i="3"/>
  <c r="AQ20" i="3"/>
  <c r="AQ21" i="3" s="1"/>
  <c r="AQ107" i="3" s="1"/>
  <c r="AO32" i="3"/>
  <c r="AN24" i="1"/>
  <c r="AN4" i="1" s="1"/>
  <c r="AN22" i="1"/>
  <c r="AN23" i="1" s="1"/>
  <c r="AN17" i="14" s="1"/>
  <c r="AK19" i="17" l="1"/>
  <c r="AK20" i="17" s="1"/>
  <c r="AL17" i="17" s="1"/>
  <c r="AL11" i="17" s="1"/>
  <c r="AL12" i="17" s="1"/>
  <c r="AL55" i="10"/>
  <c r="AL60" i="10" s="1"/>
  <c r="AN23" i="4"/>
  <c r="AN18" i="4"/>
  <c r="AM99" i="5"/>
  <c r="AN19" i="4"/>
  <c r="AN29" i="4" s="1"/>
  <c r="AL99" i="5"/>
  <c r="AI9" i="12"/>
  <c r="AI11" i="12" s="1"/>
  <c r="AI24" i="17" s="1"/>
  <c r="AI11" i="13"/>
  <c r="AI12" i="13" s="1"/>
  <c r="AI13" i="13" s="1"/>
  <c r="AI48" i="13" s="1"/>
  <c r="AI16" i="13"/>
  <c r="AM4" i="2"/>
  <c r="AM4" i="13"/>
  <c r="AM4" i="9"/>
  <c r="AM4" i="10"/>
  <c r="AM23" i="10"/>
  <c r="AM98" i="1"/>
  <c r="AM20" i="8"/>
  <c r="AM9" i="8"/>
  <c r="AM23" i="9"/>
  <c r="AJ3" i="2"/>
  <c r="AJ3" i="14"/>
  <c r="AJ3" i="13"/>
  <c r="AJ3" i="10"/>
  <c r="AJ3" i="12"/>
  <c r="AJ3" i="8"/>
  <c r="AJ3" i="9"/>
  <c r="AM4" i="12"/>
  <c r="AM10" i="13"/>
  <c r="AL14" i="8"/>
  <c r="AJ10" i="12"/>
  <c r="AJ35" i="13"/>
  <c r="AO13" i="4"/>
  <c r="AO14" i="4" s="1"/>
  <c r="AO28" i="4" s="1"/>
  <c r="AO52" i="3"/>
  <c r="AO54" i="3" s="1"/>
  <c r="AO35" i="5" s="1"/>
  <c r="AO29" i="5"/>
  <c r="AP53" i="3"/>
  <c r="AN54" i="1"/>
  <c r="AN57" i="1" s="1"/>
  <c r="AM58" i="1" s="1"/>
  <c r="AH47" i="12"/>
  <c r="AP13" i="4"/>
  <c r="AP14" i="4" s="1"/>
  <c r="AP28" i="4" s="1"/>
  <c r="AP52" i="3"/>
  <c r="AP29" i="5"/>
  <c r="AJ30" i="13"/>
  <c r="AJ31" i="13" s="1"/>
  <c r="AJ32" i="13" s="1"/>
  <c r="AJ52" i="13" s="1"/>
  <c r="AH48" i="13"/>
  <c r="AH17" i="13"/>
  <c r="AM32" i="9"/>
  <c r="AM34" i="9" s="1"/>
  <c r="AM39" i="9" s="1"/>
  <c r="AM54" i="10"/>
  <c r="AM49" i="12"/>
  <c r="AM49" i="10"/>
  <c r="AM45" i="10"/>
  <c r="AM46" i="10" s="1"/>
  <c r="AM50" i="10" s="1"/>
  <c r="AM12" i="10"/>
  <c r="AM18" i="17" s="1"/>
  <c r="U39" i="13"/>
  <c r="T33" i="12"/>
  <c r="AJ11" i="13"/>
  <c r="AJ12" i="13" s="1"/>
  <c r="AJ13" i="13" s="1"/>
  <c r="AJ21" i="13"/>
  <c r="AJ9" i="12"/>
  <c r="AJ16" i="13"/>
  <c r="AN98" i="1"/>
  <c r="AN23" i="10"/>
  <c r="AN33" i="9"/>
  <c r="AN23" i="9"/>
  <c r="AN9" i="8"/>
  <c r="AN20" i="8"/>
  <c r="AI17" i="13"/>
  <c r="AL32" i="9"/>
  <c r="AL34" i="9" s="1"/>
  <c r="AL39" i="9" s="1"/>
  <c r="AL24" i="9"/>
  <c r="AL38" i="9" s="1"/>
  <c r="AL10" i="9"/>
  <c r="AI36" i="13"/>
  <c r="AI52" i="13"/>
  <c r="AK12" i="9"/>
  <c r="AK37" i="9" s="1"/>
  <c r="AK40" i="9" s="1"/>
  <c r="AN10" i="13"/>
  <c r="AN29" i="13"/>
  <c r="AK16" i="8"/>
  <c r="AK34" i="8" s="1"/>
  <c r="AK36" i="8" s="1"/>
  <c r="AL31" i="8"/>
  <c r="AL32" i="8" s="1"/>
  <c r="AL11" i="9" s="1"/>
  <c r="AL25" i="8"/>
  <c r="AN12" i="10"/>
  <c r="AN18" i="17" s="1"/>
  <c r="AN49" i="10"/>
  <c r="AN45" i="10"/>
  <c r="AN46" i="10" s="1"/>
  <c r="AN50" i="10" s="1"/>
  <c r="AN49" i="12"/>
  <c r="AN2" i="2"/>
  <c r="AN2" i="14"/>
  <c r="AN2" i="13"/>
  <c r="AN2" i="12"/>
  <c r="AN2" i="10"/>
  <c r="AN2" i="9"/>
  <c r="AN2" i="8"/>
  <c r="AN4" i="2"/>
  <c r="AN4" i="14"/>
  <c r="AN4" i="13"/>
  <c r="AN4" i="12"/>
  <c r="AN4" i="10"/>
  <c r="AN4" i="9"/>
  <c r="AN4" i="8"/>
  <c r="AO20" i="1"/>
  <c r="AO21" i="1" s="1"/>
  <c r="AO31" i="1" s="1"/>
  <c r="AO32" i="1" s="1"/>
  <c r="T20" i="13"/>
  <c r="S29" i="12"/>
  <c r="AP44" i="10"/>
  <c r="AQ9" i="1"/>
  <c r="AP11" i="1"/>
  <c r="AP12" i="1" s="1"/>
  <c r="AP16" i="1" s="1"/>
  <c r="AP17" i="1" s="1"/>
  <c r="AP46" i="1" s="1"/>
  <c r="AP4" i="4"/>
  <c r="AP4" i="5"/>
  <c r="AP2" i="4"/>
  <c r="AP2" i="5"/>
  <c r="AP92" i="3"/>
  <c r="AO91" i="3"/>
  <c r="AO116" i="3"/>
  <c r="AO118" i="3" s="1"/>
  <c r="AO50" i="5" s="1"/>
  <c r="AQ108" i="3"/>
  <c r="AQ109" i="3" s="1"/>
  <c r="AQ113" i="3" s="1"/>
  <c r="AQ114" i="3" s="1"/>
  <c r="AQ117" i="3" s="1"/>
  <c r="AP91" i="3"/>
  <c r="AP116" i="3"/>
  <c r="AN96" i="1"/>
  <c r="AN73" i="1"/>
  <c r="AN76" i="1" s="1"/>
  <c r="AO77" i="1" s="1"/>
  <c r="AO80" i="1" s="1"/>
  <c r="AL81" i="1"/>
  <c r="AK99" i="1"/>
  <c r="AK106" i="1" s="1"/>
  <c r="AK3" i="1" s="1"/>
  <c r="AR46" i="3"/>
  <c r="AR20" i="3"/>
  <c r="AR21" i="3" s="1"/>
  <c r="AR107" i="3" s="1"/>
  <c r="AR108" i="3" s="1"/>
  <c r="AR109" i="3" s="1"/>
  <c r="AR113" i="3" s="1"/>
  <c r="AR114" i="3" s="1"/>
  <c r="AR117" i="3" s="1"/>
  <c r="AQ78" i="3"/>
  <c r="AQ79" i="3" s="1"/>
  <c r="AQ82" i="3" s="1"/>
  <c r="AR83" i="3" s="1"/>
  <c r="AR86" i="3" s="1"/>
  <c r="AQ59" i="3"/>
  <c r="AQ60" i="3" s="1"/>
  <c r="AQ63" i="3" s="1"/>
  <c r="AP64" i="3" s="1"/>
  <c r="AQ73" i="3"/>
  <c r="AQ74" i="3" s="1"/>
  <c r="AQ93" i="3" s="1"/>
  <c r="AQ31" i="3"/>
  <c r="AQ36" i="3"/>
  <c r="AQ37" i="3" s="1"/>
  <c r="AQ90" i="3" s="1"/>
  <c r="AQ22" i="3"/>
  <c r="AQ23" i="3" s="1"/>
  <c r="AQ47" i="3"/>
  <c r="AQ48" i="3" s="1"/>
  <c r="AQ24" i="3"/>
  <c r="AQ4" i="3" s="1"/>
  <c r="AQ2" i="3"/>
  <c r="AT9" i="3"/>
  <c r="AS11" i="3"/>
  <c r="AS12" i="3" s="1"/>
  <c r="AS16" i="3" s="1"/>
  <c r="AS17" i="3" s="1"/>
  <c r="AP60" i="3"/>
  <c r="AP63" i="3" s="1"/>
  <c r="AO64" i="3" s="1"/>
  <c r="AM94" i="3"/>
  <c r="AM101" i="3" s="1"/>
  <c r="AM3" i="3" s="1"/>
  <c r="AN87" i="3"/>
  <c r="AL19" i="17" l="1"/>
  <c r="AL20" i="17" s="1"/>
  <c r="AM17" i="17" s="1"/>
  <c r="AM11" i="17" s="1"/>
  <c r="AM12" i="17" s="1"/>
  <c r="AM51" i="10"/>
  <c r="AN48" i="10" s="1"/>
  <c r="AN51" i="10" s="1"/>
  <c r="AO48" i="10" s="1"/>
  <c r="AM55" i="10"/>
  <c r="AM60" i="10" s="1"/>
  <c r="AM3" i="4"/>
  <c r="AM3" i="5"/>
  <c r="AO98" i="5"/>
  <c r="AN99" i="5"/>
  <c r="AP54" i="3"/>
  <c r="AP35" i="5" s="1"/>
  <c r="AP98" i="5"/>
  <c r="AJ36" i="13"/>
  <c r="AM30" i="8"/>
  <c r="AM14" i="8"/>
  <c r="AK3" i="9"/>
  <c r="AK3" i="8"/>
  <c r="AK3" i="2"/>
  <c r="AK3" i="14"/>
  <c r="AK3" i="13"/>
  <c r="AK3" i="12"/>
  <c r="AK3" i="10"/>
  <c r="AL16" i="8"/>
  <c r="AL34" i="8" s="1"/>
  <c r="AL27" i="8"/>
  <c r="AL35" i="8" s="1"/>
  <c r="AN10" i="9"/>
  <c r="AL12" i="9"/>
  <c r="AL37" i="9" s="1"/>
  <c r="AL40" i="9" s="1"/>
  <c r="AL10" i="12" s="1"/>
  <c r="AJ11" i="12"/>
  <c r="AM24" i="9"/>
  <c r="AM38" i="9" s="1"/>
  <c r="AO36" i="1"/>
  <c r="AO37" i="1" s="1"/>
  <c r="AO95" i="1" s="1"/>
  <c r="AM10" i="9"/>
  <c r="AO22" i="1"/>
  <c r="AO23" i="1" s="1"/>
  <c r="AO17" i="14" s="1"/>
  <c r="AP17" i="4"/>
  <c r="AQ53" i="3"/>
  <c r="AO72" i="1"/>
  <c r="AO73" i="1" s="1"/>
  <c r="AO76" i="1" s="1"/>
  <c r="AP77" i="1" s="1"/>
  <c r="AP80" i="1" s="1"/>
  <c r="AN31" i="8"/>
  <c r="AO47" i="1"/>
  <c r="AO48" i="1" s="1"/>
  <c r="AO97" i="1" s="1"/>
  <c r="AI47" i="12"/>
  <c r="AN14" i="8"/>
  <c r="AO67" i="1"/>
  <c r="AO68" i="1" s="1"/>
  <c r="AO98" i="1" s="1"/>
  <c r="AO17" i="4"/>
  <c r="AO112" i="1"/>
  <c r="AO113" i="1" s="1"/>
  <c r="AO114" i="1" s="1"/>
  <c r="AO118" i="1" s="1"/>
  <c r="AO119" i="1" s="1"/>
  <c r="AO2" i="1"/>
  <c r="AO2" i="13" s="1"/>
  <c r="AO53" i="1"/>
  <c r="AO54" i="1" s="1"/>
  <c r="AO57" i="1" s="1"/>
  <c r="AN58" i="1" s="1"/>
  <c r="AO24" i="1"/>
  <c r="AO4" i="1" s="1"/>
  <c r="AO4" i="8" s="1"/>
  <c r="AN54" i="10"/>
  <c r="AP20" i="1"/>
  <c r="AP21" i="1" s="1"/>
  <c r="AP112" i="1" s="1"/>
  <c r="AP113" i="1" s="1"/>
  <c r="AP114" i="1" s="1"/>
  <c r="AP118" i="1" s="1"/>
  <c r="AP119" i="1" s="1"/>
  <c r="AQ44" i="10"/>
  <c r="AR9" i="1"/>
  <c r="AQ11" i="1"/>
  <c r="AQ12" i="1" s="1"/>
  <c r="AQ16" i="1" s="1"/>
  <c r="AQ17" i="1" s="1"/>
  <c r="AQ46" i="1" s="1"/>
  <c r="AM25" i="8"/>
  <c r="AM27" i="8" s="1"/>
  <c r="AM35" i="8" s="1"/>
  <c r="AM31" i="8"/>
  <c r="AM32" i="8" s="1"/>
  <c r="AM11" i="9" s="1"/>
  <c r="AO2" i="8"/>
  <c r="AJ48" i="13"/>
  <c r="AJ17" i="13"/>
  <c r="T47" i="13"/>
  <c r="T49" i="13" s="1"/>
  <c r="T57" i="13" s="1"/>
  <c r="T59" i="13" s="1"/>
  <c r="T48" i="12" s="1"/>
  <c r="T15" i="13"/>
  <c r="T18" i="13" s="1"/>
  <c r="T22" i="13" s="1"/>
  <c r="T23" i="13" s="1"/>
  <c r="AK16" i="13"/>
  <c r="AK9" i="12"/>
  <c r="AK21" i="13"/>
  <c r="AK11" i="13"/>
  <c r="AK12" i="13" s="1"/>
  <c r="AK13" i="13" s="1"/>
  <c r="AK40" i="13"/>
  <c r="AK35" i="13"/>
  <c r="AK30" i="13"/>
  <c r="AK31" i="13" s="1"/>
  <c r="AK32" i="13" s="1"/>
  <c r="AK10" i="12"/>
  <c r="AN32" i="9"/>
  <c r="AN34" i="9" s="1"/>
  <c r="AN39" i="9" s="1"/>
  <c r="AO9" i="8"/>
  <c r="AO4" i="9"/>
  <c r="AO10" i="13"/>
  <c r="AO90" i="1"/>
  <c r="AO91" i="1" s="1"/>
  <c r="AO34" i="10"/>
  <c r="AO35" i="10" s="1"/>
  <c r="AO36" i="10" s="1"/>
  <c r="U53" i="13"/>
  <c r="U54" i="13" s="1"/>
  <c r="U58" i="13" s="1"/>
  <c r="U34" i="13"/>
  <c r="U37" i="13" s="1"/>
  <c r="U41" i="13" s="1"/>
  <c r="U42" i="13" s="1"/>
  <c r="AO23" i="4"/>
  <c r="AO18" i="4"/>
  <c r="AQ4" i="4"/>
  <c r="AQ4" i="5"/>
  <c r="AQ2" i="4"/>
  <c r="AQ2" i="5"/>
  <c r="AP118" i="3"/>
  <c r="AP50" i="5" s="1"/>
  <c r="AQ92" i="3"/>
  <c r="AO96" i="1"/>
  <c r="AM81" i="1"/>
  <c r="AL99" i="1"/>
  <c r="AL106" i="1" s="1"/>
  <c r="AL3" i="1" s="1"/>
  <c r="AT11" i="3"/>
  <c r="AT12" i="3" s="1"/>
  <c r="AT16" i="3" s="1"/>
  <c r="AT17" i="3" s="1"/>
  <c r="AU9" i="3"/>
  <c r="AS46" i="3"/>
  <c r="AS20" i="3"/>
  <c r="AS21" i="3" s="1"/>
  <c r="AS107" i="3" s="1"/>
  <c r="AS108" i="3" s="1"/>
  <c r="AS109" i="3" s="1"/>
  <c r="AS113" i="3" s="1"/>
  <c r="AS114" i="3" s="1"/>
  <c r="AS117" i="3" s="1"/>
  <c r="AQ32" i="3"/>
  <c r="AR31" i="3"/>
  <c r="AR73" i="3"/>
  <c r="AR74" i="3" s="1"/>
  <c r="AR93" i="3" s="1"/>
  <c r="AR24" i="3"/>
  <c r="AR4" i="3" s="1"/>
  <c r="AR78" i="3"/>
  <c r="AR79" i="3" s="1"/>
  <c r="AR82" i="3" s="1"/>
  <c r="AS83" i="3" s="1"/>
  <c r="AS86" i="3" s="1"/>
  <c r="AR59" i="3"/>
  <c r="AR60" i="3" s="1"/>
  <c r="AR63" i="3" s="1"/>
  <c r="AQ64" i="3" s="1"/>
  <c r="AR47" i="3"/>
  <c r="AR48" i="3" s="1"/>
  <c r="AR22" i="3"/>
  <c r="AR23" i="3" s="1"/>
  <c r="AR36" i="3"/>
  <c r="AR37" i="3" s="1"/>
  <c r="AR90" i="3" s="1"/>
  <c r="AR2" i="3"/>
  <c r="AO87" i="3"/>
  <c r="AN94" i="3"/>
  <c r="AN101" i="3" s="1"/>
  <c r="AN3" i="3" s="1"/>
  <c r="AM19" i="17" l="1"/>
  <c r="AM20" i="17" s="1"/>
  <c r="AN17" i="17" s="1"/>
  <c r="AN11" i="17" s="1"/>
  <c r="AN12" i="17" s="1"/>
  <c r="AJ47" i="12"/>
  <c r="AJ24" i="17"/>
  <c r="AN55" i="10"/>
  <c r="AN60" i="10" s="1"/>
  <c r="AM16" i="8"/>
  <c r="AM34" i="8" s="1"/>
  <c r="AO19" i="4"/>
  <c r="AO29" i="4" s="1"/>
  <c r="AO99" i="5" s="1"/>
  <c r="AN3" i="4"/>
  <c r="AN3" i="5"/>
  <c r="AN24" i="9"/>
  <c r="AN38" i="9" s="1"/>
  <c r="AL30" i="13"/>
  <c r="AL31" i="13" s="1"/>
  <c r="AL32" i="13" s="1"/>
  <c r="AL52" i="13" s="1"/>
  <c r="AO4" i="10"/>
  <c r="AQ20" i="1"/>
  <c r="AQ21" i="1" s="1"/>
  <c r="AO33" i="9"/>
  <c r="AN25" i="8"/>
  <c r="AN27" i="8" s="1"/>
  <c r="AN35" i="8" s="1"/>
  <c r="AL36" i="8"/>
  <c r="AL21" i="13" s="1"/>
  <c r="AL35" i="13"/>
  <c r="AO23" i="10"/>
  <c r="AL3" i="2"/>
  <c r="AL3" i="14"/>
  <c r="AL3" i="12"/>
  <c r="AL3" i="10"/>
  <c r="AL3" i="9"/>
  <c r="AL3" i="13"/>
  <c r="AL3" i="8"/>
  <c r="AN30" i="8"/>
  <c r="AN32" i="8" s="1"/>
  <c r="AN11" i="9" s="1"/>
  <c r="AN12" i="9" s="1"/>
  <c r="AN37" i="9" s="1"/>
  <c r="AO20" i="8"/>
  <c r="AM12" i="9"/>
  <c r="AM37" i="9" s="1"/>
  <c r="AM40" i="9" s="1"/>
  <c r="AM30" i="13" s="1"/>
  <c r="AM31" i="13" s="1"/>
  <c r="AM32" i="13" s="1"/>
  <c r="AL40" i="13"/>
  <c r="AO2" i="9"/>
  <c r="AO2" i="12"/>
  <c r="AO29" i="13"/>
  <c r="AO2" i="14"/>
  <c r="AO23" i="9"/>
  <c r="AO2" i="2"/>
  <c r="AO2" i="10"/>
  <c r="AO4" i="12"/>
  <c r="AQ13" i="4"/>
  <c r="AQ14" i="4" s="1"/>
  <c r="AQ28" i="4" s="1"/>
  <c r="AQ52" i="3"/>
  <c r="AQ54" i="3" s="1"/>
  <c r="AQ35" i="5" s="1"/>
  <c r="AQ29" i="5"/>
  <c r="AP31" i="1"/>
  <c r="AP32" i="1" s="1"/>
  <c r="AO4" i="13"/>
  <c r="AP36" i="1"/>
  <c r="AP37" i="1" s="1"/>
  <c r="AP95" i="1" s="1"/>
  <c r="AO4" i="14"/>
  <c r="AR53" i="3"/>
  <c r="AP47" i="1"/>
  <c r="AP48" i="1" s="1"/>
  <c r="AP97" i="1" s="1"/>
  <c r="AO4" i="2"/>
  <c r="AP24" i="1"/>
  <c r="AP4" i="1" s="1"/>
  <c r="AP4" i="2" s="1"/>
  <c r="AQ17" i="4"/>
  <c r="AP67" i="1"/>
  <c r="AP68" i="1" s="1"/>
  <c r="AP20" i="8" s="1"/>
  <c r="AK11" i="12"/>
  <c r="AP22" i="1"/>
  <c r="AP23" i="1" s="1"/>
  <c r="AP17" i="14" s="1"/>
  <c r="AO32" i="9"/>
  <c r="AO34" i="9" s="1"/>
  <c r="AO39" i="9" s="1"/>
  <c r="AK52" i="13"/>
  <c r="AK36" i="13"/>
  <c r="AP90" i="1"/>
  <c r="AP91" i="1" s="1"/>
  <c r="AP34" i="10"/>
  <c r="AP35" i="10" s="1"/>
  <c r="AP36" i="10" s="1"/>
  <c r="AP29" i="13"/>
  <c r="AP10" i="13"/>
  <c r="AK48" i="13"/>
  <c r="AK17" i="13"/>
  <c r="AP72" i="1"/>
  <c r="AP73" i="1" s="1"/>
  <c r="AP76" i="1" s="1"/>
  <c r="AQ77" i="1" s="1"/>
  <c r="AQ80" i="1" s="1"/>
  <c r="V39" i="13"/>
  <c r="U33" i="12"/>
  <c r="AO54" i="10"/>
  <c r="AP2" i="1"/>
  <c r="AN16" i="8"/>
  <c r="AN34" i="8" s="1"/>
  <c r="AM36" i="8"/>
  <c r="AQ90" i="1"/>
  <c r="AQ91" i="1" s="1"/>
  <c r="AQ34" i="10"/>
  <c r="AQ35" i="10" s="1"/>
  <c r="AQ36" i="10" s="1"/>
  <c r="AP53" i="1"/>
  <c r="AP54" i="1" s="1"/>
  <c r="AP57" i="1" s="1"/>
  <c r="AO58" i="1" s="1"/>
  <c r="AO12" i="10"/>
  <c r="AO18" i="17" s="1"/>
  <c r="AO45" i="10"/>
  <c r="AO46" i="10" s="1"/>
  <c r="AO50" i="10" s="1"/>
  <c r="AO49" i="10"/>
  <c r="AO49" i="12"/>
  <c r="U20" i="13"/>
  <c r="T29" i="12"/>
  <c r="AR44" i="10"/>
  <c r="AS9" i="1"/>
  <c r="AR11" i="1"/>
  <c r="AR12" i="1" s="1"/>
  <c r="AR16" i="1" s="1"/>
  <c r="AR17" i="1" s="1"/>
  <c r="AR46" i="1" s="1"/>
  <c r="AP23" i="4"/>
  <c r="AP18" i="4"/>
  <c r="AP19" i="4" s="1"/>
  <c r="AP29" i="4" s="1"/>
  <c r="AR2" i="4"/>
  <c r="AR2" i="5"/>
  <c r="AR4" i="4"/>
  <c r="AR4" i="5"/>
  <c r="AR92" i="3"/>
  <c r="AQ91" i="3"/>
  <c r="AQ116" i="3"/>
  <c r="AQ118" i="3" s="1"/>
  <c r="AQ50" i="5" s="1"/>
  <c r="AN81" i="1"/>
  <c r="AM99" i="1"/>
  <c r="AM106" i="1" s="1"/>
  <c r="AM3" i="1" s="1"/>
  <c r="AQ112" i="1"/>
  <c r="AQ113" i="1" s="1"/>
  <c r="AQ114" i="1" s="1"/>
  <c r="AQ118" i="1" s="1"/>
  <c r="AQ119" i="1" s="1"/>
  <c r="AQ2" i="1"/>
  <c r="AQ72" i="1"/>
  <c r="AQ67" i="1"/>
  <c r="AQ68" i="1" s="1"/>
  <c r="AQ31" i="1"/>
  <c r="AQ53" i="1"/>
  <c r="AQ47" i="1"/>
  <c r="AQ48" i="1" s="1"/>
  <c r="AQ97" i="1" s="1"/>
  <c r="AQ36" i="1"/>
  <c r="AQ37" i="1" s="1"/>
  <c r="AQ95" i="1" s="1"/>
  <c r="AS78" i="3"/>
  <c r="AS59" i="3"/>
  <c r="AS60" i="3" s="1"/>
  <c r="AS63" i="3" s="1"/>
  <c r="AR64" i="3" s="1"/>
  <c r="AS73" i="3"/>
  <c r="AS74" i="3" s="1"/>
  <c r="AS93" i="3" s="1"/>
  <c r="AS47" i="3"/>
  <c r="AS48" i="3" s="1"/>
  <c r="AS36" i="3"/>
  <c r="AS37" i="3" s="1"/>
  <c r="AS90" i="3" s="1"/>
  <c r="AS24" i="3"/>
  <c r="AS4" i="3" s="1"/>
  <c r="AS31" i="3"/>
  <c r="AS22" i="3"/>
  <c r="AS23" i="3" s="1"/>
  <c r="AS2" i="3"/>
  <c r="AO94" i="3"/>
  <c r="AO101" i="3" s="1"/>
  <c r="AO3" i="3" s="1"/>
  <c r="AP87" i="3"/>
  <c r="AU11" i="3"/>
  <c r="AU12" i="3" s="1"/>
  <c r="AU16" i="3" s="1"/>
  <c r="AU17" i="3" s="1"/>
  <c r="AV9" i="3"/>
  <c r="AT46" i="3"/>
  <c r="AT20" i="3"/>
  <c r="AT21" i="3" s="1"/>
  <c r="AT107" i="3" s="1"/>
  <c r="AR32" i="3"/>
  <c r="AQ22" i="1"/>
  <c r="AQ23" i="1" s="1"/>
  <c r="AQ17" i="14" s="1"/>
  <c r="AQ24" i="1"/>
  <c r="AQ4" i="1" s="1"/>
  <c r="AN19" i="17" l="1"/>
  <c r="AN20" i="17" s="1"/>
  <c r="AO17" i="17" s="1"/>
  <c r="AO11" i="17" s="1"/>
  <c r="AO12" i="17" s="1"/>
  <c r="AK47" i="12"/>
  <c r="AK24" i="17"/>
  <c r="AO51" i="10"/>
  <c r="AP48" i="10" s="1"/>
  <c r="AP54" i="10" s="1"/>
  <c r="AO55" i="10"/>
  <c r="AO60" i="10" s="1"/>
  <c r="AO3" i="5"/>
  <c r="AO3" i="4"/>
  <c r="AQ98" i="5"/>
  <c r="AP99" i="5"/>
  <c r="AL36" i="13"/>
  <c r="AN40" i="9"/>
  <c r="AN35" i="13" s="1"/>
  <c r="AO10" i="9"/>
  <c r="AO24" i="9"/>
  <c r="AO38" i="9" s="1"/>
  <c r="AQ32" i="1"/>
  <c r="AL9" i="12"/>
  <c r="AL11" i="12" s="1"/>
  <c r="AL16" i="13"/>
  <c r="AL11" i="13"/>
  <c r="AL12" i="13" s="1"/>
  <c r="AL13" i="13" s="1"/>
  <c r="AL48" i="13" s="1"/>
  <c r="AM10" i="12"/>
  <c r="AM35" i="13"/>
  <c r="AM40" i="13"/>
  <c r="AP9" i="8"/>
  <c r="AP23" i="9"/>
  <c r="AP33" i="9"/>
  <c r="AP23" i="10"/>
  <c r="AP98" i="1"/>
  <c r="AM3" i="2"/>
  <c r="AM3" i="14"/>
  <c r="AM3" i="10"/>
  <c r="AM3" i="8"/>
  <c r="AM3" i="13"/>
  <c r="AM3" i="12"/>
  <c r="AM3" i="9"/>
  <c r="AP4" i="9"/>
  <c r="AP4" i="13"/>
  <c r="AP4" i="10"/>
  <c r="AP4" i="8"/>
  <c r="AS53" i="3"/>
  <c r="AR17" i="4"/>
  <c r="AP4" i="12"/>
  <c r="AP4" i="14"/>
  <c r="AR13" i="4"/>
  <c r="AR14" i="4" s="1"/>
  <c r="AR28" i="4" s="1"/>
  <c r="AR29" i="5"/>
  <c r="AR52" i="3"/>
  <c r="AR54" i="3" s="1"/>
  <c r="AR35" i="5" s="1"/>
  <c r="AM21" i="13"/>
  <c r="AM11" i="13"/>
  <c r="AM12" i="13" s="1"/>
  <c r="AM13" i="13" s="1"/>
  <c r="AM16" i="13"/>
  <c r="AM9" i="12"/>
  <c r="AO14" i="8"/>
  <c r="AO16" i="8" s="1"/>
  <c r="AO34" i="8" s="1"/>
  <c r="AO30" i="8"/>
  <c r="AQ29" i="13"/>
  <c r="AQ10" i="13"/>
  <c r="AQ98" i="1"/>
  <c r="AQ23" i="10"/>
  <c r="AQ33" i="9"/>
  <c r="AQ23" i="9"/>
  <c r="AQ9" i="8"/>
  <c r="AQ20" i="8"/>
  <c r="AS44" i="10"/>
  <c r="AS11" i="1"/>
  <c r="AS12" i="1" s="1"/>
  <c r="AS16" i="1" s="1"/>
  <c r="AS17" i="1" s="1"/>
  <c r="AS46" i="1" s="1"/>
  <c r="AT9" i="1"/>
  <c r="AQ49" i="10"/>
  <c r="AQ45" i="10"/>
  <c r="AQ46" i="10" s="1"/>
  <c r="AQ50" i="10" s="1"/>
  <c r="AQ12" i="10"/>
  <c r="AQ18" i="17" s="1"/>
  <c r="AQ49" i="12"/>
  <c r="V34" i="13"/>
  <c r="V37" i="13" s="1"/>
  <c r="V41" i="13" s="1"/>
  <c r="V42" i="13" s="1"/>
  <c r="V53" i="13"/>
  <c r="V54" i="13" s="1"/>
  <c r="V58" i="13" s="1"/>
  <c r="AP49" i="10"/>
  <c r="AP49" i="12"/>
  <c r="AP12" i="10"/>
  <c r="AP18" i="17" s="1"/>
  <c r="AP45" i="10"/>
  <c r="AP46" i="10" s="1"/>
  <c r="AP50" i="10" s="1"/>
  <c r="AM52" i="13"/>
  <c r="AM36" i="13"/>
  <c r="AQ4" i="2"/>
  <c r="AQ4" i="14"/>
  <c r="AQ4" i="13"/>
  <c r="AQ4" i="12"/>
  <c r="AQ4" i="10"/>
  <c r="AQ4" i="9"/>
  <c r="AQ4" i="8"/>
  <c r="AQ2" i="2"/>
  <c r="AQ2" i="14"/>
  <c r="AQ2" i="13"/>
  <c r="AQ2" i="12"/>
  <c r="AQ2" i="10"/>
  <c r="AQ2" i="9"/>
  <c r="AQ2" i="8"/>
  <c r="AO31" i="8"/>
  <c r="AO25" i="8"/>
  <c r="AO27" i="8" s="1"/>
  <c r="AO35" i="8" s="1"/>
  <c r="AN36" i="8"/>
  <c r="U47" i="13"/>
  <c r="U49" i="13" s="1"/>
  <c r="U57" i="13" s="1"/>
  <c r="U59" i="13" s="1"/>
  <c r="U48" i="12" s="1"/>
  <c r="U15" i="13"/>
  <c r="U18" i="13" s="1"/>
  <c r="U22" i="13" s="1"/>
  <c r="U23" i="13" s="1"/>
  <c r="AR20" i="1"/>
  <c r="AR21" i="1" s="1"/>
  <c r="AR31" i="1" s="1"/>
  <c r="AR32" i="1" s="1"/>
  <c r="AP2" i="2"/>
  <c r="AP2" i="14"/>
  <c r="AP2" i="13"/>
  <c r="AP2" i="12"/>
  <c r="AP2" i="10"/>
  <c r="AP2" i="9"/>
  <c r="AP2" i="8"/>
  <c r="AQ23" i="4"/>
  <c r="AQ18" i="4"/>
  <c r="AQ19" i="4" s="1"/>
  <c r="AQ29" i="4" s="1"/>
  <c r="AS4" i="4"/>
  <c r="AS4" i="5"/>
  <c r="AS2" i="4"/>
  <c r="AS2" i="5"/>
  <c r="AS92" i="3"/>
  <c r="AR91" i="3"/>
  <c r="AR116" i="3"/>
  <c r="AR118" i="3" s="1"/>
  <c r="AR50" i="5" s="1"/>
  <c r="AT108" i="3"/>
  <c r="AT109" i="3" s="1"/>
  <c r="AT113" i="3" s="1"/>
  <c r="AT114" i="3" s="1"/>
  <c r="AT117" i="3" s="1"/>
  <c r="AQ96" i="1"/>
  <c r="AO81" i="1"/>
  <c r="AN99" i="1"/>
  <c r="AN106" i="1" s="1"/>
  <c r="AN3" i="1" s="1"/>
  <c r="AP96" i="1"/>
  <c r="AQ73" i="1"/>
  <c r="AQ76" i="1" s="1"/>
  <c r="AR77" i="1" s="1"/>
  <c r="AR80" i="1" s="1"/>
  <c r="AQ54" i="1"/>
  <c r="AQ57" i="1" s="1"/>
  <c r="AP58" i="1" s="1"/>
  <c r="AV11" i="3"/>
  <c r="AV12" i="3" s="1"/>
  <c r="AV16" i="3" s="1"/>
  <c r="AV17" i="3" s="1"/>
  <c r="AW9" i="3"/>
  <c r="AU46" i="3"/>
  <c r="AU20" i="3"/>
  <c r="AU21" i="3" s="1"/>
  <c r="AU107" i="3" s="1"/>
  <c r="AU108" i="3" s="1"/>
  <c r="AU109" i="3" s="1"/>
  <c r="AU113" i="3" s="1"/>
  <c r="AU114" i="3" s="1"/>
  <c r="AU117" i="3" s="1"/>
  <c r="AP94" i="3"/>
  <c r="AP101" i="3" s="1"/>
  <c r="AP3" i="3" s="1"/>
  <c r="AQ87" i="3"/>
  <c r="AS32" i="3"/>
  <c r="AT73" i="3"/>
  <c r="AT74" i="3" s="1"/>
  <c r="AT93" i="3" s="1"/>
  <c r="AT78" i="3"/>
  <c r="AT47" i="3"/>
  <c r="AT36" i="3"/>
  <c r="AT37" i="3" s="1"/>
  <c r="AT90" i="3" s="1"/>
  <c r="AT31" i="3"/>
  <c r="AT32" i="3" s="1"/>
  <c r="AT24" i="3"/>
  <c r="AT4" i="3" s="1"/>
  <c r="AT59" i="3"/>
  <c r="AT60" i="3" s="1"/>
  <c r="AT63" i="3" s="1"/>
  <c r="AS64" i="3" s="1"/>
  <c r="AT22" i="3"/>
  <c r="AT23" i="3" s="1"/>
  <c r="AT2" i="3"/>
  <c r="AT79" i="3"/>
  <c r="AT82" i="3" s="1"/>
  <c r="AU83" i="3" s="1"/>
  <c r="AU86" i="3" s="1"/>
  <c r="AT48" i="3"/>
  <c r="AS79" i="3"/>
  <c r="AS82" i="3" s="1"/>
  <c r="AT83" i="3" s="1"/>
  <c r="AT86" i="3" s="1"/>
  <c r="AO19" i="17" l="1"/>
  <c r="AO20" i="17" s="1"/>
  <c r="AP17" i="17" s="1"/>
  <c r="AP11" i="17" s="1"/>
  <c r="AP12" i="17" s="1"/>
  <c r="AL47" i="12"/>
  <c r="AL24" i="17"/>
  <c r="AP51" i="10"/>
  <c r="AQ48" i="10" s="1"/>
  <c r="AQ51" i="10" s="1"/>
  <c r="AR48" i="10" s="1"/>
  <c r="AP55" i="10"/>
  <c r="AP60" i="10" s="1"/>
  <c r="AP3" i="4"/>
  <c r="AP3" i="5"/>
  <c r="AR98" i="5"/>
  <c r="AQ99" i="5"/>
  <c r="AN40" i="13"/>
  <c r="AN30" i="13"/>
  <c r="AN31" i="13" s="1"/>
  <c r="AN32" i="13" s="1"/>
  <c r="AN52" i="13" s="1"/>
  <c r="AN10" i="12"/>
  <c r="AM11" i="12"/>
  <c r="AL17" i="13"/>
  <c r="AP30" i="8"/>
  <c r="AP14" i="8"/>
  <c r="AP25" i="8"/>
  <c r="AP31" i="8"/>
  <c r="AP32" i="8" s="1"/>
  <c r="AP11" i="9" s="1"/>
  <c r="AS20" i="1"/>
  <c r="AS21" i="1" s="1"/>
  <c r="AN3" i="13"/>
  <c r="AN3" i="12"/>
  <c r="AN3" i="10"/>
  <c r="AN3" i="9"/>
  <c r="AN3" i="8"/>
  <c r="AN3" i="2"/>
  <c r="AN3" i="14"/>
  <c r="AR36" i="1"/>
  <c r="AR37" i="1" s="1"/>
  <c r="AR95" i="1" s="1"/>
  <c r="AR53" i="1"/>
  <c r="AR54" i="1" s="1"/>
  <c r="AR57" i="1" s="1"/>
  <c r="AQ58" i="1" s="1"/>
  <c r="AT53" i="3"/>
  <c r="AR47" i="1"/>
  <c r="AR48" i="1" s="1"/>
  <c r="AR97" i="1" s="1"/>
  <c r="AR67" i="1"/>
  <c r="AR68" i="1" s="1"/>
  <c r="AR98" i="1" s="1"/>
  <c r="AR24" i="1"/>
  <c r="AR4" i="1" s="1"/>
  <c r="AR4" i="2" s="1"/>
  <c r="AS17" i="4"/>
  <c r="AR72" i="1"/>
  <c r="AR73" i="1" s="1"/>
  <c r="AR76" i="1" s="1"/>
  <c r="AS77" i="1" s="1"/>
  <c r="AS80" i="1" s="1"/>
  <c r="AS13" i="4"/>
  <c r="AS14" i="4" s="1"/>
  <c r="AS28" i="4" s="1"/>
  <c r="AS52" i="3"/>
  <c r="AS54" i="3" s="1"/>
  <c r="AS35" i="5" s="1"/>
  <c r="AS29" i="5"/>
  <c r="AR22" i="1"/>
  <c r="AR23" i="1" s="1"/>
  <c r="AR17" i="14" s="1"/>
  <c r="AR2" i="1"/>
  <c r="AR2" i="13" s="1"/>
  <c r="AT13" i="4"/>
  <c r="AT14" i="4" s="1"/>
  <c r="AT28" i="4" s="1"/>
  <c r="AT52" i="3"/>
  <c r="AT29" i="5"/>
  <c r="AR112" i="1"/>
  <c r="AR113" i="1" s="1"/>
  <c r="AR114" i="1" s="1"/>
  <c r="AR118" i="1" s="1"/>
  <c r="AR119" i="1" s="1"/>
  <c r="U29" i="12"/>
  <c r="V20" i="13"/>
  <c r="AO32" i="8"/>
  <c r="AO11" i="9" s="1"/>
  <c r="AO12" i="9" s="1"/>
  <c r="AO37" i="9" s="1"/>
  <c r="AO40" i="9" s="1"/>
  <c r="AO36" i="8"/>
  <c r="AN16" i="13"/>
  <c r="AN21" i="13"/>
  <c r="AN11" i="13"/>
  <c r="AN12" i="13" s="1"/>
  <c r="AN13" i="13" s="1"/>
  <c r="AN9" i="12"/>
  <c r="AT44" i="10"/>
  <c r="AT11" i="1"/>
  <c r="AT12" i="1" s="1"/>
  <c r="AT16" i="1" s="1"/>
  <c r="AT17" i="1" s="1"/>
  <c r="AT46" i="1" s="1"/>
  <c r="AU9" i="1"/>
  <c r="AP10" i="9"/>
  <c r="AP32" i="9"/>
  <c r="AP34" i="9" s="1"/>
  <c r="AP39" i="9" s="1"/>
  <c r="AP24" i="9"/>
  <c r="AP38" i="9" s="1"/>
  <c r="AM48" i="13"/>
  <c r="AM17" i="13"/>
  <c r="AS90" i="1"/>
  <c r="AS91" i="1" s="1"/>
  <c r="AS34" i="10"/>
  <c r="AS35" i="10" s="1"/>
  <c r="AS36" i="10" s="1"/>
  <c r="V33" i="12"/>
  <c r="W39" i="13"/>
  <c r="AR90" i="1"/>
  <c r="AR91" i="1" s="1"/>
  <c r="AR34" i="10"/>
  <c r="AR35" i="10" s="1"/>
  <c r="AR36" i="10" s="1"/>
  <c r="AT4" i="4"/>
  <c r="AT4" i="5"/>
  <c r="AR18" i="4"/>
  <c r="AR19" i="4" s="1"/>
  <c r="AR29" i="4" s="1"/>
  <c r="AR23" i="4"/>
  <c r="AT2" i="4"/>
  <c r="AT2" i="5"/>
  <c r="AT91" i="3"/>
  <c r="AT116" i="3"/>
  <c r="AT92" i="3"/>
  <c r="AS91" i="3"/>
  <c r="AS116" i="3"/>
  <c r="AS118" i="3" s="1"/>
  <c r="AS50" i="5" s="1"/>
  <c r="AR96" i="1"/>
  <c r="AS112" i="1"/>
  <c r="AS113" i="1" s="1"/>
  <c r="AS114" i="1" s="1"/>
  <c r="AS118" i="1" s="1"/>
  <c r="AS119" i="1" s="1"/>
  <c r="AS2" i="1"/>
  <c r="AS72" i="1"/>
  <c r="AS67" i="1"/>
  <c r="AS68" i="1" s="1"/>
  <c r="AS53" i="1"/>
  <c r="AS54" i="1" s="1"/>
  <c r="AS57" i="1" s="1"/>
  <c r="AR58" i="1" s="1"/>
  <c r="AS47" i="1"/>
  <c r="AS48" i="1" s="1"/>
  <c r="AS97" i="1" s="1"/>
  <c r="AS36" i="1"/>
  <c r="AS37" i="1" s="1"/>
  <c r="AS95" i="1" s="1"/>
  <c r="AS31" i="1"/>
  <c r="AS32" i="1" s="1"/>
  <c r="AP81" i="1"/>
  <c r="AO99" i="1"/>
  <c r="AO106" i="1" s="1"/>
  <c r="AO3" i="1" s="1"/>
  <c r="AU78" i="3"/>
  <c r="AU79" i="3" s="1"/>
  <c r="AU82" i="3" s="1"/>
  <c r="AV83" i="3" s="1"/>
  <c r="AV86" i="3" s="1"/>
  <c r="AU73" i="3"/>
  <c r="AU74" i="3" s="1"/>
  <c r="AU93" i="3" s="1"/>
  <c r="AU24" i="3"/>
  <c r="AU4" i="3" s="1"/>
  <c r="AU36" i="3"/>
  <c r="AU37" i="3" s="1"/>
  <c r="AU90" i="3" s="1"/>
  <c r="AU59" i="3"/>
  <c r="AU47" i="3"/>
  <c r="AU48" i="3" s="1"/>
  <c r="AU22" i="3"/>
  <c r="AU23" i="3" s="1"/>
  <c r="AU31" i="3"/>
  <c r="AU32" i="3" s="1"/>
  <c r="AU2" i="3"/>
  <c r="AX9" i="3"/>
  <c r="AW11" i="3"/>
  <c r="AW12" i="3" s="1"/>
  <c r="AW16" i="3" s="1"/>
  <c r="AW17" i="3" s="1"/>
  <c r="AR87" i="3"/>
  <c r="AQ94" i="3"/>
  <c r="AQ101" i="3" s="1"/>
  <c r="AQ3" i="3" s="1"/>
  <c r="AV46" i="3"/>
  <c r="AV20" i="3"/>
  <c r="AV21" i="3" s="1"/>
  <c r="AV107" i="3" s="1"/>
  <c r="AS24" i="1"/>
  <c r="AS4" i="1" s="1"/>
  <c r="AS22" i="1"/>
  <c r="AS23" i="1" s="1"/>
  <c r="AS17" i="14" s="1"/>
  <c r="AQ54" i="10" l="1"/>
  <c r="AP19" i="17"/>
  <c r="AP20" i="17" s="1"/>
  <c r="AQ17" i="17" s="1"/>
  <c r="AQ11" i="17" s="1"/>
  <c r="AQ12" i="17" s="1"/>
  <c r="AM47" i="12"/>
  <c r="AM24" i="17"/>
  <c r="AQ55" i="10"/>
  <c r="AQ60" i="10" s="1"/>
  <c r="AP27" i="8"/>
  <c r="AP35" i="8" s="1"/>
  <c r="AP16" i="8"/>
  <c r="AP34" i="8" s="1"/>
  <c r="AT54" i="3"/>
  <c r="AT35" i="5" s="1"/>
  <c r="AQ3" i="4"/>
  <c r="AQ3" i="5"/>
  <c r="AR99" i="5"/>
  <c r="AT98" i="5"/>
  <c r="AS98" i="5"/>
  <c r="AN36" i="13"/>
  <c r="AN11" i="12"/>
  <c r="AR23" i="10"/>
  <c r="AR33" i="9"/>
  <c r="AR4" i="10"/>
  <c r="AO3" i="2"/>
  <c r="AO3" i="8"/>
  <c r="AO3" i="14"/>
  <c r="AO3" i="13"/>
  <c r="AO3" i="12"/>
  <c r="AO3" i="9"/>
  <c r="AO3" i="10"/>
  <c r="AT20" i="1"/>
  <c r="AT21" i="1" s="1"/>
  <c r="AR2" i="8"/>
  <c r="AU53" i="3"/>
  <c r="AR2" i="9"/>
  <c r="AR2" i="14"/>
  <c r="AR9" i="8"/>
  <c r="AU13" i="4"/>
  <c r="AU14" i="4" s="1"/>
  <c r="AU28" i="4" s="1"/>
  <c r="AU52" i="3"/>
  <c r="AU29" i="5"/>
  <c r="AR2" i="2"/>
  <c r="AR20" i="8"/>
  <c r="AR4" i="8"/>
  <c r="AR4" i="12"/>
  <c r="AS73" i="1"/>
  <c r="AS76" i="1" s="1"/>
  <c r="AT77" i="1" s="1"/>
  <c r="AT80" i="1" s="1"/>
  <c r="AR23" i="9"/>
  <c r="AR4" i="9"/>
  <c r="AR2" i="10"/>
  <c r="AR4" i="13"/>
  <c r="AR29" i="13"/>
  <c r="AR2" i="12"/>
  <c r="AR4" i="14"/>
  <c r="AR10" i="9"/>
  <c r="AR10" i="13"/>
  <c r="AS10" i="13"/>
  <c r="AS29" i="13"/>
  <c r="AR12" i="10"/>
  <c r="AR18" i="17" s="1"/>
  <c r="AR45" i="10"/>
  <c r="AR46" i="10" s="1"/>
  <c r="AR50" i="10" s="1"/>
  <c r="AR49" i="10"/>
  <c r="AR49" i="12"/>
  <c r="AP36" i="8"/>
  <c r="W53" i="13"/>
  <c r="W54" i="13" s="1"/>
  <c r="W58" i="13" s="1"/>
  <c r="W34" i="13"/>
  <c r="W37" i="13" s="1"/>
  <c r="W41" i="13" s="1"/>
  <c r="W42" i="13" s="1"/>
  <c r="AQ10" i="9"/>
  <c r="AQ32" i="9"/>
  <c r="AQ34" i="9" s="1"/>
  <c r="AQ39" i="9" s="1"/>
  <c r="AQ24" i="9"/>
  <c r="AQ38" i="9" s="1"/>
  <c r="AP12" i="9"/>
  <c r="AP37" i="9" s="1"/>
  <c r="AP40" i="9" s="1"/>
  <c r="AU44" i="10"/>
  <c r="AV9" i="1"/>
  <c r="AU11" i="1"/>
  <c r="AU12" i="1" s="1"/>
  <c r="AU16" i="1" s="1"/>
  <c r="AU17" i="1" s="1"/>
  <c r="AU46" i="1" s="1"/>
  <c r="AO9" i="12"/>
  <c r="AO21" i="13"/>
  <c r="AO11" i="13"/>
  <c r="AO12" i="13" s="1"/>
  <c r="AO13" i="13" s="1"/>
  <c r="AO16" i="13"/>
  <c r="AS98" i="1"/>
  <c r="AS23" i="10"/>
  <c r="AS23" i="9"/>
  <c r="AS33" i="9"/>
  <c r="AS9" i="8"/>
  <c r="AS20" i="8"/>
  <c r="AO40" i="13"/>
  <c r="AO30" i="13"/>
  <c r="AO31" i="13" s="1"/>
  <c r="AO32" i="13" s="1"/>
  <c r="AO35" i="13"/>
  <c r="AO10" i="12"/>
  <c r="AS45" i="10"/>
  <c r="AS46" i="10" s="1"/>
  <c r="AS50" i="10" s="1"/>
  <c r="AS12" i="10"/>
  <c r="AS18" i="17" s="1"/>
  <c r="AS49" i="12"/>
  <c r="AS49" i="10"/>
  <c r="V47" i="13"/>
  <c r="V49" i="13" s="1"/>
  <c r="V57" i="13" s="1"/>
  <c r="V59" i="13" s="1"/>
  <c r="V48" i="12" s="1"/>
  <c r="V15" i="13"/>
  <c r="V18" i="13" s="1"/>
  <c r="V22" i="13" s="1"/>
  <c r="V23" i="13" s="1"/>
  <c r="AT90" i="1"/>
  <c r="AT91" i="1" s="1"/>
  <c r="AT34" i="10"/>
  <c r="AT35" i="10" s="1"/>
  <c r="AT36" i="10" s="1"/>
  <c r="AQ31" i="8"/>
  <c r="AQ25" i="8"/>
  <c r="AS4" i="2"/>
  <c r="AS4" i="14"/>
  <c r="AS4" i="13"/>
  <c r="AS4" i="12"/>
  <c r="AS4" i="10"/>
  <c r="AS4" i="9"/>
  <c r="AS4" i="8"/>
  <c r="AS2" i="2"/>
  <c r="AS2" i="14"/>
  <c r="AS2" i="13"/>
  <c r="AS2" i="12"/>
  <c r="AS2" i="10"/>
  <c r="AS2" i="9"/>
  <c r="AS2" i="8"/>
  <c r="AQ30" i="8"/>
  <c r="AQ14" i="8"/>
  <c r="AN48" i="13"/>
  <c r="AN17" i="13"/>
  <c r="AR54" i="10"/>
  <c r="AT118" i="3"/>
  <c r="AT50" i="5" s="1"/>
  <c r="AS18" i="4"/>
  <c r="AS19" i="4" s="1"/>
  <c r="AS29" i="4" s="1"/>
  <c r="AS23" i="4"/>
  <c r="AU2" i="4"/>
  <c r="AU2" i="5"/>
  <c r="AU4" i="4"/>
  <c r="AU4" i="5"/>
  <c r="AU91" i="3"/>
  <c r="AU116" i="3"/>
  <c r="AV108" i="3"/>
  <c r="AV109" i="3" s="1"/>
  <c r="AV113" i="3" s="1"/>
  <c r="AV114" i="3" s="1"/>
  <c r="AV117" i="3" s="1"/>
  <c r="AU92" i="3"/>
  <c r="AT112" i="1"/>
  <c r="AT113" i="1" s="1"/>
  <c r="AT114" i="1" s="1"/>
  <c r="AT118" i="1" s="1"/>
  <c r="AT119" i="1" s="1"/>
  <c r="AT2" i="1"/>
  <c r="AT72" i="1"/>
  <c r="AT67" i="1"/>
  <c r="AT68" i="1" s="1"/>
  <c r="AT47" i="1"/>
  <c r="AT48" i="1" s="1"/>
  <c r="AT97" i="1" s="1"/>
  <c r="AT36" i="1"/>
  <c r="AT37" i="1" s="1"/>
  <c r="AT95" i="1" s="1"/>
  <c r="AT53" i="1"/>
  <c r="AT54" i="1" s="1"/>
  <c r="AT57" i="1" s="1"/>
  <c r="AS58" i="1" s="1"/>
  <c r="AT31" i="1"/>
  <c r="AT32" i="1" s="1"/>
  <c r="AQ81" i="1"/>
  <c r="AP99" i="1"/>
  <c r="AP106" i="1" s="1"/>
  <c r="AP3" i="1" s="1"/>
  <c r="AS96" i="1"/>
  <c r="AV59" i="3"/>
  <c r="AV60" i="3" s="1"/>
  <c r="AV63" i="3" s="1"/>
  <c r="AU64" i="3" s="1"/>
  <c r="AV73" i="3"/>
  <c r="AV74" i="3" s="1"/>
  <c r="AV93" i="3" s="1"/>
  <c r="AV47" i="3"/>
  <c r="AV48" i="3" s="1"/>
  <c r="AV36" i="3"/>
  <c r="AV37" i="3" s="1"/>
  <c r="AV90" i="3" s="1"/>
  <c r="AV31" i="3"/>
  <c r="AV32" i="3" s="1"/>
  <c r="AV78" i="3"/>
  <c r="AV79" i="3" s="1"/>
  <c r="AV82" i="3" s="1"/>
  <c r="AW83" i="3" s="1"/>
  <c r="AW86" i="3" s="1"/>
  <c r="AV24" i="3"/>
  <c r="AV4" i="3" s="1"/>
  <c r="AV22" i="3"/>
  <c r="AV23" i="3" s="1"/>
  <c r="AV2" i="3"/>
  <c r="AX11" i="3"/>
  <c r="AX12" i="3" s="1"/>
  <c r="AX16" i="3" s="1"/>
  <c r="AX17" i="3" s="1"/>
  <c r="AY9" i="3"/>
  <c r="AW46" i="3"/>
  <c r="AW20" i="3"/>
  <c r="AW21" i="3" s="1"/>
  <c r="AW107" i="3" s="1"/>
  <c r="AU60" i="3"/>
  <c r="AU63" i="3" s="1"/>
  <c r="AT64" i="3" s="1"/>
  <c r="AS87" i="3"/>
  <c r="AR94" i="3"/>
  <c r="AR101" i="3" s="1"/>
  <c r="AR3" i="3" s="1"/>
  <c r="AU20" i="1"/>
  <c r="AU21" i="1" s="1"/>
  <c r="AT24" i="1"/>
  <c r="AT4" i="1" s="1"/>
  <c r="AT22" i="1"/>
  <c r="AT23" i="1" s="1"/>
  <c r="AT17" i="14" s="1"/>
  <c r="AQ19" i="17" l="1"/>
  <c r="AQ20" i="17" s="1"/>
  <c r="AR17" i="17" s="1"/>
  <c r="AR11" i="17" s="1"/>
  <c r="AR12" i="17" s="1"/>
  <c r="AN47" i="12"/>
  <c r="AN24" i="17"/>
  <c r="AR55" i="10"/>
  <c r="AR60" i="10" s="1"/>
  <c r="AR51" i="10"/>
  <c r="AS48" i="10" s="1"/>
  <c r="AR25" i="8"/>
  <c r="AU118" i="3"/>
  <c r="AU50" i="5" s="1"/>
  <c r="AR3" i="4"/>
  <c r="AR3" i="5"/>
  <c r="AU54" i="3"/>
  <c r="AU35" i="5" s="1"/>
  <c r="AU98" i="5"/>
  <c r="AS99" i="5"/>
  <c r="AQ16" i="8"/>
  <c r="AQ34" i="8" s="1"/>
  <c r="AP3" i="12"/>
  <c r="AP3" i="9"/>
  <c r="AP3" i="10"/>
  <c r="AP3" i="2"/>
  <c r="AP3" i="14"/>
  <c r="AP3" i="13"/>
  <c r="AP3" i="8"/>
  <c r="AQ32" i="8"/>
  <c r="AQ11" i="9" s="1"/>
  <c r="AQ12" i="9" s="1"/>
  <c r="AQ37" i="9" s="1"/>
  <c r="AQ40" i="9" s="1"/>
  <c r="AQ35" i="13" s="1"/>
  <c r="AU17" i="4"/>
  <c r="AR27" i="8"/>
  <c r="AR35" i="8" s="1"/>
  <c r="AT17" i="4"/>
  <c r="AR24" i="9"/>
  <c r="AR38" i="9" s="1"/>
  <c r="AQ27" i="8"/>
  <c r="AQ35" i="8" s="1"/>
  <c r="AR32" i="9"/>
  <c r="AR34" i="9" s="1"/>
  <c r="AR39" i="9" s="1"/>
  <c r="AV53" i="3"/>
  <c r="AV13" i="4"/>
  <c r="AV14" i="4" s="1"/>
  <c r="AV28" i="4" s="1"/>
  <c r="AV29" i="5"/>
  <c r="AV52" i="3"/>
  <c r="AS30" i="8"/>
  <c r="AS32" i="9"/>
  <c r="AS34" i="9" s="1"/>
  <c r="AS39" i="9" s="1"/>
  <c r="AS24" i="9"/>
  <c r="AS38" i="9" s="1"/>
  <c r="AS10" i="9"/>
  <c r="AP35" i="13"/>
  <c r="AP30" i="13"/>
  <c r="AP31" i="13" s="1"/>
  <c r="AP32" i="13" s="1"/>
  <c r="AP40" i="13"/>
  <c r="AP10" i="12"/>
  <c r="AP11" i="13"/>
  <c r="AP12" i="13" s="1"/>
  <c r="AP13" i="13" s="1"/>
  <c r="AP16" i="13"/>
  <c r="AP21" i="13"/>
  <c r="AP9" i="12"/>
  <c r="AO17" i="13"/>
  <c r="AO48" i="13"/>
  <c r="AU90" i="1"/>
  <c r="AU91" i="1" s="1"/>
  <c r="AU34" i="10"/>
  <c r="AU35" i="10" s="1"/>
  <c r="AU36" i="10" s="1"/>
  <c r="AT98" i="1"/>
  <c r="AT23" i="10"/>
  <c r="AT23" i="9"/>
  <c r="AT33" i="9"/>
  <c r="AT9" i="8"/>
  <c r="AT20" i="8"/>
  <c r="AT10" i="13"/>
  <c r="AT29" i="13"/>
  <c r="AO11" i="12"/>
  <c r="AO24" i="17" s="1"/>
  <c r="AT45" i="10"/>
  <c r="AT46" i="10" s="1"/>
  <c r="AT50" i="10" s="1"/>
  <c r="AT12" i="10"/>
  <c r="AT18" i="17" s="1"/>
  <c r="AT49" i="12"/>
  <c r="AT49" i="10"/>
  <c r="AT4" i="2"/>
  <c r="AT4" i="14"/>
  <c r="AT4" i="13"/>
  <c r="AT4" i="12"/>
  <c r="AT4" i="10"/>
  <c r="AT4" i="9"/>
  <c r="AT4" i="8"/>
  <c r="AV44" i="10"/>
  <c r="AW9" i="1"/>
  <c r="AV11" i="1"/>
  <c r="AV12" i="1" s="1"/>
  <c r="AV16" i="1" s="1"/>
  <c r="AV17" i="1" s="1"/>
  <c r="AV46" i="1" s="1"/>
  <c r="X39" i="13"/>
  <c r="W33" i="12"/>
  <c r="AT2" i="2"/>
  <c r="AT2" i="14"/>
  <c r="AT2" i="13"/>
  <c r="AT2" i="12"/>
  <c r="AT2" i="10"/>
  <c r="AT2" i="9"/>
  <c r="AT2" i="8"/>
  <c r="AS54" i="10"/>
  <c r="AS51" i="10"/>
  <c r="AT48" i="10" s="1"/>
  <c r="V29" i="12"/>
  <c r="W20" i="13"/>
  <c r="AO36" i="13"/>
  <c r="AO52" i="13"/>
  <c r="AV4" i="4"/>
  <c r="AV4" i="5"/>
  <c r="AV2" i="4"/>
  <c r="AV2" i="5"/>
  <c r="AT18" i="4"/>
  <c r="AT23" i="4"/>
  <c r="AW108" i="3"/>
  <c r="AW109" i="3" s="1"/>
  <c r="AW113" i="3" s="1"/>
  <c r="AW114" i="3" s="1"/>
  <c r="AW117" i="3" s="1"/>
  <c r="AV91" i="3"/>
  <c r="AV116" i="3"/>
  <c r="AV118" i="3" s="1"/>
  <c r="AV50" i="5" s="1"/>
  <c r="AV92" i="3"/>
  <c r="AU112" i="1"/>
  <c r="AU113" i="1" s="1"/>
  <c r="AU114" i="1" s="1"/>
  <c r="AU118" i="1" s="1"/>
  <c r="AU119" i="1" s="1"/>
  <c r="AU2" i="1"/>
  <c r="AU67" i="1"/>
  <c r="AU68" i="1" s="1"/>
  <c r="AU72" i="1"/>
  <c r="AU53" i="1"/>
  <c r="AU47" i="1"/>
  <c r="AU48" i="1" s="1"/>
  <c r="AU97" i="1" s="1"/>
  <c r="AU36" i="1"/>
  <c r="AU37" i="1" s="1"/>
  <c r="AU95" i="1" s="1"/>
  <c r="AU31" i="1"/>
  <c r="AU32" i="1" s="1"/>
  <c r="AT73" i="1"/>
  <c r="AT76" i="1" s="1"/>
  <c r="AU77" i="1" s="1"/>
  <c r="AU80" i="1" s="1"/>
  <c r="AT96" i="1"/>
  <c r="AR81" i="1"/>
  <c r="AQ99" i="1"/>
  <c r="AQ106" i="1" s="1"/>
  <c r="AQ3" i="1" s="1"/>
  <c r="AZ9" i="3"/>
  <c r="AY11" i="3"/>
  <c r="AY12" i="3" s="1"/>
  <c r="AY16" i="3" s="1"/>
  <c r="AY17" i="3" s="1"/>
  <c r="AT87" i="3"/>
  <c r="AS94" i="3"/>
  <c r="AS101" i="3" s="1"/>
  <c r="AS3" i="3" s="1"/>
  <c r="AX46" i="3"/>
  <c r="AX20" i="3"/>
  <c r="AX21" i="3" s="1"/>
  <c r="AX107" i="3" s="1"/>
  <c r="AX108" i="3" s="1"/>
  <c r="AX109" i="3" s="1"/>
  <c r="AX113" i="3" s="1"/>
  <c r="AX114" i="3" s="1"/>
  <c r="AX117" i="3" s="1"/>
  <c r="AW73" i="3"/>
  <c r="AW74" i="3" s="1"/>
  <c r="AW93" i="3" s="1"/>
  <c r="AW47" i="3"/>
  <c r="AW48" i="3" s="1"/>
  <c r="AW31" i="3"/>
  <c r="AW78" i="3"/>
  <c r="AW59" i="3"/>
  <c r="AW24" i="3"/>
  <c r="AW4" i="3" s="1"/>
  <c r="AW22" i="3"/>
  <c r="AW23" i="3" s="1"/>
  <c r="AW36" i="3"/>
  <c r="AW37" i="3" s="1"/>
  <c r="AW90" i="3" s="1"/>
  <c r="AW2" i="3"/>
  <c r="AU24" i="1"/>
  <c r="AU4" i="1" s="1"/>
  <c r="AU22" i="1"/>
  <c r="AU23" i="1" s="1"/>
  <c r="AU17" i="14" s="1"/>
  <c r="AV20" i="1"/>
  <c r="AV21" i="1" s="1"/>
  <c r="AR19" i="17" l="1"/>
  <c r="AR20" i="17" s="1"/>
  <c r="AS17" i="17" s="1"/>
  <c r="AS11" i="17" s="1"/>
  <c r="AS12" i="17" s="1"/>
  <c r="AS55" i="10"/>
  <c r="AS60" i="10" s="1"/>
  <c r="AR31" i="8"/>
  <c r="AU18" i="4"/>
  <c r="AU19" i="4" s="1"/>
  <c r="AU29" i="4" s="1"/>
  <c r="AU23" i="4"/>
  <c r="AV54" i="3"/>
  <c r="AV35" i="5" s="1"/>
  <c r="AS3" i="4"/>
  <c r="AS3" i="5"/>
  <c r="AT19" i="4"/>
  <c r="AT29" i="4" s="1"/>
  <c r="AT99" i="5" s="1"/>
  <c r="AV98" i="5"/>
  <c r="AU99" i="5"/>
  <c r="AQ10" i="12"/>
  <c r="AQ40" i="13"/>
  <c r="AS14" i="8"/>
  <c r="AS16" i="8" s="1"/>
  <c r="AS34" i="8" s="1"/>
  <c r="AQ36" i="8"/>
  <c r="AQ9" i="12" s="1"/>
  <c r="AQ11" i="12" s="1"/>
  <c r="AQ3" i="9"/>
  <c r="AQ3" i="8"/>
  <c r="AQ3" i="12"/>
  <c r="AQ3" i="2"/>
  <c r="AQ3" i="14"/>
  <c r="AQ3" i="13"/>
  <c r="AQ3" i="10"/>
  <c r="AQ30" i="13"/>
  <c r="AQ31" i="13" s="1"/>
  <c r="AQ32" i="13" s="1"/>
  <c r="AR14" i="8"/>
  <c r="AR16" i="8" s="1"/>
  <c r="AR34" i="8" s="1"/>
  <c r="AR36" i="8" s="1"/>
  <c r="AR16" i="13" s="1"/>
  <c r="AR30" i="8"/>
  <c r="AR32" i="8" s="1"/>
  <c r="AR11" i="9" s="1"/>
  <c r="AR12" i="9" s="1"/>
  <c r="AR37" i="9" s="1"/>
  <c r="AR40" i="9" s="1"/>
  <c r="AR40" i="13" s="1"/>
  <c r="AO47" i="12"/>
  <c r="AT14" i="8"/>
  <c r="AW53" i="3"/>
  <c r="AU29" i="13"/>
  <c r="AU10" i="13"/>
  <c r="AU98" i="1"/>
  <c r="AU23" i="10"/>
  <c r="AU33" i="9"/>
  <c r="AU23" i="9"/>
  <c r="AU20" i="8"/>
  <c r="AU9" i="8"/>
  <c r="AW44" i="10"/>
  <c r="AW11" i="1"/>
  <c r="AW12" i="1" s="1"/>
  <c r="AW16" i="1" s="1"/>
  <c r="AW17" i="1" s="1"/>
  <c r="AW46" i="1" s="1"/>
  <c r="AX9" i="1"/>
  <c r="AU4" i="2"/>
  <c r="AU4" i="14"/>
  <c r="AU4" i="13"/>
  <c r="AU4" i="12"/>
  <c r="AU4" i="10"/>
  <c r="AU4" i="9"/>
  <c r="AU4" i="8"/>
  <c r="AP48" i="13"/>
  <c r="AP17" i="13"/>
  <c r="W15" i="13"/>
  <c r="W18" i="13" s="1"/>
  <c r="W22" i="13" s="1"/>
  <c r="W23" i="13" s="1"/>
  <c r="W47" i="13"/>
  <c r="W49" i="13" s="1"/>
  <c r="W57" i="13" s="1"/>
  <c r="W59" i="13" s="1"/>
  <c r="W48" i="12" s="1"/>
  <c r="AT51" i="10"/>
  <c r="AU48" i="10" s="1"/>
  <c r="AT54" i="10"/>
  <c r="AT32" i="9"/>
  <c r="AT34" i="9" s="1"/>
  <c r="AT39" i="9" s="1"/>
  <c r="AT24" i="9"/>
  <c r="AT38" i="9" s="1"/>
  <c r="AT10" i="9"/>
  <c r="AU49" i="10"/>
  <c r="AU49" i="12"/>
  <c r="AU12" i="10"/>
  <c r="AU18" i="17" s="1"/>
  <c r="AU45" i="10"/>
  <c r="AU46" i="10" s="1"/>
  <c r="AU50" i="10" s="1"/>
  <c r="AP36" i="13"/>
  <c r="AP52" i="13"/>
  <c r="AU2" i="2"/>
  <c r="AU2" i="14"/>
  <c r="AU2" i="13"/>
  <c r="AU2" i="12"/>
  <c r="AU2" i="10"/>
  <c r="AU2" i="9"/>
  <c r="AU2" i="8"/>
  <c r="X53" i="13"/>
  <c r="X54" i="13" s="1"/>
  <c r="X58" i="13" s="1"/>
  <c r="X34" i="13"/>
  <c r="X37" i="13" s="1"/>
  <c r="X41" i="13" s="1"/>
  <c r="X42" i="13" s="1"/>
  <c r="AS31" i="8"/>
  <c r="AS32" i="8" s="1"/>
  <c r="AS11" i="9" s="1"/>
  <c r="AS12" i="9" s="1"/>
  <c r="AS37" i="9" s="1"/>
  <c r="AS40" i="9" s="1"/>
  <c r="AS25" i="8"/>
  <c r="AS27" i="8" s="1"/>
  <c r="AS35" i="8" s="1"/>
  <c r="AV90" i="1"/>
  <c r="AV91" i="1" s="1"/>
  <c r="AV34" i="10"/>
  <c r="AV35" i="10" s="1"/>
  <c r="AV36" i="10" s="1"/>
  <c r="AP11" i="12"/>
  <c r="AP24" i="17" s="1"/>
  <c r="AW4" i="4"/>
  <c r="AW4" i="5"/>
  <c r="AV18" i="4"/>
  <c r="AV23" i="4"/>
  <c r="AW2" i="4"/>
  <c r="AW2" i="5"/>
  <c r="AW92" i="3"/>
  <c r="AS81" i="1"/>
  <c r="AR99" i="1"/>
  <c r="AR106" i="1" s="1"/>
  <c r="AR3" i="1" s="1"/>
  <c r="AV112" i="1"/>
  <c r="AV113" i="1" s="1"/>
  <c r="AV114" i="1" s="1"/>
  <c r="AV118" i="1" s="1"/>
  <c r="AV119" i="1" s="1"/>
  <c r="AV2" i="1"/>
  <c r="AV67" i="1"/>
  <c r="AV68" i="1" s="1"/>
  <c r="AV72" i="1"/>
  <c r="AV31" i="1"/>
  <c r="AV47" i="1"/>
  <c r="AV48" i="1" s="1"/>
  <c r="AV97" i="1" s="1"/>
  <c r="AV36" i="1"/>
  <c r="AV37" i="1" s="1"/>
  <c r="AV95" i="1" s="1"/>
  <c r="AV53" i="1"/>
  <c r="AV54" i="1" s="1"/>
  <c r="AV57" i="1" s="1"/>
  <c r="AU58" i="1" s="1"/>
  <c r="AU73" i="1"/>
  <c r="AU76" i="1" s="1"/>
  <c r="AV77" i="1" s="1"/>
  <c r="AV80" i="1" s="1"/>
  <c r="AU96" i="1"/>
  <c r="AU54" i="1"/>
  <c r="AU57" i="1" s="1"/>
  <c r="AT58" i="1" s="1"/>
  <c r="AW60" i="3"/>
  <c r="AW63" i="3" s="1"/>
  <c r="AV64" i="3" s="1"/>
  <c r="BA9" i="3"/>
  <c r="AZ11" i="3"/>
  <c r="AZ12" i="3" s="1"/>
  <c r="AZ16" i="3" s="1"/>
  <c r="AZ17" i="3" s="1"/>
  <c r="AY46" i="3"/>
  <c r="AY20" i="3"/>
  <c r="AY21" i="3" s="1"/>
  <c r="AY107" i="3" s="1"/>
  <c r="AW79" i="3"/>
  <c r="AW82" i="3" s="1"/>
  <c r="AX83" i="3" s="1"/>
  <c r="AX86" i="3" s="1"/>
  <c r="AT94" i="3"/>
  <c r="AT101" i="3" s="1"/>
  <c r="AT3" i="3" s="1"/>
  <c r="AU87" i="3"/>
  <c r="AX73" i="3"/>
  <c r="AX74" i="3" s="1"/>
  <c r="AX93" i="3" s="1"/>
  <c r="AX78" i="3"/>
  <c r="AX36" i="3"/>
  <c r="AX37" i="3" s="1"/>
  <c r="AX90" i="3" s="1"/>
  <c r="AX31" i="3"/>
  <c r="AX32" i="3" s="1"/>
  <c r="AX47" i="3"/>
  <c r="AX48" i="3" s="1"/>
  <c r="AX59" i="3"/>
  <c r="AX24" i="3"/>
  <c r="AX4" i="3" s="1"/>
  <c r="AX22" i="3"/>
  <c r="AX23" i="3" s="1"/>
  <c r="AX2" i="3"/>
  <c r="AW32" i="3"/>
  <c r="AV22" i="1"/>
  <c r="AV23" i="1" s="1"/>
  <c r="AV17" i="14" s="1"/>
  <c r="AV24" i="1"/>
  <c r="AV4" i="1" s="1"/>
  <c r="AS19" i="17" l="1"/>
  <c r="AS20" i="17" s="1"/>
  <c r="AT17" i="17" s="1"/>
  <c r="AT11" i="17" s="1"/>
  <c r="AT12" i="17" s="1"/>
  <c r="AQ47" i="12"/>
  <c r="AQ24" i="17"/>
  <c r="AT55" i="10"/>
  <c r="AT60" i="10" s="1"/>
  <c r="AQ21" i="13"/>
  <c r="AR11" i="13"/>
  <c r="AT3" i="4"/>
  <c r="AT3" i="5"/>
  <c r="AS36" i="8"/>
  <c r="AS9" i="12" s="1"/>
  <c r="AR9" i="12"/>
  <c r="AQ11" i="13"/>
  <c r="AQ12" i="13" s="1"/>
  <c r="AQ13" i="13" s="1"/>
  <c r="AQ48" i="13" s="1"/>
  <c r="AQ16" i="13"/>
  <c r="AR10" i="12"/>
  <c r="AR35" i="13"/>
  <c r="AT30" i="8"/>
  <c r="AR30" i="13"/>
  <c r="AR31" i="13" s="1"/>
  <c r="AR32" i="13" s="1"/>
  <c r="AR52" i="13" s="1"/>
  <c r="AR21" i="13"/>
  <c r="AR3" i="13"/>
  <c r="AR3" i="8"/>
  <c r="AR3" i="14"/>
  <c r="AR3" i="9"/>
  <c r="AR3" i="10"/>
  <c r="AR3" i="2"/>
  <c r="AR3" i="12"/>
  <c r="AX53" i="3"/>
  <c r="AX13" i="4"/>
  <c r="AX14" i="4" s="1"/>
  <c r="AX28" i="4" s="1"/>
  <c r="AX52" i="3"/>
  <c r="AX29" i="5"/>
  <c r="AW13" i="4"/>
  <c r="AW14" i="4" s="1"/>
  <c r="AW28" i="4" s="1"/>
  <c r="AW52" i="3"/>
  <c r="AW54" i="3" s="1"/>
  <c r="AW35" i="5" s="1"/>
  <c r="AW29" i="5"/>
  <c r="AV17" i="4"/>
  <c r="AV19" i="4" s="1"/>
  <c r="AV29" i="4" s="1"/>
  <c r="AP47" i="12"/>
  <c r="AU14" i="8"/>
  <c r="AU30" i="8"/>
  <c r="AU31" i="8"/>
  <c r="AU25" i="8"/>
  <c r="AR12" i="13"/>
  <c r="AR13" i="13" s="1"/>
  <c r="AV10" i="13"/>
  <c r="AV29" i="13"/>
  <c r="X33" i="12"/>
  <c r="Y39" i="13"/>
  <c r="AQ52" i="13"/>
  <c r="AQ36" i="13"/>
  <c r="AU32" i="9"/>
  <c r="AU34" i="9" s="1"/>
  <c r="AU39" i="9" s="1"/>
  <c r="AU24" i="9"/>
  <c r="AU38" i="9" s="1"/>
  <c r="AU10" i="9"/>
  <c r="AT25" i="8"/>
  <c r="AT27" i="8" s="1"/>
  <c r="AT35" i="8" s="1"/>
  <c r="AT31" i="8"/>
  <c r="AT32" i="8" s="1"/>
  <c r="AT11" i="9" s="1"/>
  <c r="AT12" i="9" s="1"/>
  <c r="AT37" i="9" s="1"/>
  <c r="AT40" i="9" s="1"/>
  <c r="AU51" i="10"/>
  <c r="AV48" i="10" s="1"/>
  <c r="AU54" i="10"/>
  <c r="AV98" i="1"/>
  <c r="AV23" i="10"/>
  <c r="AV33" i="9"/>
  <c r="AV23" i="9"/>
  <c r="AV9" i="8"/>
  <c r="AV20" i="8"/>
  <c r="AV49" i="12"/>
  <c r="AV12" i="10"/>
  <c r="AV18" i="17" s="1"/>
  <c r="AV45" i="10"/>
  <c r="AV46" i="10" s="1"/>
  <c r="AV50" i="10" s="1"/>
  <c r="AV49" i="10"/>
  <c r="AT16" i="8"/>
  <c r="AT34" i="8" s="1"/>
  <c r="AW20" i="1"/>
  <c r="AW21" i="1" s="1"/>
  <c r="AW31" i="1" s="1"/>
  <c r="AW32" i="1" s="1"/>
  <c r="AS40" i="13"/>
  <c r="AS30" i="13"/>
  <c r="AS31" i="13" s="1"/>
  <c r="AS32" i="13" s="1"/>
  <c r="AS35" i="13"/>
  <c r="AS10" i="12"/>
  <c r="AV4" i="2"/>
  <c r="AV4" i="14"/>
  <c r="AV4" i="13"/>
  <c r="AV4" i="12"/>
  <c r="AV4" i="10"/>
  <c r="AV4" i="9"/>
  <c r="AV4" i="8"/>
  <c r="AV2" i="2"/>
  <c r="AV2" i="14"/>
  <c r="AV2" i="13"/>
  <c r="AV2" i="12"/>
  <c r="AV2" i="10"/>
  <c r="AV2" i="9"/>
  <c r="AV2" i="8"/>
  <c r="X20" i="13"/>
  <c r="W29" i="12"/>
  <c r="AX44" i="10"/>
  <c r="AY9" i="1"/>
  <c r="AX11" i="1"/>
  <c r="AX12" i="1" s="1"/>
  <c r="AX16" i="1" s="1"/>
  <c r="AX17" i="1" s="1"/>
  <c r="AX46" i="1" s="1"/>
  <c r="AX2" i="4"/>
  <c r="AX2" i="5"/>
  <c r="AX4" i="4"/>
  <c r="AX4" i="5"/>
  <c r="AX92" i="3"/>
  <c r="AX91" i="3"/>
  <c r="AX116" i="3"/>
  <c r="AY108" i="3"/>
  <c r="AY109" i="3" s="1"/>
  <c r="AY113" i="3" s="1"/>
  <c r="AY114" i="3" s="1"/>
  <c r="AY117" i="3" s="1"/>
  <c r="AW91" i="3"/>
  <c r="AW116" i="3"/>
  <c r="AW118" i="3" s="1"/>
  <c r="AW50" i="5" s="1"/>
  <c r="AV32" i="1"/>
  <c r="AT81" i="1"/>
  <c r="AS99" i="1"/>
  <c r="AS106" i="1" s="1"/>
  <c r="AS3" i="1" s="1"/>
  <c r="AV73" i="1"/>
  <c r="AV76" i="1" s="1"/>
  <c r="AW77" i="1" s="1"/>
  <c r="AW80" i="1" s="1"/>
  <c r="AZ46" i="3"/>
  <c r="AZ20" i="3"/>
  <c r="AZ21" i="3" s="1"/>
  <c r="AZ107" i="3" s="1"/>
  <c r="AZ108" i="3" s="1"/>
  <c r="AZ109" i="3" s="1"/>
  <c r="AZ113" i="3" s="1"/>
  <c r="AZ114" i="3" s="1"/>
  <c r="AZ117" i="3" s="1"/>
  <c r="BA11" i="3"/>
  <c r="BA12" i="3" s="1"/>
  <c r="BA16" i="3" s="1"/>
  <c r="BA17" i="3" s="1"/>
  <c r="BB9" i="3"/>
  <c r="AY78" i="3"/>
  <c r="AY59" i="3"/>
  <c r="AY47" i="3"/>
  <c r="AY48" i="3" s="1"/>
  <c r="AY36" i="3"/>
  <c r="AY37" i="3" s="1"/>
  <c r="AY90" i="3" s="1"/>
  <c r="AY31" i="3"/>
  <c r="AY32" i="3" s="1"/>
  <c r="AY22" i="3"/>
  <c r="AY23" i="3" s="1"/>
  <c r="AY73" i="3"/>
  <c r="AY74" i="3" s="1"/>
  <c r="AY93" i="3" s="1"/>
  <c r="AY24" i="3"/>
  <c r="AY4" i="3" s="1"/>
  <c r="AY2" i="3"/>
  <c r="AU94" i="3"/>
  <c r="AU101" i="3" s="1"/>
  <c r="AU3" i="3" s="1"/>
  <c r="AV87" i="3"/>
  <c r="AX60" i="3"/>
  <c r="AX63" i="3" s="1"/>
  <c r="AW64" i="3" s="1"/>
  <c r="AX79" i="3"/>
  <c r="AX82" i="3" s="1"/>
  <c r="AY83" i="3" s="1"/>
  <c r="AY86" i="3" s="1"/>
  <c r="AW22" i="1"/>
  <c r="AW23" i="1" s="1"/>
  <c r="AW17" i="14" s="1"/>
  <c r="AT19" i="17" l="1"/>
  <c r="AT20" i="17" s="1"/>
  <c r="AU17" i="17" s="1"/>
  <c r="AU11" i="17" s="1"/>
  <c r="AU12" i="17" s="1"/>
  <c r="AU55" i="10"/>
  <c r="AU60" i="10" s="1"/>
  <c r="AR11" i="12"/>
  <c r="AR24" i="17" s="1"/>
  <c r="AU3" i="4"/>
  <c r="AU3" i="5"/>
  <c r="AX54" i="3"/>
  <c r="AX35" i="5" s="1"/>
  <c r="AW98" i="5"/>
  <c r="AV99" i="5"/>
  <c r="AX98" i="5"/>
  <c r="AQ17" i="13"/>
  <c r="AS16" i="13"/>
  <c r="AS21" i="13"/>
  <c r="AS11" i="13"/>
  <c r="AS12" i="13" s="1"/>
  <c r="AS13" i="13" s="1"/>
  <c r="AS48" i="13" s="1"/>
  <c r="AR36" i="13"/>
  <c r="AS3" i="12"/>
  <c r="AS3" i="10"/>
  <c r="AS3" i="9"/>
  <c r="AS3" i="14"/>
  <c r="AS3" i="8"/>
  <c r="AS3" i="2"/>
  <c r="AS3" i="13"/>
  <c r="AW24" i="1"/>
  <c r="AW4" i="1" s="1"/>
  <c r="AW36" i="1"/>
  <c r="AW37" i="1" s="1"/>
  <c r="AW95" i="1" s="1"/>
  <c r="AV31" i="8"/>
  <c r="AU32" i="8"/>
  <c r="AU11" i="9" s="1"/>
  <c r="AU12" i="9" s="1"/>
  <c r="AU37" i="9" s="1"/>
  <c r="AU40" i="9" s="1"/>
  <c r="AU16" i="8"/>
  <c r="AU34" i="8" s="1"/>
  <c r="AY53" i="3"/>
  <c r="AV14" i="8"/>
  <c r="AW72" i="1"/>
  <c r="AW73" i="1" s="1"/>
  <c r="AW76" i="1" s="1"/>
  <c r="AX77" i="1" s="1"/>
  <c r="AX80" i="1" s="1"/>
  <c r="AW112" i="1"/>
  <c r="AW113" i="1" s="1"/>
  <c r="AW114" i="1" s="1"/>
  <c r="AW118" i="1" s="1"/>
  <c r="AW119" i="1" s="1"/>
  <c r="AW17" i="4"/>
  <c r="AY13" i="4"/>
  <c r="AY14" i="4" s="1"/>
  <c r="AY28" i="4" s="1"/>
  <c r="AY52" i="3"/>
  <c r="AY54" i="3" s="1"/>
  <c r="AY35" i="5" s="1"/>
  <c r="AY29" i="5"/>
  <c r="AR17" i="13"/>
  <c r="AR48" i="13"/>
  <c r="AT10" i="12"/>
  <c r="AT30" i="13"/>
  <c r="AT31" i="13" s="1"/>
  <c r="AT32" i="13" s="1"/>
  <c r="AT35" i="13"/>
  <c r="AT40" i="13"/>
  <c r="X15" i="13"/>
  <c r="X18" i="13" s="1"/>
  <c r="X22" i="13" s="1"/>
  <c r="X23" i="13" s="1"/>
  <c r="X47" i="13"/>
  <c r="X49" i="13" s="1"/>
  <c r="X57" i="13" s="1"/>
  <c r="X59" i="13" s="1"/>
  <c r="X48" i="12" s="1"/>
  <c r="AW53" i="1"/>
  <c r="AW54" i="1" s="1"/>
  <c r="AW57" i="1" s="1"/>
  <c r="AV58" i="1" s="1"/>
  <c r="AS36" i="13"/>
  <c r="AS52" i="13"/>
  <c r="AV51" i="10"/>
  <c r="AW48" i="10" s="1"/>
  <c r="AV54" i="10"/>
  <c r="AV25" i="8"/>
  <c r="AU27" i="8"/>
  <c r="AU35" i="8" s="1"/>
  <c r="AW90" i="1"/>
  <c r="AW91" i="1" s="1"/>
  <c r="AW34" i="10"/>
  <c r="AW35" i="10" s="1"/>
  <c r="AW36" i="10" s="1"/>
  <c r="AS11" i="12"/>
  <c r="AW4" i="2"/>
  <c r="AW4" i="14"/>
  <c r="AW4" i="13"/>
  <c r="AW4" i="12"/>
  <c r="AW4" i="10"/>
  <c r="AW4" i="9"/>
  <c r="AW4" i="8"/>
  <c r="AT36" i="8"/>
  <c r="AW10" i="13"/>
  <c r="AW29" i="13"/>
  <c r="AW47" i="1"/>
  <c r="AW48" i="1" s="1"/>
  <c r="AW97" i="1" s="1"/>
  <c r="AY44" i="10"/>
  <c r="AY11" i="1"/>
  <c r="AY12" i="1" s="1"/>
  <c r="AY16" i="1" s="1"/>
  <c r="AY17" i="1" s="1"/>
  <c r="AY46" i="1" s="1"/>
  <c r="AZ9" i="1"/>
  <c r="AX20" i="1"/>
  <c r="AX21" i="1" s="1"/>
  <c r="AX47" i="1" s="1"/>
  <c r="AX48" i="1" s="1"/>
  <c r="AX97" i="1" s="1"/>
  <c r="AW2" i="1"/>
  <c r="AW67" i="1"/>
  <c r="AW68" i="1" s="1"/>
  <c r="Y53" i="13"/>
  <c r="Y54" i="13" s="1"/>
  <c r="Y58" i="13" s="1"/>
  <c r="Y34" i="13"/>
  <c r="Y37" i="13" s="1"/>
  <c r="Y41" i="13" s="1"/>
  <c r="Y42" i="13" s="1"/>
  <c r="AY2" i="4"/>
  <c r="AY2" i="5"/>
  <c r="AX118" i="3"/>
  <c r="AX50" i="5" s="1"/>
  <c r="AW23" i="4"/>
  <c r="AW18" i="4"/>
  <c r="AY4" i="4"/>
  <c r="AY4" i="5"/>
  <c r="AY91" i="3"/>
  <c r="AY116" i="3"/>
  <c r="AY92" i="3"/>
  <c r="AW96" i="1"/>
  <c r="AV96" i="1"/>
  <c r="AU81" i="1"/>
  <c r="AT99" i="1"/>
  <c r="AT106" i="1" s="1"/>
  <c r="AT3" i="1" s="1"/>
  <c r="BA20" i="3"/>
  <c r="BA21" i="3" s="1"/>
  <c r="BA107" i="3" s="1"/>
  <c r="BA108" i="3" s="1"/>
  <c r="BA109" i="3" s="1"/>
  <c r="BA113" i="3" s="1"/>
  <c r="BA114" i="3" s="1"/>
  <c r="BA117" i="3" s="1"/>
  <c r="BA46" i="3"/>
  <c r="BB11" i="3"/>
  <c r="BB12" i="3" s="1"/>
  <c r="BB16" i="3" s="1"/>
  <c r="BB17" i="3" s="1"/>
  <c r="BC9" i="3"/>
  <c r="AZ78" i="3"/>
  <c r="AZ79" i="3" s="1"/>
  <c r="AZ82" i="3" s="1"/>
  <c r="BA83" i="3" s="1"/>
  <c r="BA86" i="3" s="1"/>
  <c r="AZ73" i="3"/>
  <c r="AZ74" i="3" s="1"/>
  <c r="AZ93" i="3" s="1"/>
  <c r="AZ31" i="3"/>
  <c r="AZ32" i="3" s="1"/>
  <c r="AZ24" i="3"/>
  <c r="AZ4" i="3" s="1"/>
  <c r="AZ59" i="3"/>
  <c r="AZ47" i="3"/>
  <c r="AZ36" i="3"/>
  <c r="AZ37" i="3" s="1"/>
  <c r="AZ90" i="3" s="1"/>
  <c r="AZ22" i="3"/>
  <c r="AZ23" i="3" s="1"/>
  <c r="AZ2" i="3"/>
  <c r="AW87" i="3"/>
  <c r="AV94" i="3"/>
  <c r="AV101" i="3" s="1"/>
  <c r="AV3" i="3" s="1"/>
  <c r="AY60" i="3"/>
  <c r="AY63" i="3" s="1"/>
  <c r="AX64" i="3" s="1"/>
  <c r="AY79" i="3"/>
  <c r="AY82" i="3" s="1"/>
  <c r="AZ83" i="3" s="1"/>
  <c r="AZ86" i="3" s="1"/>
  <c r="AZ48" i="3"/>
  <c r="AU19" i="17" l="1"/>
  <c r="AU20" i="17" s="1"/>
  <c r="AV17" i="17" s="1"/>
  <c r="AV11" i="17" s="1"/>
  <c r="AV12" i="17" s="1"/>
  <c r="AS47" i="12"/>
  <c r="AS24" i="17"/>
  <c r="AR47" i="12"/>
  <c r="AV55" i="10"/>
  <c r="AV60" i="10" s="1"/>
  <c r="AW19" i="4"/>
  <c r="AW29" i="4" s="1"/>
  <c r="AW99" i="5" s="1"/>
  <c r="AY118" i="3"/>
  <c r="AY50" i="5" s="1"/>
  <c r="AV3" i="5"/>
  <c r="AV3" i="4"/>
  <c r="AY98" i="5"/>
  <c r="AS17" i="13"/>
  <c r="AU36" i="8"/>
  <c r="AU9" i="12" s="1"/>
  <c r="AT3" i="12"/>
  <c r="AT3" i="8"/>
  <c r="AT3" i="14"/>
  <c r="AT3" i="2"/>
  <c r="AT3" i="13"/>
  <c r="AT3" i="10"/>
  <c r="AT3" i="9"/>
  <c r="AY20" i="1"/>
  <c r="AY21" i="1" s="1"/>
  <c r="AZ53" i="3"/>
  <c r="AX72" i="1"/>
  <c r="AX73" i="1" s="1"/>
  <c r="AX76" i="1" s="1"/>
  <c r="AY77" i="1" s="1"/>
  <c r="AY80" i="1" s="1"/>
  <c r="AX53" i="1"/>
  <c r="AX54" i="1" s="1"/>
  <c r="AX57" i="1" s="1"/>
  <c r="AW58" i="1" s="1"/>
  <c r="AV30" i="8"/>
  <c r="AV32" i="8" s="1"/>
  <c r="AV11" i="9" s="1"/>
  <c r="AX17" i="4"/>
  <c r="AZ13" i="4"/>
  <c r="AZ14" i="4" s="1"/>
  <c r="AZ28" i="4" s="1"/>
  <c r="AZ29" i="5"/>
  <c r="AZ52" i="3"/>
  <c r="AX24" i="1"/>
  <c r="AX4" i="1" s="1"/>
  <c r="AX4" i="2" s="1"/>
  <c r="AX31" i="1"/>
  <c r="AX32" i="1" s="1"/>
  <c r="X29" i="12"/>
  <c r="Y20" i="13"/>
  <c r="AY90" i="1"/>
  <c r="AY91" i="1" s="1"/>
  <c r="AY34" i="10"/>
  <c r="AY35" i="10" s="1"/>
  <c r="AY36" i="10" s="1"/>
  <c r="AX36" i="1"/>
  <c r="AX37" i="1" s="1"/>
  <c r="AX95" i="1" s="1"/>
  <c r="AW98" i="1"/>
  <c r="AW23" i="10"/>
  <c r="AW33" i="9"/>
  <c r="AW23" i="9"/>
  <c r="AW20" i="8"/>
  <c r="AW9" i="8"/>
  <c r="AW49" i="12"/>
  <c r="AW12" i="10"/>
  <c r="AW18" i="17" s="1"/>
  <c r="AW45" i="10"/>
  <c r="AW46" i="10" s="1"/>
  <c r="AW50" i="10" s="1"/>
  <c r="AW49" i="10"/>
  <c r="AW54" i="10"/>
  <c r="Z39" i="13"/>
  <c r="Y33" i="12"/>
  <c r="AW2" i="2"/>
  <c r="AW2" i="14"/>
  <c r="AW2" i="13"/>
  <c r="AW2" i="12"/>
  <c r="AW2" i="10"/>
  <c r="AW2" i="9"/>
  <c r="AW2" i="8"/>
  <c r="AX90" i="1"/>
  <c r="AX91" i="1" s="1"/>
  <c r="AX34" i="10"/>
  <c r="AX35" i="10" s="1"/>
  <c r="AX36" i="10" s="1"/>
  <c r="AT52" i="13"/>
  <c r="AT36" i="13"/>
  <c r="AX4" i="14"/>
  <c r="AX4" i="13"/>
  <c r="AX4" i="12"/>
  <c r="AX4" i="9"/>
  <c r="AX4" i="8"/>
  <c r="AZ44" i="10"/>
  <c r="BA9" i="1"/>
  <c r="AZ11" i="1"/>
  <c r="AZ12" i="1" s="1"/>
  <c r="AZ16" i="1" s="1"/>
  <c r="AZ17" i="1" s="1"/>
  <c r="AZ46" i="1" s="1"/>
  <c r="AU11" i="13"/>
  <c r="AT11" i="13"/>
  <c r="AT12" i="13" s="1"/>
  <c r="AT13" i="13" s="1"/>
  <c r="AT21" i="13"/>
  <c r="AT9" i="12"/>
  <c r="AT11" i="12" s="1"/>
  <c r="AT24" i="17" s="1"/>
  <c r="AT16" i="13"/>
  <c r="AU40" i="13"/>
  <c r="AU35" i="13"/>
  <c r="AU30" i="13"/>
  <c r="AU31" i="13" s="1"/>
  <c r="AU32" i="13" s="1"/>
  <c r="AU10" i="12"/>
  <c r="AX22" i="1"/>
  <c r="AX23" i="1" s="1"/>
  <c r="AX17" i="14" s="1"/>
  <c r="AX67" i="1"/>
  <c r="AX68" i="1" s="1"/>
  <c r="AX2" i="1"/>
  <c r="AV24" i="9"/>
  <c r="AV38" i="9" s="1"/>
  <c r="AV10" i="9"/>
  <c r="AV32" i="9"/>
  <c r="AV34" i="9" s="1"/>
  <c r="AV39" i="9" s="1"/>
  <c r="AV27" i="8"/>
  <c r="AV35" i="8" s="1"/>
  <c r="AV16" i="8"/>
  <c r="AV34" i="8" s="1"/>
  <c r="AX112" i="1"/>
  <c r="AX113" i="1" s="1"/>
  <c r="AX114" i="1" s="1"/>
  <c r="AX118" i="1" s="1"/>
  <c r="AX119" i="1" s="1"/>
  <c r="AZ2" i="4"/>
  <c r="AZ2" i="5"/>
  <c r="AX23" i="4"/>
  <c r="AX18" i="4"/>
  <c r="AY23" i="4"/>
  <c r="AY18" i="4"/>
  <c r="AZ4" i="4"/>
  <c r="AZ4" i="5"/>
  <c r="AZ91" i="3"/>
  <c r="AZ116" i="3"/>
  <c r="AZ92" i="3"/>
  <c r="AV81" i="1"/>
  <c r="AU99" i="1"/>
  <c r="AU106" i="1" s="1"/>
  <c r="AU3" i="1" s="1"/>
  <c r="AY112" i="1"/>
  <c r="AY113" i="1" s="1"/>
  <c r="AY114" i="1" s="1"/>
  <c r="AY118" i="1" s="1"/>
  <c r="AY119" i="1" s="1"/>
  <c r="AY2" i="1"/>
  <c r="AY72" i="1"/>
  <c r="AY67" i="1"/>
  <c r="AY68" i="1" s="1"/>
  <c r="AY31" i="1"/>
  <c r="AY53" i="1"/>
  <c r="AY54" i="1" s="1"/>
  <c r="AY57" i="1" s="1"/>
  <c r="AX58" i="1" s="1"/>
  <c r="AY47" i="1"/>
  <c r="AY48" i="1" s="1"/>
  <c r="AY97" i="1" s="1"/>
  <c r="AY36" i="1"/>
  <c r="AY37" i="1" s="1"/>
  <c r="AY95" i="1" s="1"/>
  <c r="AX96" i="1"/>
  <c r="BC11" i="3"/>
  <c r="BC12" i="3" s="1"/>
  <c r="BC16" i="3" s="1"/>
  <c r="BC17" i="3" s="1"/>
  <c r="BD9" i="3"/>
  <c r="AZ60" i="3"/>
  <c r="AZ63" i="3" s="1"/>
  <c r="AY64" i="3" s="1"/>
  <c r="BB46" i="3"/>
  <c r="BB20" i="3"/>
  <c r="BB21" i="3" s="1"/>
  <c r="BB107" i="3" s="1"/>
  <c r="AW94" i="3"/>
  <c r="AW101" i="3" s="1"/>
  <c r="AW3" i="3" s="1"/>
  <c r="AX87" i="3"/>
  <c r="BA59" i="3"/>
  <c r="BA78" i="3"/>
  <c r="BA79" i="3" s="1"/>
  <c r="BA82" i="3" s="1"/>
  <c r="BB83" i="3" s="1"/>
  <c r="BB86" i="3" s="1"/>
  <c r="BA47" i="3"/>
  <c r="BA48" i="3" s="1"/>
  <c r="BA73" i="3"/>
  <c r="BA74" i="3" s="1"/>
  <c r="BA93" i="3" s="1"/>
  <c r="BA24" i="3"/>
  <c r="BA4" i="3" s="1"/>
  <c r="BA36" i="3"/>
  <c r="BA37" i="3" s="1"/>
  <c r="BA90" i="3" s="1"/>
  <c r="BA22" i="3"/>
  <c r="BA23" i="3" s="1"/>
  <c r="BA31" i="3"/>
  <c r="BA32" i="3" s="1"/>
  <c r="BA2" i="3"/>
  <c r="AY22" i="1"/>
  <c r="AY23" i="1" s="1"/>
  <c r="AY17" i="14" s="1"/>
  <c r="AY24" i="1"/>
  <c r="AY4" i="1" s="1"/>
  <c r="AW51" i="10" l="1"/>
  <c r="AX48" i="10" s="1"/>
  <c r="AV19" i="17"/>
  <c r="AV20" i="17" s="1"/>
  <c r="AW17" i="17" s="1"/>
  <c r="AW11" i="17" s="1"/>
  <c r="AW12" i="17" s="1"/>
  <c r="AW55" i="10"/>
  <c r="AW60" i="10" s="1"/>
  <c r="AZ118" i="3"/>
  <c r="AZ50" i="5" s="1"/>
  <c r="AZ54" i="3"/>
  <c r="AZ35" i="5" s="1"/>
  <c r="AW3" i="4"/>
  <c r="AW3" i="5"/>
  <c r="AZ98" i="5"/>
  <c r="AX19" i="4"/>
  <c r="AX29" i="4" s="1"/>
  <c r="AU21" i="13"/>
  <c r="AU16" i="13"/>
  <c r="AZ20" i="1"/>
  <c r="AZ21" i="1" s="1"/>
  <c r="AV12" i="9"/>
  <c r="AV37" i="9" s="1"/>
  <c r="AV40" i="9" s="1"/>
  <c r="AV30" i="13" s="1"/>
  <c r="AV31" i="13" s="1"/>
  <c r="AV32" i="13" s="1"/>
  <c r="AX4" i="10"/>
  <c r="AU3" i="8"/>
  <c r="AU3" i="10"/>
  <c r="AU3" i="2"/>
  <c r="AU3" i="14"/>
  <c r="AU3" i="13"/>
  <c r="AU3" i="12"/>
  <c r="AU3" i="9"/>
  <c r="AY73" i="1"/>
  <c r="AY76" i="1" s="1"/>
  <c r="AZ77" i="1" s="1"/>
  <c r="AZ80" i="1" s="1"/>
  <c r="BA53" i="3"/>
  <c r="BA13" i="4"/>
  <c r="BA14" i="4" s="1"/>
  <c r="BA28" i="4" s="1"/>
  <c r="BA52" i="3"/>
  <c r="BA29" i="5"/>
  <c r="AT47" i="12"/>
  <c r="AY17" i="4"/>
  <c r="AY19" i="4" s="1"/>
  <c r="AY29" i="4" s="1"/>
  <c r="AV36" i="8"/>
  <c r="AV21" i="13" s="1"/>
  <c r="AU11" i="12"/>
  <c r="AU24" i="17" s="1"/>
  <c r="AX54" i="10"/>
  <c r="AY49" i="10"/>
  <c r="AY45" i="10"/>
  <c r="AY46" i="10" s="1"/>
  <c r="AY50" i="10" s="1"/>
  <c r="AY12" i="10"/>
  <c r="AY18" i="17" s="1"/>
  <c r="AY49" i="12"/>
  <c r="AZ90" i="1"/>
  <c r="AZ91" i="1" s="1"/>
  <c r="AZ34" i="10"/>
  <c r="AZ35" i="10" s="1"/>
  <c r="AZ36" i="10" s="1"/>
  <c r="AW30" i="8"/>
  <c r="AW14" i="8"/>
  <c r="AY98" i="1"/>
  <c r="AY23" i="10"/>
  <c r="AY33" i="9"/>
  <c r="AY23" i="9"/>
  <c r="AY20" i="8"/>
  <c r="AY9" i="8"/>
  <c r="AW24" i="9"/>
  <c r="AW38" i="9" s="1"/>
  <c r="AW10" i="9"/>
  <c r="AW32" i="9"/>
  <c r="AW34" i="9" s="1"/>
  <c r="AW39" i="9" s="1"/>
  <c r="BA44" i="10"/>
  <c r="BB9" i="1"/>
  <c r="BA11" i="1"/>
  <c r="BA12" i="1" s="1"/>
  <c r="BA16" i="1" s="1"/>
  <c r="BA17" i="1" s="1"/>
  <c r="BA46" i="1" s="1"/>
  <c r="Z53" i="13"/>
  <c r="Z54" i="13" s="1"/>
  <c r="Z58" i="13" s="1"/>
  <c r="Z34" i="13"/>
  <c r="Z37" i="13" s="1"/>
  <c r="Z41" i="13" s="1"/>
  <c r="Z42" i="13" s="1"/>
  <c r="AW31" i="8"/>
  <c r="AW25" i="8"/>
  <c r="Y47" i="13"/>
  <c r="Y49" i="13" s="1"/>
  <c r="Y57" i="13" s="1"/>
  <c r="Y59" i="13" s="1"/>
  <c r="Y48" i="12" s="1"/>
  <c r="Y15" i="13"/>
  <c r="Y18" i="13" s="1"/>
  <c r="Y22" i="13" s="1"/>
  <c r="Y23" i="13" s="1"/>
  <c r="AY2" i="2"/>
  <c r="AY2" i="14"/>
  <c r="AY2" i="13"/>
  <c r="AY2" i="12"/>
  <c r="AY2" i="10"/>
  <c r="AY2" i="9"/>
  <c r="AY2" i="8"/>
  <c r="AX2" i="2"/>
  <c r="AX2" i="14"/>
  <c r="AX2" i="13"/>
  <c r="AX2" i="12"/>
  <c r="AX2" i="10"/>
  <c r="AX2" i="9"/>
  <c r="AX2" i="8"/>
  <c r="AX98" i="1"/>
  <c r="AX23" i="10"/>
  <c r="AX33" i="9"/>
  <c r="AX23" i="9"/>
  <c r="AX20" i="8"/>
  <c r="AX9" i="8"/>
  <c r="AX29" i="13"/>
  <c r="AX10" i="13"/>
  <c r="AT48" i="13"/>
  <c r="AT17" i="13"/>
  <c r="AX10" i="9"/>
  <c r="AX32" i="9"/>
  <c r="AU12" i="13"/>
  <c r="AU13" i="13" s="1"/>
  <c r="AX45" i="10"/>
  <c r="AX46" i="10" s="1"/>
  <c r="AX50" i="10" s="1"/>
  <c r="AX49" i="12"/>
  <c r="AX12" i="10"/>
  <c r="AX18" i="17" s="1"/>
  <c r="AX49" i="10"/>
  <c r="AY4" i="2"/>
  <c r="AY4" i="14"/>
  <c r="AY4" i="13"/>
  <c r="AY4" i="12"/>
  <c r="AY4" i="10"/>
  <c r="AY4" i="9"/>
  <c r="AY4" i="8"/>
  <c r="AY29" i="13"/>
  <c r="AY10" i="13"/>
  <c r="AU36" i="13"/>
  <c r="AU52" i="13"/>
  <c r="AZ18" i="4"/>
  <c r="AZ23" i="4"/>
  <c r="BA2" i="4"/>
  <c r="BA2" i="5"/>
  <c r="BA4" i="4"/>
  <c r="BA4" i="5"/>
  <c r="BA91" i="3"/>
  <c r="BA116" i="3"/>
  <c r="BA118" i="3" s="1"/>
  <c r="BA50" i="5" s="1"/>
  <c r="BA92" i="3"/>
  <c r="BB108" i="3"/>
  <c r="BB109" i="3" s="1"/>
  <c r="BB113" i="3" s="1"/>
  <c r="BB114" i="3" s="1"/>
  <c r="BB117" i="3" s="1"/>
  <c r="AZ112" i="1"/>
  <c r="AZ113" i="1" s="1"/>
  <c r="AZ114" i="1" s="1"/>
  <c r="AZ118" i="1" s="1"/>
  <c r="AZ119" i="1" s="1"/>
  <c r="AZ72" i="1"/>
  <c r="AZ67" i="1"/>
  <c r="AZ68" i="1" s="1"/>
  <c r="AZ2" i="1"/>
  <c r="AZ47" i="1"/>
  <c r="AZ48" i="1" s="1"/>
  <c r="AZ97" i="1" s="1"/>
  <c r="AZ53" i="1"/>
  <c r="AZ54" i="1" s="1"/>
  <c r="AZ57" i="1" s="1"/>
  <c r="AY58" i="1" s="1"/>
  <c r="AZ36" i="1"/>
  <c r="AZ37" i="1" s="1"/>
  <c r="AZ95" i="1" s="1"/>
  <c r="AZ31" i="1"/>
  <c r="AW81" i="1"/>
  <c r="AV99" i="1"/>
  <c r="AV106" i="1" s="1"/>
  <c r="AV3" i="1" s="1"/>
  <c r="AY32" i="1"/>
  <c r="BA60" i="3"/>
  <c r="BA63" i="3" s="1"/>
  <c r="AZ64" i="3" s="1"/>
  <c r="BB73" i="3"/>
  <c r="BB74" i="3" s="1"/>
  <c r="BB93" i="3" s="1"/>
  <c r="BB78" i="3"/>
  <c r="BB47" i="3"/>
  <c r="BB48" i="3" s="1"/>
  <c r="BB31" i="3"/>
  <c r="BB24" i="3"/>
  <c r="BB4" i="3" s="1"/>
  <c r="BB59" i="3"/>
  <c r="BB36" i="3"/>
  <c r="BB37" i="3" s="1"/>
  <c r="BB90" i="3" s="1"/>
  <c r="BB22" i="3"/>
  <c r="BB23" i="3" s="1"/>
  <c r="BB2" i="3"/>
  <c r="AX94" i="3"/>
  <c r="AX101" i="3" s="1"/>
  <c r="AX3" i="3" s="1"/>
  <c r="AY87" i="3"/>
  <c r="BD11" i="3"/>
  <c r="BD12" i="3" s="1"/>
  <c r="BD16" i="3" s="1"/>
  <c r="BD17" i="3" s="1"/>
  <c r="BE9" i="3"/>
  <c r="BC46" i="3"/>
  <c r="BC20" i="3"/>
  <c r="BC21" i="3" s="1"/>
  <c r="BC107" i="3" s="1"/>
  <c r="BC108" i="3" s="1"/>
  <c r="BC109" i="3" s="1"/>
  <c r="BC113" i="3" s="1"/>
  <c r="BC114" i="3" s="1"/>
  <c r="BC117" i="3" s="1"/>
  <c r="AZ22" i="1"/>
  <c r="AZ23" i="1" s="1"/>
  <c r="AZ17" i="14" s="1"/>
  <c r="AZ24" i="1"/>
  <c r="AZ4" i="1" s="1"/>
  <c r="AW19" i="17" l="1"/>
  <c r="AW20" i="17" s="1"/>
  <c r="AX17" i="17" s="1"/>
  <c r="AX11" i="17" s="1"/>
  <c r="AX12" i="17" s="1"/>
  <c r="AX51" i="10"/>
  <c r="AY48" i="10" s="1"/>
  <c r="AX55" i="10"/>
  <c r="AX60" i="10" s="1"/>
  <c r="AX3" i="4"/>
  <c r="AX3" i="5"/>
  <c r="BA54" i="3"/>
  <c r="BA35" i="5" s="1"/>
  <c r="AY99" i="5"/>
  <c r="BA98" i="5"/>
  <c r="AX99" i="5"/>
  <c r="AW27" i="8"/>
  <c r="AW35" i="8" s="1"/>
  <c r="AV10" i="12"/>
  <c r="AV40" i="13"/>
  <c r="AV35" i="13"/>
  <c r="AV3" i="14"/>
  <c r="AV3" i="13"/>
  <c r="AV3" i="12"/>
  <c r="AV3" i="10"/>
  <c r="AV3" i="9"/>
  <c r="AV3" i="8"/>
  <c r="AV3" i="2"/>
  <c r="AV11" i="13"/>
  <c r="AV12" i="13" s="1"/>
  <c r="AV13" i="13" s="1"/>
  <c r="AV17" i="13" s="1"/>
  <c r="AX24" i="9"/>
  <c r="AX38" i="9" s="1"/>
  <c r="AU47" i="12"/>
  <c r="AZ17" i="4"/>
  <c r="AZ19" i="4" s="1"/>
  <c r="AZ29" i="4" s="1"/>
  <c r="AV16" i="13"/>
  <c r="BA20" i="1"/>
  <c r="BA21" i="1" s="1"/>
  <c r="BB53" i="3"/>
  <c r="AV9" i="12"/>
  <c r="AU48" i="13"/>
  <c r="AU17" i="13"/>
  <c r="AY54" i="10"/>
  <c r="AY51" i="10"/>
  <c r="AZ48" i="10" s="1"/>
  <c r="AW32" i="8"/>
  <c r="AW11" i="9" s="1"/>
  <c r="AW12" i="9" s="1"/>
  <c r="AW37" i="9" s="1"/>
  <c r="AW40" i="9" s="1"/>
  <c r="BB44" i="10"/>
  <c r="BC9" i="1"/>
  <c r="BB11" i="1"/>
  <c r="BB12" i="1" s="1"/>
  <c r="BB16" i="1" s="1"/>
  <c r="BB17" i="1" s="1"/>
  <c r="BB46" i="1" s="1"/>
  <c r="AZ12" i="10"/>
  <c r="AZ18" i="17" s="1"/>
  <c r="AZ45" i="10"/>
  <c r="AZ46" i="10" s="1"/>
  <c r="AZ50" i="10" s="1"/>
  <c r="AZ49" i="12"/>
  <c r="AZ49" i="10"/>
  <c r="Z20" i="13"/>
  <c r="Y29" i="12"/>
  <c r="AZ2" i="2"/>
  <c r="AZ2" i="14"/>
  <c r="AZ2" i="13"/>
  <c r="AZ2" i="12"/>
  <c r="AZ2" i="10"/>
  <c r="AZ2" i="9"/>
  <c r="AZ2" i="8"/>
  <c r="AZ10" i="13"/>
  <c r="AZ29" i="13"/>
  <c r="AX34" i="9"/>
  <c r="AX39" i="9" s="1"/>
  <c r="AZ4" i="2"/>
  <c r="AZ4" i="14"/>
  <c r="AZ4" i="13"/>
  <c r="AZ4" i="12"/>
  <c r="AZ4" i="10"/>
  <c r="AZ4" i="9"/>
  <c r="AZ4" i="8"/>
  <c r="AA39" i="13"/>
  <c r="Z33" i="12"/>
  <c r="BA90" i="1"/>
  <c r="BA91" i="1" s="1"/>
  <c r="BA34" i="10"/>
  <c r="BA35" i="10" s="1"/>
  <c r="BA36" i="10" s="1"/>
  <c r="AZ98" i="1"/>
  <c r="AZ23" i="10"/>
  <c r="AZ33" i="9"/>
  <c r="AZ23" i="9"/>
  <c r="AZ20" i="8"/>
  <c r="AZ9" i="8"/>
  <c r="AW16" i="8"/>
  <c r="AW34" i="8" s="1"/>
  <c r="AW36" i="8" s="1"/>
  <c r="AV52" i="13"/>
  <c r="AV36" i="13"/>
  <c r="BA18" i="4"/>
  <c r="BA23" i="4"/>
  <c r="BB2" i="4"/>
  <c r="BB2" i="5"/>
  <c r="BB4" i="4"/>
  <c r="BB4" i="5"/>
  <c r="BB92" i="3"/>
  <c r="BA112" i="1"/>
  <c r="BA113" i="1" s="1"/>
  <c r="BA114" i="1" s="1"/>
  <c r="BA118" i="1" s="1"/>
  <c r="BA119" i="1" s="1"/>
  <c r="BA72" i="1"/>
  <c r="BA73" i="1" s="1"/>
  <c r="BA76" i="1" s="1"/>
  <c r="BB77" i="1" s="1"/>
  <c r="BB80" i="1" s="1"/>
  <c r="BA67" i="1"/>
  <c r="BA68" i="1" s="1"/>
  <c r="BA2" i="1"/>
  <c r="BA53" i="1"/>
  <c r="BA31" i="1"/>
  <c r="BA32" i="1" s="1"/>
  <c r="BA47" i="1"/>
  <c r="BA48" i="1" s="1"/>
  <c r="BA97" i="1" s="1"/>
  <c r="BA36" i="1"/>
  <c r="BA37" i="1" s="1"/>
  <c r="BA95" i="1" s="1"/>
  <c r="AY96" i="1"/>
  <c r="AZ32" i="1"/>
  <c r="AX81" i="1"/>
  <c r="AW99" i="1"/>
  <c r="AW106" i="1" s="1"/>
  <c r="AW3" i="1" s="1"/>
  <c r="AZ73" i="1"/>
  <c r="AZ76" i="1" s="1"/>
  <c r="BA77" i="1" s="1"/>
  <c r="BA80" i="1" s="1"/>
  <c r="AZ87" i="3"/>
  <c r="AY94" i="3"/>
  <c r="AY101" i="3" s="1"/>
  <c r="AY3" i="3" s="1"/>
  <c r="BE11" i="3"/>
  <c r="BE12" i="3" s="1"/>
  <c r="BE16" i="3" s="1"/>
  <c r="BE17" i="3" s="1"/>
  <c r="BF9" i="3"/>
  <c r="BD46" i="3"/>
  <c r="BD20" i="3"/>
  <c r="BD21" i="3" s="1"/>
  <c r="BD107" i="3" s="1"/>
  <c r="BC78" i="3"/>
  <c r="BC79" i="3" s="1"/>
  <c r="BC82" i="3" s="1"/>
  <c r="BD83" i="3" s="1"/>
  <c r="BD86" i="3" s="1"/>
  <c r="BC73" i="3"/>
  <c r="BC74" i="3" s="1"/>
  <c r="BC93" i="3" s="1"/>
  <c r="BC24" i="3"/>
  <c r="BC4" i="3" s="1"/>
  <c r="BC36" i="3"/>
  <c r="BC37" i="3" s="1"/>
  <c r="BC90" i="3" s="1"/>
  <c r="BC59" i="3"/>
  <c r="BC60" i="3" s="1"/>
  <c r="BC63" i="3" s="1"/>
  <c r="BB64" i="3" s="1"/>
  <c r="BC47" i="3"/>
  <c r="BC48" i="3" s="1"/>
  <c r="BC22" i="3"/>
  <c r="BC23" i="3" s="1"/>
  <c r="BC31" i="3"/>
  <c r="BC32" i="3" s="1"/>
  <c r="BC2" i="3"/>
  <c r="BB32" i="3"/>
  <c r="BB60" i="3"/>
  <c r="BB63" i="3" s="1"/>
  <c r="BA64" i="3" s="1"/>
  <c r="BB79" i="3"/>
  <c r="BB82" i="3" s="1"/>
  <c r="BC83" i="3" s="1"/>
  <c r="BC86" i="3" s="1"/>
  <c r="BA24" i="1"/>
  <c r="BA4" i="1" s="1"/>
  <c r="BA22" i="1"/>
  <c r="BA23" i="1" s="1"/>
  <c r="BA17" i="14" s="1"/>
  <c r="AX19" i="17" l="1"/>
  <c r="AX20" i="17" s="1"/>
  <c r="AY17" i="17" s="1"/>
  <c r="AY11" i="17" s="1"/>
  <c r="AY12" i="17" s="1"/>
  <c r="AY55" i="10"/>
  <c r="AY60" i="10" s="1"/>
  <c r="AY3" i="4"/>
  <c r="AY3" i="5"/>
  <c r="AZ99" i="5"/>
  <c r="AV11" i="12"/>
  <c r="AV48" i="13"/>
  <c r="AW3" i="12"/>
  <c r="AW3" i="10"/>
  <c r="AW3" i="9"/>
  <c r="AW3" i="8"/>
  <c r="AW3" i="2"/>
  <c r="AW3" i="14"/>
  <c r="AW3" i="13"/>
  <c r="BB17" i="4"/>
  <c r="BA17" i="4"/>
  <c r="BA19" i="4" s="1"/>
  <c r="BA29" i="4" s="1"/>
  <c r="BB13" i="4"/>
  <c r="BB14" i="4" s="1"/>
  <c r="BB28" i="4" s="1"/>
  <c r="BB52" i="3"/>
  <c r="BB54" i="3" s="1"/>
  <c r="BB35" i="5" s="1"/>
  <c r="BB29" i="5"/>
  <c r="BC13" i="4"/>
  <c r="BC14" i="4" s="1"/>
  <c r="BC28" i="4" s="1"/>
  <c r="BC29" i="5"/>
  <c r="BC52" i="3"/>
  <c r="BC53" i="3"/>
  <c r="BC44" i="10"/>
  <c r="BC11" i="1"/>
  <c r="BC12" i="1" s="1"/>
  <c r="BC16" i="1" s="1"/>
  <c r="BC17" i="1" s="1"/>
  <c r="BC46" i="1" s="1"/>
  <c r="BD9" i="1"/>
  <c r="BA10" i="13"/>
  <c r="BA29" i="13"/>
  <c r="Z47" i="13"/>
  <c r="Z49" i="13" s="1"/>
  <c r="Z57" i="13" s="1"/>
  <c r="Z59" i="13" s="1"/>
  <c r="Z48" i="12" s="1"/>
  <c r="Z15" i="13"/>
  <c r="Z18" i="13" s="1"/>
  <c r="Z22" i="13" s="1"/>
  <c r="Z23" i="13" s="1"/>
  <c r="BB20" i="1"/>
  <c r="BB21" i="1" s="1"/>
  <c r="BB53" i="1" s="1"/>
  <c r="BB54" i="1" s="1"/>
  <c r="BB57" i="1" s="1"/>
  <c r="BA58" i="1" s="1"/>
  <c r="AW40" i="13"/>
  <c r="AW35" i="13"/>
  <c r="AW10" i="12"/>
  <c r="AW30" i="13"/>
  <c r="BA49" i="12"/>
  <c r="BA45" i="10"/>
  <c r="BA46" i="10" s="1"/>
  <c r="BA50" i="10" s="1"/>
  <c r="BA12" i="10"/>
  <c r="BA18" i="17" s="1"/>
  <c r="BA49" i="10"/>
  <c r="BA2" i="2"/>
  <c r="BA2" i="14"/>
  <c r="BA2" i="13"/>
  <c r="BA2" i="12"/>
  <c r="BA2" i="10"/>
  <c r="BA2" i="9"/>
  <c r="BA2" i="8"/>
  <c r="AY30" i="8"/>
  <c r="AY14" i="8"/>
  <c r="AZ54" i="10"/>
  <c r="AZ51" i="10"/>
  <c r="BA48" i="10" s="1"/>
  <c r="AW9" i="12"/>
  <c r="AW16" i="13"/>
  <c r="AW11" i="13"/>
  <c r="AW12" i="13" s="1"/>
  <c r="AW13" i="13" s="1"/>
  <c r="AW21" i="13"/>
  <c r="AA53" i="13"/>
  <c r="AA54" i="13" s="1"/>
  <c r="AA58" i="13" s="1"/>
  <c r="AA34" i="13"/>
  <c r="AA37" i="13" s="1"/>
  <c r="AA41" i="13" s="1"/>
  <c r="AA42" i="13" s="1"/>
  <c r="AY10" i="9"/>
  <c r="AY32" i="9"/>
  <c r="AY34" i="9" s="1"/>
  <c r="AY39" i="9" s="1"/>
  <c r="AY24" i="9"/>
  <c r="AY38" i="9" s="1"/>
  <c r="AX25" i="8"/>
  <c r="AX27" i="8" s="1"/>
  <c r="AX35" i="8" s="1"/>
  <c r="AX31" i="8"/>
  <c r="AX14" i="8"/>
  <c r="AX16" i="8" s="1"/>
  <c r="AX34" i="8" s="1"/>
  <c r="AX30" i="8"/>
  <c r="BA4" i="2"/>
  <c r="BA4" i="14"/>
  <c r="BA4" i="13"/>
  <c r="BA4" i="12"/>
  <c r="BA4" i="10"/>
  <c r="BA4" i="9"/>
  <c r="BA4" i="8"/>
  <c r="BA98" i="1"/>
  <c r="BA23" i="10"/>
  <c r="BA23" i="9"/>
  <c r="BA33" i="9"/>
  <c r="BA9" i="8"/>
  <c r="BA20" i="8"/>
  <c r="AY25" i="8"/>
  <c r="AY31" i="8"/>
  <c r="BC2" i="4"/>
  <c r="BC2" i="5"/>
  <c r="BC4" i="4"/>
  <c r="BC4" i="5"/>
  <c r="BC91" i="3"/>
  <c r="BC116" i="3"/>
  <c r="BD108" i="3"/>
  <c r="BD109" i="3" s="1"/>
  <c r="BD113" i="3" s="1"/>
  <c r="BD114" i="3" s="1"/>
  <c r="BD117" i="3" s="1"/>
  <c r="BC92" i="3"/>
  <c r="BB91" i="3"/>
  <c r="BB116" i="3"/>
  <c r="BB118" i="3" s="1"/>
  <c r="BB50" i="5" s="1"/>
  <c r="BA96" i="1"/>
  <c r="AZ96" i="1"/>
  <c r="BB112" i="1"/>
  <c r="BB113" i="1" s="1"/>
  <c r="BB114" i="1" s="1"/>
  <c r="BB118" i="1" s="1"/>
  <c r="BB119" i="1" s="1"/>
  <c r="BA54" i="1"/>
  <c r="BA57" i="1" s="1"/>
  <c r="AZ58" i="1" s="1"/>
  <c r="AY81" i="1"/>
  <c r="AX99" i="1"/>
  <c r="AX106" i="1" s="1"/>
  <c r="AX3" i="1" s="1"/>
  <c r="BE46" i="3"/>
  <c r="BE20" i="3"/>
  <c r="BE21" i="3" s="1"/>
  <c r="BE107" i="3" s="1"/>
  <c r="BF11" i="3"/>
  <c r="BF12" i="3" s="1"/>
  <c r="BF16" i="3" s="1"/>
  <c r="BF17" i="3" s="1"/>
  <c r="BG9" i="3"/>
  <c r="BD78" i="3"/>
  <c r="BD79" i="3" s="1"/>
  <c r="BD82" i="3" s="1"/>
  <c r="BE83" i="3" s="1"/>
  <c r="BE86" i="3" s="1"/>
  <c r="BD59" i="3"/>
  <c r="BD60" i="3" s="1"/>
  <c r="BD63" i="3" s="1"/>
  <c r="BC64" i="3" s="1"/>
  <c r="BD73" i="3"/>
  <c r="BD74" i="3" s="1"/>
  <c r="BD93" i="3" s="1"/>
  <c r="BD36" i="3"/>
  <c r="BD37" i="3" s="1"/>
  <c r="BD90" i="3" s="1"/>
  <c r="BD31" i="3"/>
  <c r="BD24" i="3"/>
  <c r="BD4" i="3" s="1"/>
  <c r="BD22" i="3"/>
  <c r="BD23" i="3" s="1"/>
  <c r="BD47" i="3"/>
  <c r="BD48" i="3" s="1"/>
  <c r="BD2" i="3"/>
  <c r="BA87" i="3"/>
  <c r="AZ94" i="3"/>
  <c r="AZ101" i="3" s="1"/>
  <c r="AZ3" i="3" s="1"/>
  <c r="AY19" i="17" l="1"/>
  <c r="AY20" i="17" s="1"/>
  <c r="AZ17" i="17" s="1"/>
  <c r="AZ11" i="17" s="1"/>
  <c r="AZ12" i="17" s="1"/>
  <c r="AV47" i="12"/>
  <c r="AV24" i="17"/>
  <c r="AZ55" i="10"/>
  <c r="AZ60" i="10" s="1"/>
  <c r="AZ3" i="5"/>
  <c r="AZ3" i="4"/>
  <c r="BB98" i="5"/>
  <c r="BA99" i="5"/>
  <c r="BC54" i="3"/>
  <c r="BC35" i="5" s="1"/>
  <c r="BC98" i="5"/>
  <c r="BC20" i="1"/>
  <c r="BC21" i="1" s="1"/>
  <c r="AX3" i="10"/>
  <c r="AX3" i="9"/>
  <c r="AX3" i="13"/>
  <c r="AX3" i="8"/>
  <c r="AX3" i="2"/>
  <c r="AX3" i="14"/>
  <c r="AX3" i="12"/>
  <c r="AX36" i="8"/>
  <c r="AX21" i="13" s="1"/>
  <c r="AY27" i="8"/>
  <c r="AY35" i="8" s="1"/>
  <c r="BB72" i="1"/>
  <c r="BB24" i="1"/>
  <c r="BB4" i="1" s="1"/>
  <c r="BB67" i="1"/>
  <c r="BB68" i="1" s="1"/>
  <c r="BB98" i="1" s="1"/>
  <c r="AX32" i="8"/>
  <c r="AX11" i="9" s="1"/>
  <c r="AX12" i="9" s="1"/>
  <c r="AX37" i="9" s="1"/>
  <c r="AX40" i="9" s="1"/>
  <c r="AX10" i="12" s="1"/>
  <c r="BB22" i="1"/>
  <c r="BB23" i="1" s="1"/>
  <c r="BB17" i="14" s="1"/>
  <c r="BB2" i="1"/>
  <c r="BB2" i="14" s="1"/>
  <c r="BB31" i="1"/>
  <c r="BB32" i="1" s="1"/>
  <c r="BB96" i="1" s="1"/>
  <c r="BA25" i="8"/>
  <c r="BD53" i="3"/>
  <c r="BB36" i="1"/>
  <c r="BB37" i="1" s="1"/>
  <c r="BB95" i="1" s="1"/>
  <c r="BB47" i="1"/>
  <c r="BB48" i="1" s="1"/>
  <c r="BB97" i="1" s="1"/>
  <c r="BC17" i="4"/>
  <c r="AZ30" i="8"/>
  <c r="AZ14" i="8"/>
  <c r="AY16" i="8"/>
  <c r="AY34" i="8" s="1"/>
  <c r="AA33" i="12"/>
  <c r="AB39" i="13"/>
  <c r="AY32" i="8"/>
  <c r="AY11" i="9" s="1"/>
  <c r="AY12" i="9" s="1"/>
  <c r="AY37" i="9" s="1"/>
  <c r="AY40" i="9" s="1"/>
  <c r="BB33" i="9"/>
  <c r="BB2" i="2"/>
  <c r="BB2" i="13"/>
  <c r="BB2" i="12"/>
  <c r="BB2" i="10"/>
  <c r="BB2" i="9"/>
  <c r="BB2" i="8"/>
  <c r="BA30" i="8"/>
  <c r="BA14" i="8"/>
  <c r="AW48" i="13"/>
  <c r="AW17" i="13"/>
  <c r="AZ31" i="8"/>
  <c r="AZ25" i="8"/>
  <c r="BC90" i="1"/>
  <c r="BC91" i="1" s="1"/>
  <c r="BC34" i="10"/>
  <c r="BC35" i="10" s="1"/>
  <c r="BC36" i="10" s="1"/>
  <c r="BB90" i="1"/>
  <c r="BB91" i="1" s="1"/>
  <c r="BB34" i="10"/>
  <c r="BB35" i="10" s="1"/>
  <c r="BB36" i="10" s="1"/>
  <c r="BD44" i="10"/>
  <c r="BD11" i="1"/>
  <c r="BD12" i="1" s="1"/>
  <c r="BD16" i="1" s="1"/>
  <c r="BD17" i="1" s="1"/>
  <c r="BD46" i="1" s="1"/>
  <c r="BE9" i="1"/>
  <c r="AZ10" i="9"/>
  <c r="AZ32" i="9"/>
  <c r="AZ34" i="9" s="1"/>
  <c r="AZ39" i="9" s="1"/>
  <c r="AZ24" i="9"/>
  <c r="AZ38" i="9" s="1"/>
  <c r="AW11" i="12"/>
  <c r="AW24" i="17" s="1"/>
  <c r="Z29" i="12"/>
  <c r="AA20" i="13"/>
  <c r="BB10" i="13"/>
  <c r="BB29" i="13"/>
  <c r="BB4" i="2"/>
  <c r="BB4" i="14"/>
  <c r="BB4" i="13"/>
  <c r="BB4" i="12"/>
  <c r="BB4" i="10"/>
  <c r="BB4" i="9"/>
  <c r="BB4" i="8"/>
  <c r="BA51" i="10"/>
  <c r="BB48" i="10" s="1"/>
  <c r="BA54" i="10"/>
  <c r="AW31" i="13"/>
  <c r="AW32" i="13" s="1"/>
  <c r="BD2" i="4"/>
  <c r="BD2" i="5"/>
  <c r="BC118" i="3"/>
  <c r="BC50" i="5" s="1"/>
  <c r="BB18" i="4"/>
  <c r="BB19" i="4" s="1"/>
  <c r="BB29" i="4" s="1"/>
  <c r="BB23" i="4"/>
  <c r="BD4" i="4"/>
  <c r="BD4" i="5"/>
  <c r="BD92" i="3"/>
  <c r="BE108" i="3"/>
  <c r="BE109" i="3" s="1"/>
  <c r="BE113" i="3" s="1"/>
  <c r="BE114" i="3" s="1"/>
  <c r="BE117" i="3" s="1"/>
  <c r="BC112" i="1"/>
  <c r="BC113" i="1" s="1"/>
  <c r="BC114" i="1" s="1"/>
  <c r="BC118" i="1" s="1"/>
  <c r="BC119" i="1" s="1"/>
  <c r="BC2" i="1"/>
  <c r="BC67" i="1"/>
  <c r="BC68" i="1" s="1"/>
  <c r="BC72" i="1"/>
  <c r="BC73" i="1" s="1"/>
  <c r="BC76" i="1" s="1"/>
  <c r="BD77" i="1" s="1"/>
  <c r="BD80" i="1" s="1"/>
  <c r="BC47" i="1"/>
  <c r="BC48" i="1" s="1"/>
  <c r="BC97" i="1" s="1"/>
  <c r="BC36" i="1"/>
  <c r="BC37" i="1" s="1"/>
  <c r="BC95" i="1" s="1"/>
  <c r="BC31" i="1"/>
  <c r="BC53" i="1"/>
  <c r="BC54" i="1" s="1"/>
  <c r="BC57" i="1" s="1"/>
  <c r="BB58" i="1" s="1"/>
  <c r="AZ81" i="1"/>
  <c r="AY99" i="1"/>
  <c r="AY106" i="1" s="1"/>
  <c r="AY3" i="1" s="1"/>
  <c r="BB73" i="1"/>
  <c r="BB76" i="1" s="1"/>
  <c r="BC77" i="1" s="1"/>
  <c r="BC80" i="1" s="1"/>
  <c r="BG11" i="3"/>
  <c r="BG12" i="3" s="1"/>
  <c r="BG16" i="3" s="1"/>
  <c r="BG17" i="3" s="1"/>
  <c r="BH9" i="3"/>
  <c r="BF46" i="3"/>
  <c r="BF20" i="3"/>
  <c r="BF21" i="3" s="1"/>
  <c r="BF107" i="3" s="1"/>
  <c r="BF108" i="3" s="1"/>
  <c r="BF109" i="3" s="1"/>
  <c r="BF113" i="3" s="1"/>
  <c r="BF114" i="3" s="1"/>
  <c r="BF117" i="3" s="1"/>
  <c r="BA94" i="3"/>
  <c r="BA101" i="3" s="1"/>
  <c r="BA3" i="3" s="1"/>
  <c r="BB87" i="3"/>
  <c r="BE47" i="3"/>
  <c r="BE48" i="3" s="1"/>
  <c r="BE73" i="3"/>
  <c r="BE74" i="3" s="1"/>
  <c r="BE93" i="3" s="1"/>
  <c r="BE31" i="3"/>
  <c r="BE32" i="3" s="1"/>
  <c r="BE36" i="3"/>
  <c r="BE37" i="3" s="1"/>
  <c r="BE90" i="3" s="1"/>
  <c r="BE59" i="3"/>
  <c r="BE78" i="3"/>
  <c r="BE22" i="3"/>
  <c r="BE23" i="3" s="1"/>
  <c r="BE24" i="3"/>
  <c r="BE4" i="3" s="1"/>
  <c r="BE2" i="3"/>
  <c r="BD32" i="3"/>
  <c r="BC24" i="1"/>
  <c r="BC4" i="1" s="1"/>
  <c r="BC22" i="1"/>
  <c r="BC23" i="1" s="1"/>
  <c r="BC17" i="14" s="1"/>
  <c r="BD20" i="1"/>
  <c r="BD21" i="1" s="1"/>
  <c r="AZ19" i="17" l="1"/>
  <c r="AZ20" i="17" s="1"/>
  <c r="BA17" i="17" s="1"/>
  <c r="BA11" i="17" s="1"/>
  <c r="BA12" i="17" s="1"/>
  <c r="BA55" i="10"/>
  <c r="BA60" i="10" s="1"/>
  <c r="BA3" i="5"/>
  <c r="BA3" i="4"/>
  <c r="BB99" i="5"/>
  <c r="AY36" i="8"/>
  <c r="AY9" i="12" s="1"/>
  <c r="AX11" i="13"/>
  <c r="AX12" i="13" s="1"/>
  <c r="AX13" i="13" s="1"/>
  <c r="AX17" i="13" s="1"/>
  <c r="AX30" i="13"/>
  <c r="AX31" i="13" s="1"/>
  <c r="AX32" i="13" s="1"/>
  <c r="AX52" i="13" s="1"/>
  <c r="AX40" i="13"/>
  <c r="AX9" i="12"/>
  <c r="AX11" i="12" s="1"/>
  <c r="AX24" i="17" s="1"/>
  <c r="AX35" i="13"/>
  <c r="AX16" i="13"/>
  <c r="AY3" i="2"/>
  <c r="AY3" i="14"/>
  <c r="AY3" i="13"/>
  <c r="AY3" i="12"/>
  <c r="AY3" i="10"/>
  <c r="AY3" i="9"/>
  <c r="AY3" i="8"/>
  <c r="BA31" i="8"/>
  <c r="BA32" i="8" s="1"/>
  <c r="BA11" i="9" s="1"/>
  <c r="BD13" i="4"/>
  <c r="BD14" i="4" s="1"/>
  <c r="BD28" i="4" s="1"/>
  <c r="BD29" i="5"/>
  <c r="BD52" i="3"/>
  <c r="BD54" i="3" s="1"/>
  <c r="BD35" i="5" s="1"/>
  <c r="BE53" i="3"/>
  <c r="BB20" i="8"/>
  <c r="AZ27" i="8"/>
  <c r="AZ35" i="8" s="1"/>
  <c r="BB9" i="8"/>
  <c r="BB23" i="9"/>
  <c r="AW47" i="12"/>
  <c r="BB23" i="10"/>
  <c r="BE13" i="4"/>
  <c r="BE14" i="4" s="1"/>
  <c r="BE28" i="4" s="1"/>
  <c r="BE52" i="3"/>
  <c r="BE29" i="5"/>
  <c r="BC2" i="2"/>
  <c r="BC2" i="14"/>
  <c r="BC2" i="13"/>
  <c r="BC2" i="12"/>
  <c r="BC2" i="10"/>
  <c r="BC2" i="9"/>
  <c r="BC2" i="8"/>
  <c r="BB54" i="10"/>
  <c r="BB49" i="10"/>
  <c r="BB49" i="12"/>
  <c r="BB45" i="10"/>
  <c r="BB46" i="10" s="1"/>
  <c r="BB50" i="10" s="1"/>
  <c r="BB12" i="10"/>
  <c r="BB18" i="17" s="1"/>
  <c r="BC49" i="12"/>
  <c r="BC49" i="10"/>
  <c r="BC45" i="10"/>
  <c r="BC46" i="10" s="1"/>
  <c r="BC50" i="10" s="1"/>
  <c r="BC12" i="10"/>
  <c r="BC18" i="17" s="1"/>
  <c r="AY30" i="13"/>
  <c r="AY31" i="13" s="1"/>
  <c r="AY32" i="13" s="1"/>
  <c r="AY10" i="12"/>
  <c r="AY40" i="13"/>
  <c r="AY35" i="13"/>
  <c r="AZ16" i="8"/>
  <c r="AZ34" i="8" s="1"/>
  <c r="BD90" i="1"/>
  <c r="BD91" i="1" s="1"/>
  <c r="BD34" i="10"/>
  <c r="BD35" i="10" s="1"/>
  <c r="BD36" i="10" s="1"/>
  <c r="AA47" i="13"/>
  <c r="AA49" i="13" s="1"/>
  <c r="AA57" i="13" s="1"/>
  <c r="AA59" i="13" s="1"/>
  <c r="AA48" i="12" s="1"/>
  <c r="AA15" i="13"/>
  <c r="AA18" i="13" s="1"/>
  <c r="AA22" i="13" s="1"/>
  <c r="AA23" i="13" s="1"/>
  <c r="BA32" i="9"/>
  <c r="BA34" i="9" s="1"/>
  <c r="BA39" i="9" s="1"/>
  <c r="BA24" i="9"/>
  <c r="BA38" i="9" s="1"/>
  <c r="BA10" i="9"/>
  <c r="BA16" i="8"/>
  <c r="BA34" i="8" s="1"/>
  <c r="BA27" i="8"/>
  <c r="BA35" i="8" s="1"/>
  <c r="AB34" i="13"/>
  <c r="AB37" i="13" s="1"/>
  <c r="AB41" i="13" s="1"/>
  <c r="AB42" i="13" s="1"/>
  <c r="AB53" i="13"/>
  <c r="AB54" i="13" s="1"/>
  <c r="AB58" i="13" s="1"/>
  <c r="AZ32" i="8"/>
  <c r="AZ11" i="9" s="1"/>
  <c r="AZ12" i="9" s="1"/>
  <c r="AZ37" i="9" s="1"/>
  <c r="AZ40" i="9" s="1"/>
  <c r="BE44" i="10"/>
  <c r="BF9" i="1"/>
  <c r="BE11" i="1"/>
  <c r="BE12" i="1" s="1"/>
  <c r="BE16" i="1" s="1"/>
  <c r="BE17" i="1" s="1"/>
  <c r="BE46" i="1" s="1"/>
  <c r="BC29" i="13"/>
  <c r="BC10" i="13"/>
  <c r="AW36" i="13"/>
  <c r="AW52" i="13"/>
  <c r="BC4" i="2"/>
  <c r="BC4" i="14"/>
  <c r="BC4" i="13"/>
  <c r="BC4" i="12"/>
  <c r="BC4" i="10"/>
  <c r="BC4" i="9"/>
  <c r="BC4" i="8"/>
  <c r="BC98" i="1"/>
  <c r="BC23" i="10"/>
  <c r="BC33" i="9"/>
  <c r="BC23" i="9"/>
  <c r="BC9" i="8"/>
  <c r="BC20" i="8"/>
  <c r="BC18" i="4"/>
  <c r="BC19" i="4" s="1"/>
  <c r="BC29" i="4" s="1"/>
  <c r="BC23" i="4"/>
  <c r="BE2" i="4"/>
  <c r="BE2" i="5"/>
  <c r="BE4" i="4"/>
  <c r="BE4" i="5"/>
  <c r="BE91" i="3"/>
  <c r="BE116" i="3"/>
  <c r="BD91" i="3"/>
  <c r="BD116" i="3"/>
  <c r="BD118" i="3" s="1"/>
  <c r="BD50" i="5" s="1"/>
  <c r="BE92" i="3"/>
  <c r="BA81" i="1"/>
  <c r="AZ99" i="1"/>
  <c r="AZ106" i="1" s="1"/>
  <c r="AZ3" i="1" s="1"/>
  <c r="BC32" i="1"/>
  <c r="BD112" i="1"/>
  <c r="BD113" i="1" s="1"/>
  <c r="BD114" i="1" s="1"/>
  <c r="BD118" i="1" s="1"/>
  <c r="BD119" i="1" s="1"/>
  <c r="BD2" i="1"/>
  <c r="BD67" i="1"/>
  <c r="BD68" i="1" s="1"/>
  <c r="BD72" i="1"/>
  <c r="BD73" i="1" s="1"/>
  <c r="BD76" i="1" s="1"/>
  <c r="BE77" i="1" s="1"/>
  <c r="BE80" i="1" s="1"/>
  <c r="BD47" i="1"/>
  <c r="BD48" i="1" s="1"/>
  <c r="BD97" i="1" s="1"/>
  <c r="BD36" i="1"/>
  <c r="BD37" i="1" s="1"/>
  <c r="BD95" i="1" s="1"/>
  <c r="BD31" i="1"/>
  <c r="BD32" i="1" s="1"/>
  <c r="BD53" i="1"/>
  <c r="BF73" i="3"/>
  <c r="BF74" i="3" s="1"/>
  <c r="BF93" i="3" s="1"/>
  <c r="BF78" i="3"/>
  <c r="BF36" i="3"/>
  <c r="BF37" i="3" s="1"/>
  <c r="BF90" i="3" s="1"/>
  <c r="BF59" i="3"/>
  <c r="BF47" i="3"/>
  <c r="BF48" i="3" s="1"/>
  <c r="BF24" i="3"/>
  <c r="BF4" i="3" s="1"/>
  <c r="BF31" i="3"/>
  <c r="BF22" i="3"/>
  <c r="BF23" i="3" s="1"/>
  <c r="BF2" i="3"/>
  <c r="BB94" i="3"/>
  <c r="BB101" i="3" s="1"/>
  <c r="BB3" i="3" s="1"/>
  <c r="BC87" i="3"/>
  <c r="BI9" i="3"/>
  <c r="BH11" i="3"/>
  <c r="BH12" i="3" s="1"/>
  <c r="BH16" i="3" s="1"/>
  <c r="BH17" i="3" s="1"/>
  <c r="BE79" i="3"/>
  <c r="BE82" i="3" s="1"/>
  <c r="BF83" i="3" s="1"/>
  <c r="BF86" i="3" s="1"/>
  <c r="BG46" i="3"/>
  <c r="BG20" i="3"/>
  <c r="BG21" i="3" s="1"/>
  <c r="BG107" i="3" s="1"/>
  <c r="BE60" i="3"/>
  <c r="BE63" i="3" s="1"/>
  <c r="BD64" i="3" s="1"/>
  <c r="BD24" i="1"/>
  <c r="BD4" i="1" s="1"/>
  <c r="BD22" i="1"/>
  <c r="BD23" i="1" s="1"/>
  <c r="BD17" i="14" s="1"/>
  <c r="BB51" i="10" l="1"/>
  <c r="BC48" i="10" s="1"/>
  <c r="BA19" i="17"/>
  <c r="BA20" i="17" s="1"/>
  <c r="BB17" i="17" s="1"/>
  <c r="BB11" i="17" s="1"/>
  <c r="BB12" i="17" s="1"/>
  <c r="BB55" i="10"/>
  <c r="BB60" i="10" s="1"/>
  <c r="AY11" i="13"/>
  <c r="AY12" i="13" s="1"/>
  <c r="AY13" i="13" s="1"/>
  <c r="AY16" i="13"/>
  <c r="AY21" i="13"/>
  <c r="AX36" i="13"/>
  <c r="BB3" i="4"/>
  <c r="BB3" i="5"/>
  <c r="BE98" i="5"/>
  <c r="BD98" i="5"/>
  <c r="BC99" i="5"/>
  <c r="BE54" i="3"/>
  <c r="BE35" i="5" s="1"/>
  <c r="AX48" i="13"/>
  <c r="BB24" i="9"/>
  <c r="BB38" i="9" s="1"/>
  <c r="BB32" i="9"/>
  <c r="BB34" i="9" s="1"/>
  <c r="BB39" i="9" s="1"/>
  <c r="AZ36" i="8"/>
  <c r="AZ9" i="12" s="1"/>
  <c r="BB10" i="9"/>
  <c r="AZ3" i="8"/>
  <c r="AZ3" i="9"/>
  <c r="AZ3" i="2"/>
  <c r="AZ3" i="14"/>
  <c r="AZ3" i="13"/>
  <c r="AZ3" i="12"/>
  <c r="AZ3" i="10"/>
  <c r="BC25" i="8"/>
  <c r="BC14" i="8"/>
  <c r="AX47" i="12"/>
  <c r="BD17" i="4"/>
  <c r="BF53" i="3"/>
  <c r="AY11" i="12"/>
  <c r="BA36" i="8"/>
  <c r="AC39" i="13"/>
  <c r="AB33" i="12"/>
  <c r="BD12" i="10"/>
  <c r="BD18" i="17" s="1"/>
  <c r="BD49" i="10"/>
  <c r="BD45" i="10"/>
  <c r="BD46" i="10" s="1"/>
  <c r="BD50" i="10" s="1"/>
  <c r="BD49" i="12"/>
  <c r="BC51" i="10"/>
  <c r="BD48" i="10" s="1"/>
  <c r="BC54" i="10"/>
  <c r="BD98" i="1"/>
  <c r="BD23" i="10"/>
  <c r="BD33" i="9"/>
  <c r="BD23" i="9"/>
  <c r="BD9" i="8"/>
  <c r="BD20" i="8"/>
  <c r="AY48" i="13"/>
  <c r="AY17" i="13"/>
  <c r="BB31" i="8"/>
  <c r="BB25" i="8"/>
  <c r="BD4" i="2"/>
  <c r="BD4" i="14"/>
  <c r="BD4" i="13"/>
  <c r="BD4" i="12"/>
  <c r="BD4" i="10"/>
  <c r="BD4" i="9"/>
  <c r="BD4" i="8"/>
  <c r="BD2" i="2"/>
  <c r="BD2" i="14"/>
  <c r="BD2" i="13"/>
  <c r="BD2" i="12"/>
  <c r="BD2" i="10"/>
  <c r="BD2" i="9"/>
  <c r="BD2" i="8"/>
  <c r="BB14" i="8"/>
  <c r="BB30" i="8"/>
  <c r="BA12" i="9"/>
  <c r="BA37" i="9" s="1"/>
  <c r="BA40" i="9" s="1"/>
  <c r="BF44" i="10"/>
  <c r="BG9" i="1"/>
  <c r="BF11" i="1"/>
  <c r="BF12" i="1" s="1"/>
  <c r="BF16" i="1" s="1"/>
  <c r="BF17" i="1" s="1"/>
  <c r="BF46" i="1" s="1"/>
  <c r="BD10" i="13"/>
  <c r="BD29" i="13"/>
  <c r="BE20" i="1"/>
  <c r="BE21" i="1" s="1"/>
  <c r="BE2" i="1" s="1"/>
  <c r="AZ30" i="13"/>
  <c r="AZ40" i="13"/>
  <c r="AZ35" i="13"/>
  <c r="AZ10" i="12"/>
  <c r="AB20" i="13"/>
  <c r="AA29" i="12"/>
  <c r="AY52" i="13"/>
  <c r="AY36" i="13"/>
  <c r="BF4" i="4"/>
  <c r="BF4" i="5"/>
  <c r="BE118" i="3"/>
  <c r="BE50" i="5" s="1"/>
  <c r="BD18" i="4"/>
  <c r="BD23" i="4"/>
  <c r="BF2" i="4"/>
  <c r="BF2" i="5"/>
  <c r="BG108" i="3"/>
  <c r="BG109" i="3" s="1"/>
  <c r="BG113" i="3" s="1"/>
  <c r="BG114" i="3" s="1"/>
  <c r="BG117" i="3" s="1"/>
  <c r="BF92" i="3"/>
  <c r="BC96" i="1"/>
  <c r="BB81" i="1"/>
  <c r="BA99" i="1"/>
  <c r="BA106" i="1" s="1"/>
  <c r="BA3" i="1" s="1"/>
  <c r="BE72" i="1"/>
  <c r="BE73" i="1" s="1"/>
  <c r="BE76" i="1" s="1"/>
  <c r="BF77" i="1" s="1"/>
  <c r="BF80" i="1" s="1"/>
  <c r="BD96" i="1"/>
  <c r="BD54" i="1"/>
  <c r="BD57" i="1" s="1"/>
  <c r="BC58" i="1" s="1"/>
  <c r="BG78" i="3"/>
  <c r="BG79" i="3" s="1"/>
  <c r="BG82" i="3" s="1"/>
  <c r="BH83" i="3" s="1"/>
  <c r="BH86" i="3" s="1"/>
  <c r="BG59" i="3"/>
  <c r="BG60" i="3" s="1"/>
  <c r="BG63" i="3" s="1"/>
  <c r="BF64" i="3" s="1"/>
  <c r="BG73" i="3"/>
  <c r="BG74" i="3" s="1"/>
  <c r="BG93" i="3" s="1"/>
  <c r="BG36" i="3"/>
  <c r="BG37" i="3" s="1"/>
  <c r="BG90" i="3" s="1"/>
  <c r="BG47" i="3"/>
  <c r="BG48" i="3" s="1"/>
  <c r="BG24" i="3"/>
  <c r="BG4" i="3" s="1"/>
  <c r="BG31" i="3"/>
  <c r="BG22" i="3"/>
  <c r="BG23" i="3" s="1"/>
  <c r="BG2" i="3"/>
  <c r="BC94" i="3"/>
  <c r="BC101" i="3" s="1"/>
  <c r="BC3" i="3" s="1"/>
  <c r="BD87" i="3"/>
  <c r="BF79" i="3"/>
  <c r="BF82" i="3" s="1"/>
  <c r="BG83" i="3" s="1"/>
  <c r="BG86" i="3" s="1"/>
  <c r="BF60" i="3"/>
  <c r="BF63" i="3" s="1"/>
  <c r="BE64" i="3" s="1"/>
  <c r="BH46" i="3"/>
  <c r="BH20" i="3"/>
  <c r="BH21" i="3" s="1"/>
  <c r="BH107" i="3" s="1"/>
  <c r="BH108" i="3" s="1"/>
  <c r="BH109" i="3" s="1"/>
  <c r="BH113" i="3" s="1"/>
  <c r="BH114" i="3" s="1"/>
  <c r="BH117" i="3" s="1"/>
  <c r="BF32" i="3"/>
  <c r="BI11" i="3"/>
  <c r="BI12" i="3" s="1"/>
  <c r="BI16" i="3" s="1"/>
  <c r="BI17" i="3" s="1"/>
  <c r="BJ9" i="3"/>
  <c r="BB19" i="17" l="1"/>
  <c r="BB20" i="17" s="1"/>
  <c r="BC17" i="17" s="1"/>
  <c r="BC11" i="17" s="1"/>
  <c r="BC12" i="17" s="1"/>
  <c r="AY47" i="12"/>
  <c r="AY24" i="17"/>
  <c r="BC55" i="10"/>
  <c r="BC60" i="10" s="1"/>
  <c r="BC31" i="8"/>
  <c r="BC3" i="4"/>
  <c r="BC3" i="5"/>
  <c r="BD19" i="4"/>
  <c r="BD29" i="4" s="1"/>
  <c r="BB27" i="8"/>
  <c r="BB35" i="8" s="1"/>
  <c r="BB16" i="8"/>
  <c r="BB34" i="8" s="1"/>
  <c r="AZ11" i="13"/>
  <c r="AZ12" i="13" s="1"/>
  <c r="AZ13" i="13" s="1"/>
  <c r="AZ17" i="13" s="1"/>
  <c r="AZ16" i="13"/>
  <c r="AZ21" i="13"/>
  <c r="BC30" i="8"/>
  <c r="BE47" i="1"/>
  <c r="BE48" i="1" s="1"/>
  <c r="BE97" i="1" s="1"/>
  <c r="BA3" i="10"/>
  <c r="BA3" i="9"/>
  <c r="BA3" i="12"/>
  <c r="BA3" i="8"/>
  <c r="BA3" i="2"/>
  <c r="BA3" i="14"/>
  <c r="BA3" i="13"/>
  <c r="BF20" i="1"/>
  <c r="BF21" i="1" s="1"/>
  <c r="BE67" i="1"/>
  <c r="BE68" i="1" s="1"/>
  <c r="BE9" i="8" s="1"/>
  <c r="BG53" i="3"/>
  <c r="BE17" i="4"/>
  <c r="BE24" i="1"/>
  <c r="BE4" i="1" s="1"/>
  <c r="BE4" i="2" s="1"/>
  <c r="BE22" i="1"/>
  <c r="BE23" i="1" s="1"/>
  <c r="BE17" i="14" s="1"/>
  <c r="BE53" i="1"/>
  <c r="BE31" i="1"/>
  <c r="BF13" i="4"/>
  <c r="BF14" i="4" s="1"/>
  <c r="BF28" i="4" s="1"/>
  <c r="BF52" i="3"/>
  <c r="BF54" i="3" s="1"/>
  <c r="BF35" i="5" s="1"/>
  <c r="BF29" i="5"/>
  <c r="BF17" i="4"/>
  <c r="BE36" i="1"/>
  <c r="BE37" i="1" s="1"/>
  <c r="BE95" i="1" s="1"/>
  <c r="BE2" i="2"/>
  <c r="BE2" i="14"/>
  <c r="BE2" i="13"/>
  <c r="BE2" i="12"/>
  <c r="BE2" i="10"/>
  <c r="BE2" i="9"/>
  <c r="BE2" i="8"/>
  <c r="AC34" i="13"/>
  <c r="AC37" i="13" s="1"/>
  <c r="AC41" i="13" s="1"/>
  <c r="AC42" i="13" s="1"/>
  <c r="AC53" i="13"/>
  <c r="AC54" i="13" s="1"/>
  <c r="AC58" i="13" s="1"/>
  <c r="BD51" i="10"/>
  <c r="BE48" i="10" s="1"/>
  <c r="BD54" i="10"/>
  <c r="BE4" i="14"/>
  <c r="BE4" i="13"/>
  <c r="BE4" i="12"/>
  <c r="BE4" i="10"/>
  <c r="BE4" i="9"/>
  <c r="BE4" i="8"/>
  <c r="BB32" i="8"/>
  <c r="BB11" i="9" s="1"/>
  <c r="BB12" i="9" s="1"/>
  <c r="BB37" i="9" s="1"/>
  <c r="BB40" i="9" s="1"/>
  <c r="BF90" i="1"/>
  <c r="BF91" i="1" s="1"/>
  <c r="BF34" i="10"/>
  <c r="BF35" i="10" s="1"/>
  <c r="BF36" i="10" s="1"/>
  <c r="BC32" i="9"/>
  <c r="BC34" i="9" s="1"/>
  <c r="BC39" i="9" s="1"/>
  <c r="BC24" i="9"/>
  <c r="BC38" i="9" s="1"/>
  <c r="BC10" i="9"/>
  <c r="BC16" i="8"/>
  <c r="BC34" i="8" s="1"/>
  <c r="BC27" i="8"/>
  <c r="BC35" i="8" s="1"/>
  <c r="BE98" i="1"/>
  <c r="BE23" i="10"/>
  <c r="AZ31" i="13"/>
  <c r="AZ32" i="13" s="1"/>
  <c r="AZ11" i="12"/>
  <c r="AZ24" i="17" s="1"/>
  <c r="BA16" i="13"/>
  <c r="BA21" i="13"/>
  <c r="BA11" i="13"/>
  <c r="BA12" i="13" s="1"/>
  <c r="BA13" i="13" s="1"/>
  <c r="BA9" i="12"/>
  <c r="BE90" i="1"/>
  <c r="BE91" i="1" s="1"/>
  <c r="BE34" i="10"/>
  <c r="BE35" i="10" s="1"/>
  <c r="BE36" i="10" s="1"/>
  <c r="BE112" i="1"/>
  <c r="BE113" i="1" s="1"/>
  <c r="BE114" i="1" s="1"/>
  <c r="BE118" i="1" s="1"/>
  <c r="BE119" i="1" s="1"/>
  <c r="BC32" i="8"/>
  <c r="BC11" i="9" s="1"/>
  <c r="BG44" i="10"/>
  <c r="BH9" i="1"/>
  <c r="BG11" i="1"/>
  <c r="BG12" i="1" s="1"/>
  <c r="BG16" i="1" s="1"/>
  <c r="BG17" i="1" s="1"/>
  <c r="BG46" i="1" s="1"/>
  <c r="AB47" i="13"/>
  <c r="AB49" i="13" s="1"/>
  <c r="AB57" i="13" s="1"/>
  <c r="AB59" i="13" s="1"/>
  <c r="AB48" i="12" s="1"/>
  <c r="AB15" i="13"/>
  <c r="AB18" i="13" s="1"/>
  <c r="AB22" i="13" s="1"/>
  <c r="AB23" i="13" s="1"/>
  <c r="BA40" i="13"/>
  <c r="BA30" i="13"/>
  <c r="BA31" i="13" s="1"/>
  <c r="BA32" i="13" s="1"/>
  <c r="BA35" i="13"/>
  <c r="BA10" i="12"/>
  <c r="BG2" i="4"/>
  <c r="BG2" i="5"/>
  <c r="BE18" i="4"/>
  <c r="BE23" i="4"/>
  <c r="BG4" i="4"/>
  <c r="BG4" i="5"/>
  <c r="BF91" i="3"/>
  <c r="BF116" i="3"/>
  <c r="BF118" i="3" s="1"/>
  <c r="BF50" i="5" s="1"/>
  <c r="BG92" i="3"/>
  <c r="BC81" i="1"/>
  <c r="BB99" i="1"/>
  <c r="BB106" i="1" s="1"/>
  <c r="BB3" i="1" s="1"/>
  <c r="BF112" i="1"/>
  <c r="BF113" i="1" s="1"/>
  <c r="BF114" i="1" s="1"/>
  <c r="BF118" i="1" s="1"/>
  <c r="BF119" i="1" s="1"/>
  <c r="BF2" i="1"/>
  <c r="BF72" i="1"/>
  <c r="BF67" i="1"/>
  <c r="BF68" i="1" s="1"/>
  <c r="BF47" i="1"/>
  <c r="BF48" i="1" s="1"/>
  <c r="BF97" i="1" s="1"/>
  <c r="BF36" i="1"/>
  <c r="BF37" i="1" s="1"/>
  <c r="BF95" i="1" s="1"/>
  <c r="BF31" i="1"/>
  <c r="BF53" i="1"/>
  <c r="BF54" i="1" s="1"/>
  <c r="BF57" i="1" s="1"/>
  <c r="BE58" i="1" s="1"/>
  <c r="BE32" i="1"/>
  <c r="BE54" i="1"/>
  <c r="BE57" i="1" s="1"/>
  <c r="BD58" i="1" s="1"/>
  <c r="BJ11" i="3"/>
  <c r="BJ12" i="3" s="1"/>
  <c r="BJ16" i="3" s="1"/>
  <c r="BJ17" i="3" s="1"/>
  <c r="BK9" i="3"/>
  <c r="BE87" i="3"/>
  <c r="BD94" i="3"/>
  <c r="BD101" i="3" s="1"/>
  <c r="BD3" i="3" s="1"/>
  <c r="BI46" i="3"/>
  <c r="BI20" i="3"/>
  <c r="BI21" i="3" s="1"/>
  <c r="BI107" i="3" s="1"/>
  <c r="BI108" i="3" s="1"/>
  <c r="BI109" i="3" s="1"/>
  <c r="BI113" i="3" s="1"/>
  <c r="BI114" i="3" s="1"/>
  <c r="BI117" i="3" s="1"/>
  <c r="BH31" i="3"/>
  <c r="BH24" i="3"/>
  <c r="BH4" i="3" s="1"/>
  <c r="BH59" i="3"/>
  <c r="BH60" i="3" s="1"/>
  <c r="BH63" i="3" s="1"/>
  <c r="BG64" i="3" s="1"/>
  <c r="BH47" i="3"/>
  <c r="BH48" i="3" s="1"/>
  <c r="BH78" i="3"/>
  <c r="BH79" i="3" s="1"/>
  <c r="BH82" i="3" s="1"/>
  <c r="BI83" i="3" s="1"/>
  <c r="BI86" i="3" s="1"/>
  <c r="BH36" i="3"/>
  <c r="BH37" i="3" s="1"/>
  <c r="BH90" i="3" s="1"/>
  <c r="BH73" i="3"/>
  <c r="BH74" i="3" s="1"/>
  <c r="BH93" i="3" s="1"/>
  <c r="BH22" i="3"/>
  <c r="BH23" i="3" s="1"/>
  <c r="BH2" i="3"/>
  <c r="BG32" i="3"/>
  <c r="BF22" i="1"/>
  <c r="BF23" i="1" s="1"/>
  <c r="BF17" i="14" s="1"/>
  <c r="BF24" i="1"/>
  <c r="BF4" i="1" s="1"/>
  <c r="BC19" i="17" l="1"/>
  <c r="BC20" i="17" s="1"/>
  <c r="BD17" i="17" s="1"/>
  <c r="BD11" i="17" s="1"/>
  <c r="BD12" i="17" s="1"/>
  <c r="BD55" i="10"/>
  <c r="BD60" i="10" s="1"/>
  <c r="BD3" i="4"/>
  <c r="BD3" i="5"/>
  <c r="BE19" i="4"/>
  <c r="BE29" i="4" s="1"/>
  <c r="BF98" i="5"/>
  <c r="BD99" i="5"/>
  <c r="AZ48" i="13"/>
  <c r="BB36" i="8"/>
  <c r="BB16" i="13" s="1"/>
  <c r="BG20" i="1"/>
  <c r="BG21" i="1" s="1"/>
  <c r="BE29" i="13"/>
  <c r="BE10" i="13"/>
  <c r="BE33" i="9"/>
  <c r="BE20" i="8"/>
  <c r="BE23" i="9"/>
  <c r="BB3" i="10"/>
  <c r="BB3" i="9"/>
  <c r="BB3" i="13"/>
  <c r="BB3" i="8"/>
  <c r="BB3" i="2"/>
  <c r="BB3" i="14"/>
  <c r="BB3" i="12"/>
  <c r="BH53" i="3"/>
  <c r="BG17" i="4"/>
  <c r="BG13" i="4"/>
  <c r="BG14" i="4" s="1"/>
  <c r="BG28" i="4" s="1"/>
  <c r="BG52" i="3"/>
  <c r="BG54" i="3" s="1"/>
  <c r="BG35" i="5" s="1"/>
  <c r="BG29" i="5"/>
  <c r="AZ47" i="12"/>
  <c r="BC12" i="9"/>
  <c r="BC37" i="9" s="1"/>
  <c r="BC40" i="9" s="1"/>
  <c r="BD31" i="8"/>
  <c r="BD25" i="8"/>
  <c r="BF45" i="10"/>
  <c r="BF46" i="10" s="1"/>
  <c r="BF50" i="10" s="1"/>
  <c r="BF49" i="12"/>
  <c r="BF12" i="10"/>
  <c r="BF18" i="17" s="1"/>
  <c r="BF49" i="10"/>
  <c r="BF2" i="2"/>
  <c r="BF2" i="14"/>
  <c r="BF2" i="13"/>
  <c r="BF2" i="12"/>
  <c r="BF2" i="10"/>
  <c r="BF2" i="9"/>
  <c r="BF2" i="8"/>
  <c r="BF4" i="2"/>
  <c r="BF4" i="14"/>
  <c r="BF4" i="13"/>
  <c r="BF4" i="12"/>
  <c r="BF4" i="10"/>
  <c r="BF4" i="9"/>
  <c r="BF4" i="8"/>
  <c r="AB29" i="12"/>
  <c r="AC20" i="13"/>
  <c r="BD24" i="9"/>
  <c r="BD38" i="9" s="1"/>
  <c r="BD10" i="9"/>
  <c r="BD32" i="9"/>
  <c r="BD34" i="9" s="1"/>
  <c r="BD39" i="9" s="1"/>
  <c r="BA36" i="13"/>
  <c r="BA52" i="13"/>
  <c r="BF29" i="13"/>
  <c r="BF10" i="13"/>
  <c r="BE49" i="12"/>
  <c r="BE12" i="10"/>
  <c r="BE18" i="17" s="1"/>
  <c r="BE49" i="10"/>
  <c r="BE45" i="10"/>
  <c r="BE46" i="10" s="1"/>
  <c r="BE50" i="10" s="1"/>
  <c r="BD14" i="8"/>
  <c r="BD30" i="8"/>
  <c r="BE54" i="10"/>
  <c r="BG90" i="1"/>
  <c r="BG91" i="1" s="1"/>
  <c r="BG34" i="10"/>
  <c r="BG35" i="10" s="1"/>
  <c r="BG36" i="10" s="1"/>
  <c r="BC36" i="8"/>
  <c r="AZ52" i="13"/>
  <c r="AZ36" i="13"/>
  <c r="BB30" i="13"/>
  <c r="BB31" i="13" s="1"/>
  <c r="BB32" i="13" s="1"/>
  <c r="BB40" i="13"/>
  <c r="BB35" i="13"/>
  <c r="BB10" i="12"/>
  <c r="BB11" i="13"/>
  <c r="BB12" i="13" s="1"/>
  <c r="BB13" i="13" s="1"/>
  <c r="BB21" i="13"/>
  <c r="BB9" i="12"/>
  <c r="BA11" i="12"/>
  <c r="AD39" i="13"/>
  <c r="AC33" i="12"/>
  <c r="BF98" i="1"/>
  <c r="BF23" i="10"/>
  <c r="BF33" i="9"/>
  <c r="BF23" i="9"/>
  <c r="BF20" i="8"/>
  <c r="BF9" i="8"/>
  <c r="BA48" i="13"/>
  <c r="BA17" i="13"/>
  <c r="BE14" i="8"/>
  <c r="BE30" i="8"/>
  <c r="BH44" i="10"/>
  <c r="BI9" i="1"/>
  <c r="BH11" i="1"/>
  <c r="BH12" i="1" s="1"/>
  <c r="BH16" i="1" s="1"/>
  <c r="BH17" i="1" s="1"/>
  <c r="BH46" i="1" s="1"/>
  <c r="BF23" i="4"/>
  <c r="BF18" i="4"/>
  <c r="BF19" i="4" s="1"/>
  <c r="BF29" i="4" s="1"/>
  <c r="BH4" i="4"/>
  <c r="BH4" i="5"/>
  <c r="BH2" i="4"/>
  <c r="BH2" i="5"/>
  <c r="BH92" i="3"/>
  <c r="BG91" i="3"/>
  <c r="BG116" i="3"/>
  <c r="BG118" i="3" s="1"/>
  <c r="BG50" i="5" s="1"/>
  <c r="BE96" i="1"/>
  <c r="BG112" i="1"/>
  <c r="BG113" i="1" s="1"/>
  <c r="BG114" i="1" s="1"/>
  <c r="BG118" i="1" s="1"/>
  <c r="BG119" i="1" s="1"/>
  <c r="BG2" i="1"/>
  <c r="BG72" i="1"/>
  <c r="BG73" i="1" s="1"/>
  <c r="BG76" i="1" s="1"/>
  <c r="BH77" i="1" s="1"/>
  <c r="BH80" i="1" s="1"/>
  <c r="BG67" i="1"/>
  <c r="BG68" i="1" s="1"/>
  <c r="BG31" i="1"/>
  <c r="BG32" i="1" s="1"/>
  <c r="BG53" i="1"/>
  <c r="BG54" i="1" s="1"/>
  <c r="BG57" i="1" s="1"/>
  <c r="BF58" i="1" s="1"/>
  <c r="BG36" i="1"/>
  <c r="BG37" i="1" s="1"/>
  <c r="BG95" i="1" s="1"/>
  <c r="BG47" i="1"/>
  <c r="BG48" i="1" s="1"/>
  <c r="BG97" i="1" s="1"/>
  <c r="BD81" i="1"/>
  <c r="BC99" i="1"/>
  <c r="BC106" i="1" s="1"/>
  <c r="BC3" i="1" s="1"/>
  <c r="BF73" i="1"/>
  <c r="BF76" i="1" s="1"/>
  <c r="BG77" i="1" s="1"/>
  <c r="BG80" i="1" s="1"/>
  <c r="BF32" i="1"/>
  <c r="BF87" i="3"/>
  <c r="BE94" i="3"/>
  <c r="BE101" i="3" s="1"/>
  <c r="BE3" i="3" s="1"/>
  <c r="BI78" i="3"/>
  <c r="BI59" i="3"/>
  <c r="BI73" i="3"/>
  <c r="BI74" i="3" s="1"/>
  <c r="BI93" i="3" s="1"/>
  <c r="BI47" i="3"/>
  <c r="BI48" i="3" s="1"/>
  <c r="BI36" i="3"/>
  <c r="BI37" i="3" s="1"/>
  <c r="BI90" i="3" s="1"/>
  <c r="BI24" i="3"/>
  <c r="BI4" i="3" s="1"/>
  <c r="BI31" i="3"/>
  <c r="BI22" i="3"/>
  <c r="BI23" i="3" s="1"/>
  <c r="BI2" i="3"/>
  <c r="BL9" i="3"/>
  <c r="BK11" i="3"/>
  <c r="BK12" i="3" s="1"/>
  <c r="BK16" i="3" s="1"/>
  <c r="BK17" i="3" s="1"/>
  <c r="BH32" i="3"/>
  <c r="BJ20" i="3"/>
  <c r="BJ21" i="3" s="1"/>
  <c r="BJ107" i="3" s="1"/>
  <c r="BJ46" i="3"/>
  <c r="BG22" i="1"/>
  <c r="BG23" i="1" s="1"/>
  <c r="BG17" i="14" s="1"/>
  <c r="BG24" i="1"/>
  <c r="BG4" i="1" s="1"/>
  <c r="BD19" i="17" l="1"/>
  <c r="BD20" i="17" s="1"/>
  <c r="BE17" i="17" s="1"/>
  <c r="BE11" i="17" s="1"/>
  <c r="BE12" i="17" s="1"/>
  <c r="BA47" i="12"/>
  <c r="BA24" i="17"/>
  <c r="BE55" i="10"/>
  <c r="BE60" i="10" s="1"/>
  <c r="BE51" i="10"/>
  <c r="BF48" i="10" s="1"/>
  <c r="BF51" i="10" s="1"/>
  <c r="BG48" i="10" s="1"/>
  <c r="BE31" i="8"/>
  <c r="BE25" i="8"/>
  <c r="BE27" i="8" s="1"/>
  <c r="BE35" i="8" s="1"/>
  <c r="BD32" i="8"/>
  <c r="BD11" i="9" s="1"/>
  <c r="BE3" i="4"/>
  <c r="BE3" i="5"/>
  <c r="BF99" i="5"/>
  <c r="BG98" i="5"/>
  <c r="BE99" i="5"/>
  <c r="BC3" i="8"/>
  <c r="BC3" i="10"/>
  <c r="BC3" i="9"/>
  <c r="BC3" i="2"/>
  <c r="BC3" i="13"/>
  <c r="BC3" i="14"/>
  <c r="BC3" i="12"/>
  <c r="BB11" i="12"/>
  <c r="BH20" i="1"/>
  <c r="BH21" i="1" s="1"/>
  <c r="BD12" i="9"/>
  <c r="BD37" i="9" s="1"/>
  <c r="BD40" i="9" s="1"/>
  <c r="BD40" i="13" s="1"/>
  <c r="BH13" i="4"/>
  <c r="BH14" i="4" s="1"/>
  <c r="BH28" i="4" s="1"/>
  <c r="BH52" i="3"/>
  <c r="BH54" i="3" s="1"/>
  <c r="BH35" i="5" s="1"/>
  <c r="BH29" i="5"/>
  <c r="BI53" i="3"/>
  <c r="BF30" i="8"/>
  <c r="BB17" i="13"/>
  <c r="BB48" i="13"/>
  <c r="BC9" i="12"/>
  <c r="BC16" i="13"/>
  <c r="BC21" i="13"/>
  <c r="BC11" i="13"/>
  <c r="BC12" i="13" s="1"/>
  <c r="BC13" i="13" s="1"/>
  <c r="AC47" i="13"/>
  <c r="AC49" i="13" s="1"/>
  <c r="AC57" i="13" s="1"/>
  <c r="AC59" i="13" s="1"/>
  <c r="AC48" i="12" s="1"/>
  <c r="AC15" i="13"/>
  <c r="AC18" i="13" s="1"/>
  <c r="AC22" i="13" s="1"/>
  <c r="AC23" i="13" s="1"/>
  <c r="BE32" i="8"/>
  <c r="BE11" i="9" s="1"/>
  <c r="BG49" i="12"/>
  <c r="BG49" i="10"/>
  <c r="BG12" i="10"/>
  <c r="BG18" i="17" s="1"/>
  <c r="BG45" i="10"/>
  <c r="BG46" i="10" s="1"/>
  <c r="BG50" i="10" s="1"/>
  <c r="BG98" i="1"/>
  <c r="BG23" i="10"/>
  <c r="BG33" i="9"/>
  <c r="BG23" i="9"/>
  <c r="BG20" i="8"/>
  <c r="BG9" i="8"/>
  <c r="AD53" i="13"/>
  <c r="AD54" i="13" s="1"/>
  <c r="AD58" i="13" s="1"/>
  <c r="AD34" i="13"/>
  <c r="AD37" i="13" s="1"/>
  <c r="AD41" i="13" s="1"/>
  <c r="AD42" i="13" s="1"/>
  <c r="BB52" i="13"/>
  <c r="BB36" i="13"/>
  <c r="BE24" i="9"/>
  <c r="BE38" i="9" s="1"/>
  <c r="BE10" i="9"/>
  <c r="BE32" i="9"/>
  <c r="BE34" i="9" s="1"/>
  <c r="BE39" i="9" s="1"/>
  <c r="BE16" i="8"/>
  <c r="BE34" i="8" s="1"/>
  <c r="BH90" i="1"/>
  <c r="BH91" i="1" s="1"/>
  <c r="BH34" i="10"/>
  <c r="BH35" i="10" s="1"/>
  <c r="BH36" i="10" s="1"/>
  <c r="BG2" i="2"/>
  <c r="BG2" i="14"/>
  <c r="BG2" i="13"/>
  <c r="BG2" i="12"/>
  <c r="BG2" i="10"/>
  <c r="BG2" i="9"/>
  <c r="BG2" i="8"/>
  <c r="BF14" i="8"/>
  <c r="BD27" i="8"/>
  <c r="BD35" i="8" s="1"/>
  <c r="BF31" i="8"/>
  <c r="BF25" i="8"/>
  <c r="BD16" i="8"/>
  <c r="BD34" i="8" s="1"/>
  <c r="BG4" i="2"/>
  <c r="BG4" i="14"/>
  <c r="BG4" i="13"/>
  <c r="BG4" i="12"/>
  <c r="BG4" i="10"/>
  <c r="BG4" i="9"/>
  <c r="BG4" i="8"/>
  <c r="BG29" i="13"/>
  <c r="BG10" i="13"/>
  <c r="BI44" i="10"/>
  <c r="BJ9" i="1"/>
  <c r="BI11" i="1"/>
  <c r="BI12" i="1" s="1"/>
  <c r="BI16" i="1" s="1"/>
  <c r="BI17" i="1" s="1"/>
  <c r="BI46" i="1" s="1"/>
  <c r="BC40" i="13"/>
  <c r="BC30" i="13"/>
  <c r="BC31" i="13" s="1"/>
  <c r="BC32" i="13" s="1"/>
  <c r="BC35" i="13"/>
  <c r="BC10" i="12"/>
  <c r="BG23" i="4"/>
  <c r="BG18" i="4"/>
  <c r="BG19" i="4" s="1"/>
  <c r="BG29" i="4" s="1"/>
  <c r="BI4" i="4"/>
  <c r="BI4" i="5"/>
  <c r="BI2" i="4"/>
  <c r="BI2" i="5"/>
  <c r="BJ108" i="3"/>
  <c r="BJ109" i="3" s="1"/>
  <c r="BJ113" i="3" s="1"/>
  <c r="BJ114" i="3" s="1"/>
  <c r="BJ117" i="3" s="1"/>
  <c r="BI92" i="3"/>
  <c r="BH91" i="3"/>
  <c r="BH116" i="3"/>
  <c r="BH118" i="3" s="1"/>
  <c r="BH50" i="5" s="1"/>
  <c r="BE81" i="1"/>
  <c r="BD99" i="1"/>
  <c r="BD106" i="1" s="1"/>
  <c r="BD3" i="1" s="1"/>
  <c r="BF96" i="1"/>
  <c r="BH112" i="1"/>
  <c r="BH113" i="1" s="1"/>
  <c r="BH114" i="1" s="1"/>
  <c r="BH118" i="1" s="1"/>
  <c r="BH119" i="1" s="1"/>
  <c r="BH72" i="1"/>
  <c r="BH73" i="1" s="1"/>
  <c r="BH76" i="1" s="1"/>
  <c r="BI77" i="1" s="1"/>
  <c r="BI80" i="1" s="1"/>
  <c r="BH2" i="1"/>
  <c r="BH67" i="1"/>
  <c r="BH68" i="1" s="1"/>
  <c r="BH53" i="1"/>
  <c r="BH54" i="1" s="1"/>
  <c r="BH57" i="1" s="1"/>
  <c r="BG58" i="1" s="1"/>
  <c r="BH36" i="1"/>
  <c r="BH37" i="1" s="1"/>
  <c r="BH95" i="1" s="1"/>
  <c r="BH47" i="1"/>
  <c r="BH48" i="1" s="1"/>
  <c r="BH97" i="1" s="1"/>
  <c r="BH31" i="1"/>
  <c r="BH32" i="1" s="1"/>
  <c r="BG96" i="1"/>
  <c r="BJ78" i="3"/>
  <c r="BJ73" i="3"/>
  <c r="BJ74" i="3" s="1"/>
  <c r="BJ93" i="3" s="1"/>
  <c r="BJ47" i="3"/>
  <c r="BJ48" i="3" s="1"/>
  <c r="BJ31" i="3"/>
  <c r="BJ59" i="3"/>
  <c r="BJ60" i="3" s="1"/>
  <c r="BJ63" i="3" s="1"/>
  <c r="BI64" i="3" s="1"/>
  <c r="BJ36" i="3"/>
  <c r="BJ37" i="3" s="1"/>
  <c r="BJ90" i="3" s="1"/>
  <c r="BJ22" i="3"/>
  <c r="BJ23" i="3" s="1"/>
  <c r="BJ2" i="3"/>
  <c r="BJ24" i="3"/>
  <c r="BJ4" i="3" s="1"/>
  <c r="BF94" i="3"/>
  <c r="BF101" i="3" s="1"/>
  <c r="BF3" i="3" s="1"/>
  <c r="BG87" i="3"/>
  <c r="BK46" i="3"/>
  <c r="BK20" i="3"/>
  <c r="BK21" i="3" s="1"/>
  <c r="BK107" i="3" s="1"/>
  <c r="BK108" i="3" s="1"/>
  <c r="BK109" i="3" s="1"/>
  <c r="BK113" i="3" s="1"/>
  <c r="BK114" i="3" s="1"/>
  <c r="BK117" i="3" s="1"/>
  <c r="BM9" i="3"/>
  <c r="BL11" i="3"/>
  <c r="BL12" i="3" s="1"/>
  <c r="BL16" i="3" s="1"/>
  <c r="BL17" i="3" s="1"/>
  <c r="BI60" i="3"/>
  <c r="BI63" i="3" s="1"/>
  <c r="BH64" i="3" s="1"/>
  <c r="BI32" i="3"/>
  <c r="BI79" i="3"/>
  <c r="BI82" i="3" s="1"/>
  <c r="BJ83" i="3" s="1"/>
  <c r="BJ86" i="3" s="1"/>
  <c r="BH24" i="1"/>
  <c r="BH4" i="1" s="1"/>
  <c r="BH22" i="1"/>
  <c r="BH23" i="1" s="1"/>
  <c r="BH17" i="14" s="1"/>
  <c r="BF54" i="10" l="1"/>
  <c r="BE19" i="17"/>
  <c r="BE20" i="17" s="1"/>
  <c r="BF17" i="17" s="1"/>
  <c r="BF11" i="17" s="1"/>
  <c r="BF12" i="17" s="1"/>
  <c r="BB47" i="12"/>
  <c r="BB24" i="17"/>
  <c r="BF55" i="10"/>
  <c r="BF60" i="10" s="1"/>
  <c r="BF3" i="4"/>
  <c r="BF3" i="5"/>
  <c r="BG99" i="5"/>
  <c r="BH98" i="5"/>
  <c r="BD30" i="13"/>
  <c r="BD31" i="13" s="1"/>
  <c r="BD32" i="13" s="1"/>
  <c r="BD36" i="13" s="1"/>
  <c r="BD35" i="13"/>
  <c r="BD10" i="12"/>
  <c r="BD3" i="13"/>
  <c r="BD3" i="14"/>
  <c r="BD3" i="12"/>
  <c r="BD3" i="2"/>
  <c r="BD3" i="10"/>
  <c r="BD3" i="9"/>
  <c r="BD3" i="8"/>
  <c r="BI17" i="4"/>
  <c r="BJ53" i="3"/>
  <c r="BD36" i="8"/>
  <c r="BD11" i="13" s="1"/>
  <c r="BD12" i="13" s="1"/>
  <c r="BD13" i="13" s="1"/>
  <c r="BI13" i="4"/>
  <c r="BI14" i="4" s="1"/>
  <c r="BI28" i="4" s="1"/>
  <c r="BI52" i="3"/>
  <c r="BI54" i="3" s="1"/>
  <c r="BI35" i="5" s="1"/>
  <c r="BI29" i="5"/>
  <c r="BH17" i="4"/>
  <c r="BF10" i="9"/>
  <c r="BF32" i="9"/>
  <c r="BF34" i="9" s="1"/>
  <c r="BF39" i="9" s="1"/>
  <c r="BF24" i="9"/>
  <c r="BF38" i="9" s="1"/>
  <c r="BF16" i="8"/>
  <c r="BF34" i="8" s="1"/>
  <c r="BF27" i="8"/>
  <c r="BF35" i="8" s="1"/>
  <c r="BH4" i="2"/>
  <c r="BH4" i="14"/>
  <c r="BH4" i="13"/>
  <c r="BH4" i="12"/>
  <c r="BH4" i="10"/>
  <c r="BH4" i="9"/>
  <c r="BH4" i="8"/>
  <c r="BC48" i="13"/>
  <c r="BC17" i="13"/>
  <c r="BC52" i="13"/>
  <c r="BC36" i="13"/>
  <c r="BE36" i="8"/>
  <c r="BC11" i="12"/>
  <c r="BC24" i="17" s="1"/>
  <c r="BF32" i="8"/>
  <c r="BF11" i="9" s="1"/>
  <c r="BH98" i="1"/>
  <c r="BH23" i="10"/>
  <c r="BH33" i="9"/>
  <c r="BH23" i="9"/>
  <c r="BH20" i="8"/>
  <c r="BH9" i="8"/>
  <c r="BI20" i="1"/>
  <c r="BI21" i="1" s="1"/>
  <c r="BI2" i="1" s="1"/>
  <c r="BH2" i="2"/>
  <c r="BH2" i="14"/>
  <c r="BH2" i="13"/>
  <c r="BH2" i="12"/>
  <c r="BH2" i="10"/>
  <c r="BH2" i="9"/>
  <c r="BH2" i="8"/>
  <c r="BJ44" i="10"/>
  <c r="BJ11" i="1"/>
  <c r="BJ12" i="1" s="1"/>
  <c r="BJ16" i="1" s="1"/>
  <c r="BJ17" i="1" s="1"/>
  <c r="BJ46" i="1" s="1"/>
  <c r="BK9" i="1"/>
  <c r="BH49" i="10"/>
  <c r="BH49" i="12"/>
  <c r="BH12" i="10"/>
  <c r="BH18" i="17" s="1"/>
  <c r="BH45" i="10"/>
  <c r="BH46" i="10" s="1"/>
  <c r="BH50" i="10" s="1"/>
  <c r="BE12" i="9"/>
  <c r="BE37" i="9" s="1"/>
  <c r="BE40" i="9" s="1"/>
  <c r="AD20" i="13"/>
  <c r="AC29" i="12"/>
  <c r="BH10" i="13"/>
  <c r="BH29" i="13"/>
  <c r="AE39" i="13"/>
  <c r="AD33" i="12"/>
  <c r="BG51" i="10"/>
  <c r="BH48" i="10" s="1"/>
  <c r="BG54" i="10"/>
  <c r="BJ4" i="4"/>
  <c r="BJ4" i="5"/>
  <c r="BJ2" i="4"/>
  <c r="BJ2" i="5"/>
  <c r="BH18" i="4"/>
  <c r="BH23" i="4"/>
  <c r="BJ92" i="3"/>
  <c r="BI91" i="3"/>
  <c r="BI116" i="3"/>
  <c r="BI118" i="3" s="1"/>
  <c r="BI50" i="5" s="1"/>
  <c r="BH96" i="1"/>
  <c r="BI67" i="1"/>
  <c r="BI68" i="1" s="1"/>
  <c r="BF81" i="1"/>
  <c r="BE99" i="1"/>
  <c r="BE106" i="1" s="1"/>
  <c r="BE3" i="1" s="1"/>
  <c r="BL46" i="3"/>
  <c r="BL20" i="3"/>
  <c r="BL21" i="3" s="1"/>
  <c r="BL107" i="3" s="1"/>
  <c r="BM11" i="3"/>
  <c r="BM12" i="3" s="1"/>
  <c r="BM16" i="3" s="1"/>
  <c r="BM17" i="3" s="1"/>
  <c r="BN9" i="3"/>
  <c r="BH87" i="3"/>
  <c r="BG94" i="3"/>
  <c r="BG101" i="3" s="1"/>
  <c r="BG3" i="3" s="1"/>
  <c r="BK78" i="3"/>
  <c r="BK73" i="3"/>
  <c r="BK74" i="3" s="1"/>
  <c r="BK93" i="3" s="1"/>
  <c r="BK24" i="3"/>
  <c r="BK4" i="3" s="1"/>
  <c r="BK36" i="3"/>
  <c r="BK37" i="3" s="1"/>
  <c r="BK90" i="3" s="1"/>
  <c r="BK59" i="3"/>
  <c r="BK60" i="3" s="1"/>
  <c r="BK63" i="3" s="1"/>
  <c r="BJ64" i="3" s="1"/>
  <c r="BK47" i="3"/>
  <c r="BK48" i="3" s="1"/>
  <c r="BK22" i="3"/>
  <c r="BK23" i="3" s="1"/>
  <c r="BK31" i="3"/>
  <c r="BK2" i="3"/>
  <c r="BK79" i="3"/>
  <c r="BK82" i="3" s="1"/>
  <c r="BL83" i="3" s="1"/>
  <c r="BL86" i="3" s="1"/>
  <c r="BJ79" i="3"/>
  <c r="BJ82" i="3" s="1"/>
  <c r="BK83" i="3" s="1"/>
  <c r="BK86" i="3" s="1"/>
  <c r="BJ32" i="3"/>
  <c r="BJ20" i="1"/>
  <c r="BJ21" i="1" s="1"/>
  <c r="BF19" i="17" l="1"/>
  <c r="BF20" i="17" s="1"/>
  <c r="BG17" i="17" s="1"/>
  <c r="BG11" i="17" s="1"/>
  <c r="BG12" i="17" s="1"/>
  <c r="BG55" i="10"/>
  <c r="BG60" i="10" s="1"/>
  <c r="BH19" i="4"/>
  <c r="BH29" i="4" s="1"/>
  <c r="BG3" i="4"/>
  <c r="BG3" i="5"/>
  <c r="BI98" i="5"/>
  <c r="BH99" i="5"/>
  <c r="BD52" i="13"/>
  <c r="BI112" i="1"/>
  <c r="BI113" i="1" s="1"/>
  <c r="BI114" i="1" s="1"/>
  <c r="BI118" i="1" s="1"/>
  <c r="BI119" i="1" s="1"/>
  <c r="BI36" i="1"/>
  <c r="BI37" i="1" s="1"/>
  <c r="BI95" i="1" s="1"/>
  <c r="BI72" i="1"/>
  <c r="BI73" i="1" s="1"/>
  <c r="BI76" i="1" s="1"/>
  <c r="BJ77" i="1" s="1"/>
  <c r="BJ80" i="1" s="1"/>
  <c r="BI22" i="1"/>
  <c r="BI23" i="1" s="1"/>
  <c r="BI17" i="14" s="1"/>
  <c r="BI24" i="1"/>
  <c r="BI4" i="1" s="1"/>
  <c r="BD9" i="12"/>
  <c r="BD11" i="12" s="1"/>
  <c r="BD16" i="13"/>
  <c r="BD21" i="13"/>
  <c r="BE3" i="9"/>
  <c r="BE3" i="8"/>
  <c r="BE3" i="10"/>
  <c r="BE3" i="2"/>
  <c r="BE3" i="14"/>
  <c r="BE3" i="13"/>
  <c r="BE3" i="12"/>
  <c r="BJ17" i="4"/>
  <c r="BF36" i="8"/>
  <c r="BF9" i="12" s="1"/>
  <c r="BK53" i="3"/>
  <c r="BJ13" i="4"/>
  <c r="BJ14" i="4" s="1"/>
  <c r="BJ28" i="4" s="1"/>
  <c r="BJ52" i="3"/>
  <c r="BJ54" i="3" s="1"/>
  <c r="BJ35" i="5" s="1"/>
  <c r="BJ29" i="5"/>
  <c r="BC47" i="12"/>
  <c r="BI98" i="1"/>
  <c r="BI23" i="10"/>
  <c r="BI23" i="9"/>
  <c r="BI33" i="9"/>
  <c r="BI9" i="8"/>
  <c r="BI20" i="8"/>
  <c r="BG30" i="8"/>
  <c r="BG14" i="8"/>
  <c r="BE16" i="13"/>
  <c r="BE11" i="13"/>
  <c r="BE12" i="13" s="1"/>
  <c r="BE13" i="13" s="1"/>
  <c r="BE21" i="13"/>
  <c r="BE9" i="12"/>
  <c r="BI10" i="13"/>
  <c r="BI29" i="13"/>
  <c r="BI2" i="2"/>
  <c r="BI2" i="14"/>
  <c r="BI2" i="13"/>
  <c r="BI2" i="12"/>
  <c r="BI2" i="10"/>
  <c r="BI2" i="9"/>
  <c r="BI2" i="8"/>
  <c r="BH51" i="10"/>
  <c r="BI48" i="10" s="1"/>
  <c r="BH54" i="10"/>
  <c r="AD47" i="13"/>
  <c r="AD49" i="13" s="1"/>
  <c r="AD57" i="13" s="1"/>
  <c r="AD59" i="13" s="1"/>
  <c r="AD48" i="12" s="1"/>
  <c r="AD15" i="13"/>
  <c r="AD18" i="13" s="1"/>
  <c r="AD22" i="13" s="1"/>
  <c r="AD23" i="13" s="1"/>
  <c r="BK44" i="10"/>
  <c r="BL9" i="1"/>
  <c r="BK11" i="1"/>
  <c r="BK12" i="1" s="1"/>
  <c r="BG31" i="8"/>
  <c r="BG25" i="8"/>
  <c r="BI90" i="1"/>
  <c r="BI91" i="1" s="1"/>
  <c r="BI34" i="10"/>
  <c r="BI35" i="10" s="1"/>
  <c r="BI36" i="10" s="1"/>
  <c r="BF12" i="9"/>
  <c r="BF37" i="9" s="1"/>
  <c r="BF40" i="9" s="1"/>
  <c r="BI4" i="2"/>
  <c r="BI4" i="14"/>
  <c r="BI4" i="13"/>
  <c r="BI4" i="12"/>
  <c r="BI4" i="10"/>
  <c r="BI4" i="9"/>
  <c r="BI4" i="8"/>
  <c r="BI47" i="1"/>
  <c r="BI48" i="1" s="1"/>
  <c r="BI97" i="1" s="1"/>
  <c r="BG10" i="9"/>
  <c r="BG32" i="9"/>
  <c r="BG34" i="9" s="1"/>
  <c r="BG39" i="9" s="1"/>
  <c r="BG24" i="9"/>
  <c r="BG38" i="9" s="1"/>
  <c r="BJ90" i="1"/>
  <c r="BJ91" i="1" s="1"/>
  <c r="BJ34" i="10"/>
  <c r="BJ35" i="10" s="1"/>
  <c r="BJ36" i="10" s="1"/>
  <c r="BI31" i="1"/>
  <c r="BI32" i="1" s="1"/>
  <c r="BD48" i="13"/>
  <c r="BD17" i="13"/>
  <c r="BE35" i="13"/>
  <c r="BE40" i="13"/>
  <c r="BE30" i="13"/>
  <c r="BE31" i="13" s="1"/>
  <c r="BE32" i="13" s="1"/>
  <c r="BE10" i="12"/>
  <c r="AE53" i="13"/>
  <c r="AE54" i="13" s="1"/>
  <c r="AE58" i="13" s="1"/>
  <c r="AE34" i="13"/>
  <c r="AE37" i="13" s="1"/>
  <c r="AE41" i="13" s="1"/>
  <c r="AE42" i="13" s="1"/>
  <c r="BI53" i="1"/>
  <c r="BI54" i="1" s="1"/>
  <c r="BI57" i="1" s="1"/>
  <c r="BH58" i="1" s="1"/>
  <c r="BK4" i="4"/>
  <c r="BK4" i="5"/>
  <c r="BI18" i="4"/>
  <c r="BI19" i="4" s="1"/>
  <c r="BI29" i="4" s="1"/>
  <c r="BI23" i="4"/>
  <c r="BK2" i="4"/>
  <c r="BK2" i="5"/>
  <c r="BJ91" i="3"/>
  <c r="BJ116" i="3"/>
  <c r="BJ118" i="3" s="1"/>
  <c r="BJ50" i="5" s="1"/>
  <c r="BL108" i="3"/>
  <c r="BL109" i="3" s="1"/>
  <c r="BL113" i="3" s="1"/>
  <c r="BL114" i="3" s="1"/>
  <c r="BL117" i="3" s="1"/>
  <c r="BK92" i="3"/>
  <c r="BJ112" i="1"/>
  <c r="BJ113" i="1" s="1"/>
  <c r="BJ114" i="1" s="1"/>
  <c r="BJ118" i="1" s="1"/>
  <c r="BJ119" i="1" s="1"/>
  <c r="BJ2" i="1"/>
  <c r="BJ72" i="1"/>
  <c r="BJ73" i="1" s="1"/>
  <c r="BJ76" i="1" s="1"/>
  <c r="BK77" i="1" s="1"/>
  <c r="BK80" i="1" s="1"/>
  <c r="BJ67" i="1"/>
  <c r="BJ68" i="1" s="1"/>
  <c r="BJ47" i="1"/>
  <c r="BJ48" i="1" s="1"/>
  <c r="BJ97" i="1" s="1"/>
  <c r="BJ36" i="1"/>
  <c r="BJ37" i="1" s="1"/>
  <c r="BJ95" i="1" s="1"/>
  <c r="BJ31" i="1"/>
  <c r="BJ53" i="1"/>
  <c r="BG81" i="1"/>
  <c r="BF99" i="1"/>
  <c r="BF106" i="1" s="1"/>
  <c r="BF3" i="1" s="1"/>
  <c r="BN11" i="3"/>
  <c r="BN12" i="3" s="1"/>
  <c r="BN16" i="3" s="1"/>
  <c r="BN17" i="3" s="1"/>
  <c r="BO9" i="3"/>
  <c r="BM46" i="3"/>
  <c r="BM20" i="3"/>
  <c r="BM21" i="3" s="1"/>
  <c r="BM107" i="3" s="1"/>
  <c r="BI87" i="3"/>
  <c r="BH94" i="3"/>
  <c r="BH101" i="3" s="1"/>
  <c r="BH3" i="3" s="1"/>
  <c r="BL78" i="3"/>
  <c r="BL59" i="3"/>
  <c r="BL60" i="3" s="1"/>
  <c r="BL63" i="3" s="1"/>
  <c r="BK64" i="3" s="1"/>
  <c r="BL47" i="3"/>
  <c r="BL48" i="3" s="1"/>
  <c r="BL31" i="3"/>
  <c r="BL32" i="3" s="1"/>
  <c r="BL24" i="3"/>
  <c r="BL4" i="3" s="1"/>
  <c r="BL73" i="3"/>
  <c r="BL74" i="3" s="1"/>
  <c r="BL93" i="3" s="1"/>
  <c r="BL36" i="3"/>
  <c r="BL37" i="3" s="1"/>
  <c r="BL90" i="3" s="1"/>
  <c r="BL22" i="3"/>
  <c r="BL23" i="3" s="1"/>
  <c r="BL2" i="3"/>
  <c r="BK32" i="3"/>
  <c r="BJ24" i="1"/>
  <c r="BJ4" i="1" s="1"/>
  <c r="BJ22" i="1"/>
  <c r="BJ23" i="1" s="1"/>
  <c r="BJ17" i="14" s="1"/>
  <c r="BG19" i="17" l="1"/>
  <c r="BG20" i="17" s="1"/>
  <c r="BH17" i="17" s="1"/>
  <c r="BH11" i="17" s="1"/>
  <c r="BH12" i="17" s="1"/>
  <c r="BD47" i="12"/>
  <c r="BD24" i="17"/>
  <c r="BH55" i="10"/>
  <c r="BH60" i="10" s="1"/>
  <c r="BF21" i="13"/>
  <c r="BH3" i="4"/>
  <c r="BH3" i="5"/>
  <c r="BI99" i="5"/>
  <c r="BJ98" i="5"/>
  <c r="BF16" i="13"/>
  <c r="BF11" i="13"/>
  <c r="BF12" i="13" s="1"/>
  <c r="BF13" i="13" s="1"/>
  <c r="BF48" i="13" s="1"/>
  <c r="BF3" i="13"/>
  <c r="BF3" i="14"/>
  <c r="BF3" i="12"/>
  <c r="BF3" i="10"/>
  <c r="BF3" i="9"/>
  <c r="BF3" i="2"/>
  <c r="BF3" i="8"/>
  <c r="BI96" i="1"/>
  <c r="BJ54" i="1"/>
  <c r="BJ57" i="1" s="1"/>
  <c r="BI58" i="1" s="1"/>
  <c r="BI30" i="8"/>
  <c r="BL13" i="4"/>
  <c r="BL14" i="4" s="1"/>
  <c r="BL28" i="4" s="1"/>
  <c r="BL52" i="3"/>
  <c r="BL29" i="5"/>
  <c r="BL53" i="3"/>
  <c r="BK17" i="4"/>
  <c r="BK13" i="4"/>
  <c r="BK14" i="4" s="1"/>
  <c r="BK28" i="4" s="1"/>
  <c r="BK52" i="3"/>
  <c r="BK54" i="3" s="1"/>
  <c r="BK35" i="5" s="1"/>
  <c r="BK29" i="5"/>
  <c r="BG32" i="8"/>
  <c r="BG11" i="9" s="1"/>
  <c r="BG12" i="9" s="1"/>
  <c r="BG37" i="9" s="1"/>
  <c r="BG40" i="9" s="1"/>
  <c r="BG10" i="12" s="1"/>
  <c r="BF10" i="12"/>
  <c r="BF11" i="12" s="1"/>
  <c r="BF24" i="17" s="1"/>
  <c r="BF40" i="13"/>
  <c r="BF35" i="13"/>
  <c r="BF30" i="13"/>
  <c r="BF31" i="13" s="1"/>
  <c r="BF32" i="13" s="1"/>
  <c r="AD29" i="12"/>
  <c r="AE20" i="13"/>
  <c r="BH14" i="8"/>
  <c r="BH30" i="8"/>
  <c r="BI49" i="12"/>
  <c r="BI49" i="10"/>
  <c r="BI12" i="10"/>
  <c r="BI18" i="17" s="1"/>
  <c r="BI45" i="10"/>
  <c r="BI46" i="10" s="1"/>
  <c r="BI50" i="10" s="1"/>
  <c r="BG27" i="8"/>
  <c r="BG35" i="8" s="1"/>
  <c r="BI54" i="10"/>
  <c r="BE11" i="12"/>
  <c r="BE24" i="17" s="1"/>
  <c r="BJ10" i="13"/>
  <c r="BJ29" i="13"/>
  <c r="BE36" i="13"/>
  <c r="BE52" i="13"/>
  <c r="BJ98" i="1"/>
  <c r="BJ23" i="10"/>
  <c r="BJ23" i="9"/>
  <c r="BJ33" i="9"/>
  <c r="BJ9" i="8"/>
  <c r="BJ20" i="8"/>
  <c r="BK16" i="1"/>
  <c r="BK17" i="1" s="1"/>
  <c r="BE48" i="13"/>
  <c r="BE17" i="13"/>
  <c r="BJ4" i="2"/>
  <c r="BJ4" i="14"/>
  <c r="BJ4" i="13"/>
  <c r="BJ4" i="12"/>
  <c r="BJ4" i="10"/>
  <c r="BJ4" i="9"/>
  <c r="BJ4" i="8"/>
  <c r="AF39" i="13"/>
  <c r="AE33" i="12"/>
  <c r="BH31" i="8"/>
  <c r="BH25" i="8"/>
  <c r="BL44" i="10"/>
  <c r="BM9" i="1"/>
  <c r="BL11" i="1"/>
  <c r="BL12" i="1" s="1"/>
  <c r="BL16" i="1" s="1"/>
  <c r="BL17" i="1" s="1"/>
  <c r="BL46" i="1" s="1"/>
  <c r="BJ2" i="2"/>
  <c r="BJ2" i="14"/>
  <c r="BJ2" i="13"/>
  <c r="BJ2" i="12"/>
  <c r="BJ2" i="10"/>
  <c r="BJ2" i="9"/>
  <c r="BJ2" i="8"/>
  <c r="BJ45" i="10"/>
  <c r="BJ46" i="10" s="1"/>
  <c r="BJ50" i="10" s="1"/>
  <c r="BJ12" i="10"/>
  <c r="BJ18" i="17" s="1"/>
  <c r="BJ49" i="12"/>
  <c r="BJ49" i="10"/>
  <c r="BH10" i="9"/>
  <c r="BH32" i="9"/>
  <c r="BH34" i="9" s="1"/>
  <c r="BH39" i="9" s="1"/>
  <c r="BH24" i="9"/>
  <c r="BH38" i="9" s="1"/>
  <c r="BG16" i="8"/>
  <c r="BG34" i="8" s="1"/>
  <c r="BL4" i="4"/>
  <c r="BL4" i="5"/>
  <c r="BL2" i="4"/>
  <c r="BL2" i="5"/>
  <c r="BJ18" i="4"/>
  <c r="BJ19" i="4" s="1"/>
  <c r="BJ29" i="4" s="1"/>
  <c r="BJ23" i="4"/>
  <c r="BL92" i="3"/>
  <c r="BL91" i="3"/>
  <c r="BL116" i="3"/>
  <c r="BK91" i="3"/>
  <c r="BK116" i="3"/>
  <c r="BK118" i="3" s="1"/>
  <c r="BK50" i="5" s="1"/>
  <c r="BM108" i="3"/>
  <c r="BM109" i="3" s="1"/>
  <c r="BM113" i="3" s="1"/>
  <c r="BM114" i="3" s="1"/>
  <c r="BM117" i="3" s="1"/>
  <c r="BJ32" i="1"/>
  <c r="BH81" i="1"/>
  <c r="BG99" i="1"/>
  <c r="BG106" i="1" s="1"/>
  <c r="BG3" i="1" s="1"/>
  <c r="BI94" i="3"/>
  <c r="BI101" i="3" s="1"/>
  <c r="BI3" i="3" s="1"/>
  <c r="BJ87" i="3"/>
  <c r="BM73" i="3"/>
  <c r="BM74" i="3" s="1"/>
  <c r="BM93" i="3" s="1"/>
  <c r="BM47" i="3"/>
  <c r="BM48" i="3" s="1"/>
  <c r="BM31" i="3"/>
  <c r="BM32" i="3" s="1"/>
  <c r="BM59" i="3"/>
  <c r="BM60" i="3" s="1"/>
  <c r="BM63" i="3" s="1"/>
  <c r="BL64" i="3" s="1"/>
  <c r="BM78" i="3"/>
  <c r="BM36" i="3"/>
  <c r="BM37" i="3" s="1"/>
  <c r="BM90" i="3" s="1"/>
  <c r="BM24" i="3"/>
  <c r="BM4" i="3" s="1"/>
  <c r="BM22" i="3"/>
  <c r="BM23" i="3" s="1"/>
  <c r="BM2" i="3"/>
  <c r="BL79" i="3"/>
  <c r="BL82" i="3" s="1"/>
  <c r="BM83" i="3" s="1"/>
  <c r="BM86" i="3" s="1"/>
  <c r="BP9" i="3"/>
  <c r="BO11" i="3"/>
  <c r="BO12" i="3" s="1"/>
  <c r="BO16" i="3" s="1"/>
  <c r="BO17" i="3" s="1"/>
  <c r="BN46" i="3"/>
  <c r="BN20" i="3"/>
  <c r="BN21" i="3" s="1"/>
  <c r="BN107" i="3" s="1"/>
  <c r="BN108" i="3" s="1"/>
  <c r="BN109" i="3" s="1"/>
  <c r="BN113" i="3" s="1"/>
  <c r="BN114" i="3" s="1"/>
  <c r="BN117" i="3" s="1"/>
  <c r="BH19" i="17" l="1"/>
  <c r="BH20" i="17" s="1"/>
  <c r="BI17" i="17" s="1"/>
  <c r="BI11" i="17" s="1"/>
  <c r="BI12" i="17" s="1"/>
  <c r="BI55" i="10"/>
  <c r="BI60" i="10" s="1"/>
  <c r="BI51" i="10"/>
  <c r="BJ48" i="10" s="1"/>
  <c r="BJ51" i="10" s="1"/>
  <c r="BK48" i="10" s="1"/>
  <c r="BI3" i="5"/>
  <c r="BI3" i="4"/>
  <c r="BK98" i="5"/>
  <c r="BJ99" i="5"/>
  <c r="BL98" i="5"/>
  <c r="BF17" i="13"/>
  <c r="BI24" i="9"/>
  <c r="BI38" i="9" s="1"/>
  <c r="BI10" i="9"/>
  <c r="BI32" i="9"/>
  <c r="BI34" i="9" s="1"/>
  <c r="BI39" i="9" s="1"/>
  <c r="BI14" i="8"/>
  <c r="BG36" i="8"/>
  <c r="BG11" i="13" s="1"/>
  <c r="BG12" i="13" s="1"/>
  <c r="BG13" i="13" s="1"/>
  <c r="BG40" i="13"/>
  <c r="BG35" i="13"/>
  <c r="BG3" i="8"/>
  <c r="BG3" i="2"/>
  <c r="BG3" i="14"/>
  <c r="BG3" i="13"/>
  <c r="BG3" i="12"/>
  <c r="BG3" i="10"/>
  <c r="BG3" i="9"/>
  <c r="BG30" i="13"/>
  <c r="BG31" i="13" s="1"/>
  <c r="BG32" i="13" s="1"/>
  <c r="BG52" i="13" s="1"/>
  <c r="BH32" i="8"/>
  <c r="BH11" i="9" s="1"/>
  <c r="BH12" i="9" s="1"/>
  <c r="BH37" i="9" s="1"/>
  <c r="BH40" i="9" s="1"/>
  <c r="BM53" i="3"/>
  <c r="BJ14" i="8"/>
  <c r="BF47" i="12"/>
  <c r="BL54" i="3"/>
  <c r="BL35" i="5" s="1"/>
  <c r="BE47" i="12"/>
  <c r="BL17" i="4"/>
  <c r="BM13" i="4"/>
  <c r="BM14" i="4" s="1"/>
  <c r="BM28" i="4" s="1"/>
  <c r="BM52" i="3"/>
  <c r="BM54" i="3" s="1"/>
  <c r="BM35" i="5" s="1"/>
  <c r="BM29" i="5"/>
  <c r="BI31" i="8"/>
  <c r="BI32" i="8" s="1"/>
  <c r="BI11" i="9" s="1"/>
  <c r="BI25" i="8"/>
  <c r="BI27" i="8" s="1"/>
  <c r="BI35" i="8" s="1"/>
  <c r="AF34" i="13"/>
  <c r="AF37" i="13" s="1"/>
  <c r="AF41" i="13" s="1"/>
  <c r="AF42" i="13" s="1"/>
  <c r="AF53" i="13"/>
  <c r="AF54" i="13" s="1"/>
  <c r="AF58" i="13" s="1"/>
  <c r="BM44" i="10"/>
  <c r="BM11" i="1"/>
  <c r="BM12" i="1" s="1"/>
  <c r="BM16" i="1" s="1"/>
  <c r="BM17" i="1" s="1"/>
  <c r="BM46" i="1" s="1"/>
  <c r="BN9" i="1"/>
  <c r="BK46" i="1"/>
  <c r="BK20" i="1"/>
  <c r="BK21" i="1" s="1"/>
  <c r="AE47" i="13"/>
  <c r="AE49" i="13" s="1"/>
  <c r="AE57" i="13" s="1"/>
  <c r="AE59" i="13" s="1"/>
  <c r="AE48" i="12" s="1"/>
  <c r="AE15" i="13"/>
  <c r="AE18" i="13" s="1"/>
  <c r="AE22" i="13" s="1"/>
  <c r="AE23" i="13" s="1"/>
  <c r="BH27" i="8"/>
  <c r="BH35" i="8" s="1"/>
  <c r="BJ31" i="8"/>
  <c r="BJ25" i="8"/>
  <c r="BL20" i="1"/>
  <c r="BL21" i="1" s="1"/>
  <c r="BL72" i="1" s="1"/>
  <c r="BH16" i="8"/>
  <c r="BH34" i="8" s="1"/>
  <c r="BF52" i="13"/>
  <c r="BF36" i="13"/>
  <c r="BM4" i="4"/>
  <c r="BM4" i="5"/>
  <c r="BL118" i="3"/>
  <c r="BL50" i="5" s="1"/>
  <c r="BK18" i="4"/>
  <c r="BK19" i="4" s="1"/>
  <c r="BK29" i="4" s="1"/>
  <c r="BK23" i="4"/>
  <c r="BM2" i="4"/>
  <c r="BM2" i="5"/>
  <c r="BM92" i="3"/>
  <c r="BM91" i="3"/>
  <c r="BM116" i="3"/>
  <c r="BJ96" i="1"/>
  <c r="BI81" i="1"/>
  <c r="BH99" i="1"/>
  <c r="BH106" i="1" s="1"/>
  <c r="BH3" i="1" s="1"/>
  <c r="BN78" i="3"/>
  <c r="BN73" i="3"/>
  <c r="BN74" i="3" s="1"/>
  <c r="BN93" i="3" s="1"/>
  <c r="BN36" i="3"/>
  <c r="BN37" i="3" s="1"/>
  <c r="BN90" i="3" s="1"/>
  <c r="BN24" i="3"/>
  <c r="BN4" i="3" s="1"/>
  <c r="BN31" i="3"/>
  <c r="BN32" i="3" s="1"/>
  <c r="BN59" i="3"/>
  <c r="BN60" i="3" s="1"/>
  <c r="BN63" i="3" s="1"/>
  <c r="BM64" i="3" s="1"/>
  <c r="BN22" i="3"/>
  <c r="BN23" i="3" s="1"/>
  <c r="BN47" i="3"/>
  <c r="BN48" i="3" s="1"/>
  <c r="BN2" i="3"/>
  <c r="BM79" i="3"/>
  <c r="BM82" i="3" s="1"/>
  <c r="BN83" i="3" s="1"/>
  <c r="BN86" i="3" s="1"/>
  <c r="BO46" i="3"/>
  <c r="BO20" i="3"/>
  <c r="BO21" i="3" s="1"/>
  <c r="BO107" i="3" s="1"/>
  <c r="BJ94" i="3"/>
  <c r="BJ101" i="3" s="1"/>
  <c r="BJ3" i="3" s="1"/>
  <c r="BK87" i="3"/>
  <c r="BQ9" i="3"/>
  <c r="BP11" i="3"/>
  <c r="BP12" i="3" s="1"/>
  <c r="BP16" i="3" s="1"/>
  <c r="BP17" i="3" s="1"/>
  <c r="BJ54" i="10" l="1"/>
  <c r="BI19" i="17"/>
  <c r="BI20" i="17" s="1"/>
  <c r="BJ17" i="17" s="1"/>
  <c r="BJ11" i="17" s="1"/>
  <c r="BJ12" i="17" s="1"/>
  <c r="BJ55" i="10"/>
  <c r="BJ60" i="10" s="1"/>
  <c r="BG21" i="13"/>
  <c r="BG16" i="13"/>
  <c r="BI16" i="8"/>
  <c r="BI34" i="8" s="1"/>
  <c r="BI36" i="8" s="1"/>
  <c r="BI11" i="13" s="1"/>
  <c r="BI12" i="13" s="1"/>
  <c r="BI13" i="13" s="1"/>
  <c r="BJ3" i="4"/>
  <c r="BJ3" i="5"/>
  <c r="BK99" i="5"/>
  <c r="BM98" i="5"/>
  <c r="BG9" i="12"/>
  <c r="BG11" i="12" s="1"/>
  <c r="BI12" i="9"/>
  <c r="BI37" i="9" s="1"/>
  <c r="BI40" i="9" s="1"/>
  <c r="BI35" i="13" s="1"/>
  <c r="BJ30" i="8"/>
  <c r="BJ32" i="8" s="1"/>
  <c r="BJ11" i="9" s="1"/>
  <c r="BG36" i="13"/>
  <c r="BH3" i="9"/>
  <c r="BH3" i="8"/>
  <c r="BH3" i="2"/>
  <c r="BH3" i="14"/>
  <c r="BH3" i="13"/>
  <c r="BH3" i="12"/>
  <c r="BH3" i="10"/>
  <c r="BM17" i="4"/>
  <c r="BN53" i="3"/>
  <c r="BN13" i="4"/>
  <c r="BN14" i="4" s="1"/>
  <c r="BN28" i="4" s="1"/>
  <c r="BN52" i="3"/>
  <c r="BN54" i="3" s="1"/>
  <c r="BN35" i="5" s="1"/>
  <c r="BN29" i="5"/>
  <c r="BJ32" i="9"/>
  <c r="BJ34" i="9" s="1"/>
  <c r="BJ39" i="9" s="1"/>
  <c r="BJ24" i="9"/>
  <c r="BJ38" i="9" s="1"/>
  <c r="BJ10" i="9"/>
  <c r="BJ16" i="8"/>
  <c r="BJ34" i="8" s="1"/>
  <c r="BJ27" i="8"/>
  <c r="BJ35" i="8" s="1"/>
  <c r="BL112" i="1"/>
  <c r="BL113" i="1" s="1"/>
  <c r="BL114" i="1" s="1"/>
  <c r="BL118" i="1" s="1"/>
  <c r="BL119" i="1" s="1"/>
  <c r="BN44" i="10"/>
  <c r="BN11" i="1"/>
  <c r="BN12" i="1" s="1"/>
  <c r="BN16" i="1" s="1"/>
  <c r="BN17" i="1" s="1"/>
  <c r="BN46" i="1" s="1"/>
  <c r="BO9" i="1"/>
  <c r="AG39" i="13"/>
  <c r="AF33" i="12"/>
  <c r="BG17" i="13"/>
  <c r="BG48" i="13"/>
  <c r="AE29" i="12"/>
  <c r="AF20" i="13"/>
  <c r="BH10" i="12"/>
  <c r="BH35" i="13"/>
  <c r="BH40" i="13"/>
  <c r="BH30" i="13"/>
  <c r="BH31" i="13" s="1"/>
  <c r="BH32" i="13" s="1"/>
  <c r="BL36" i="1"/>
  <c r="BL37" i="1" s="1"/>
  <c r="BL95" i="1" s="1"/>
  <c r="BL47" i="1"/>
  <c r="BL48" i="1" s="1"/>
  <c r="BL97" i="1" s="1"/>
  <c r="BL31" i="1"/>
  <c r="BL24" i="1"/>
  <c r="BL4" i="1" s="1"/>
  <c r="BL22" i="1"/>
  <c r="BL23" i="1" s="1"/>
  <c r="BL17" i="14" s="1"/>
  <c r="BK90" i="1"/>
  <c r="BK91" i="1" s="1"/>
  <c r="BK34" i="10"/>
  <c r="BK35" i="10" s="1"/>
  <c r="BK36" i="10" s="1"/>
  <c r="BK67" i="1"/>
  <c r="BK68" i="1" s="1"/>
  <c r="BK47" i="1"/>
  <c r="BK48" i="1" s="1"/>
  <c r="BK97" i="1" s="1"/>
  <c r="BK31" i="1"/>
  <c r="BK32" i="1" s="1"/>
  <c r="BK112" i="1"/>
  <c r="BK113" i="1" s="1"/>
  <c r="BK114" i="1" s="1"/>
  <c r="BK118" i="1" s="1"/>
  <c r="BK119" i="1" s="1"/>
  <c r="BK36" i="1"/>
  <c r="BK37" i="1" s="1"/>
  <c r="BK95" i="1" s="1"/>
  <c r="BK53" i="1"/>
  <c r="BK54" i="1" s="1"/>
  <c r="BK57" i="1" s="1"/>
  <c r="BJ58" i="1" s="1"/>
  <c r="BK24" i="1"/>
  <c r="BK4" i="1" s="1"/>
  <c r="BK2" i="1"/>
  <c r="BK22" i="1"/>
  <c r="BK23" i="1" s="1"/>
  <c r="BK17" i="14" s="1"/>
  <c r="BK72" i="1"/>
  <c r="BK73" i="1" s="1"/>
  <c r="BK76" i="1" s="1"/>
  <c r="BL77" i="1" s="1"/>
  <c r="BL80" i="1" s="1"/>
  <c r="BL90" i="1"/>
  <c r="BL91" i="1" s="1"/>
  <c r="BL34" i="10"/>
  <c r="BL35" i="10" s="1"/>
  <c r="BL36" i="10" s="1"/>
  <c r="BL53" i="1"/>
  <c r="BL67" i="1"/>
  <c r="BL68" i="1" s="1"/>
  <c r="BM20" i="1"/>
  <c r="BM21" i="1" s="1"/>
  <c r="BM112" i="1" s="1"/>
  <c r="BM113" i="1" s="1"/>
  <c r="BM114" i="1" s="1"/>
  <c r="BM118" i="1" s="1"/>
  <c r="BM119" i="1" s="1"/>
  <c r="BL2" i="1"/>
  <c r="BH36" i="8"/>
  <c r="BK54" i="10"/>
  <c r="BM118" i="3"/>
  <c r="BM50" i="5" s="1"/>
  <c r="BN2" i="4"/>
  <c r="BN2" i="5"/>
  <c r="BL18" i="4"/>
  <c r="BL19" i="4" s="1"/>
  <c r="BL29" i="4" s="1"/>
  <c r="BL23" i="4"/>
  <c r="BN4" i="4"/>
  <c r="BN4" i="5"/>
  <c r="BO108" i="3"/>
  <c r="BO109" i="3" s="1"/>
  <c r="BO113" i="3" s="1"/>
  <c r="BO114" i="3" s="1"/>
  <c r="BO117" i="3" s="1"/>
  <c r="BN91" i="3"/>
  <c r="BN116" i="3"/>
  <c r="BN92" i="3"/>
  <c r="BM72" i="1"/>
  <c r="BJ81" i="1"/>
  <c r="BI99" i="1"/>
  <c r="BI106" i="1" s="1"/>
  <c r="BI3" i="1" s="1"/>
  <c r="BQ11" i="3"/>
  <c r="BQ12" i="3" s="1"/>
  <c r="BQ16" i="3" s="1"/>
  <c r="BQ17" i="3" s="1"/>
  <c r="BR9" i="3"/>
  <c r="BP46" i="3"/>
  <c r="BP20" i="3"/>
  <c r="BP21" i="3" s="1"/>
  <c r="BP107" i="3" s="1"/>
  <c r="BP108" i="3" s="1"/>
  <c r="BP109" i="3" s="1"/>
  <c r="BP113" i="3" s="1"/>
  <c r="BP114" i="3" s="1"/>
  <c r="BP117" i="3" s="1"/>
  <c r="BK94" i="3"/>
  <c r="BK101" i="3" s="1"/>
  <c r="BK3" i="3" s="1"/>
  <c r="BL87" i="3"/>
  <c r="BO78" i="3"/>
  <c r="BO79" i="3" s="1"/>
  <c r="BO82" i="3" s="1"/>
  <c r="BP83" i="3" s="1"/>
  <c r="BP86" i="3" s="1"/>
  <c r="BO59" i="3"/>
  <c r="BO36" i="3"/>
  <c r="BO37" i="3" s="1"/>
  <c r="BO90" i="3" s="1"/>
  <c r="BO47" i="3"/>
  <c r="BO48" i="3" s="1"/>
  <c r="BO31" i="3"/>
  <c r="BO32" i="3" s="1"/>
  <c r="BO22" i="3"/>
  <c r="BO23" i="3" s="1"/>
  <c r="BO73" i="3"/>
  <c r="BO74" i="3" s="1"/>
  <c r="BO93" i="3" s="1"/>
  <c r="BO24" i="3"/>
  <c r="BO4" i="3" s="1"/>
  <c r="BO2" i="3"/>
  <c r="BN79" i="3"/>
  <c r="BN82" i="3" s="1"/>
  <c r="BO83" i="3" s="1"/>
  <c r="BO86" i="3" s="1"/>
  <c r="BJ19" i="17" l="1"/>
  <c r="BJ20" i="17" s="1"/>
  <c r="BK17" i="17" s="1"/>
  <c r="BK11" i="17" s="1"/>
  <c r="BK12" i="17" s="1"/>
  <c r="BG47" i="12"/>
  <c r="BG24" i="17"/>
  <c r="BK55" i="10"/>
  <c r="BK60" i="10" s="1"/>
  <c r="BI40" i="13"/>
  <c r="BK3" i="4"/>
  <c r="BK3" i="5"/>
  <c r="BL99" i="5"/>
  <c r="BN98" i="5"/>
  <c r="BI10" i="12"/>
  <c r="BI9" i="12"/>
  <c r="BI21" i="13"/>
  <c r="BI16" i="13"/>
  <c r="BI30" i="13"/>
  <c r="BI31" i="13" s="1"/>
  <c r="BI32" i="13" s="1"/>
  <c r="BI36" i="13" s="1"/>
  <c r="BJ12" i="9"/>
  <c r="BJ37" i="9" s="1"/>
  <c r="BJ40" i="9" s="1"/>
  <c r="BM2" i="1"/>
  <c r="BM24" i="1"/>
  <c r="BM4" i="1" s="1"/>
  <c r="BI3" i="12"/>
  <c r="BI3" i="13"/>
  <c r="BI3" i="10"/>
  <c r="BI3" i="9"/>
  <c r="BI3" i="8"/>
  <c r="BI3" i="14"/>
  <c r="BI3" i="2"/>
  <c r="BM31" i="1"/>
  <c r="BM22" i="1"/>
  <c r="BM23" i="1" s="1"/>
  <c r="BM17" i="14" s="1"/>
  <c r="BM47" i="1"/>
  <c r="BM48" i="1" s="1"/>
  <c r="BM97" i="1" s="1"/>
  <c r="BL73" i="1"/>
  <c r="BL76" i="1" s="1"/>
  <c r="BM77" i="1" s="1"/>
  <c r="BM80" i="1" s="1"/>
  <c r="BO13" i="4"/>
  <c r="BO14" i="4" s="1"/>
  <c r="BO28" i="4" s="1"/>
  <c r="BO52" i="3"/>
  <c r="BO29" i="5"/>
  <c r="BO53" i="3"/>
  <c r="BM32" i="1"/>
  <c r="BK96" i="1"/>
  <c r="BL32" i="1"/>
  <c r="BN118" i="3"/>
  <c r="BN50" i="5" s="1"/>
  <c r="BJ36" i="8"/>
  <c r="BJ16" i="13" s="1"/>
  <c r="BL10" i="13"/>
  <c r="BL29" i="13"/>
  <c r="BL49" i="12"/>
  <c r="BL12" i="10"/>
  <c r="BL18" i="17" s="1"/>
  <c r="BL49" i="10"/>
  <c r="BL45" i="10"/>
  <c r="BL46" i="10" s="1"/>
  <c r="BL50" i="10" s="1"/>
  <c r="BN20" i="1"/>
  <c r="BN21" i="1" s="1"/>
  <c r="BN31" i="1" s="1"/>
  <c r="BN32" i="1" s="1"/>
  <c r="BM67" i="1"/>
  <c r="BM68" i="1" s="1"/>
  <c r="AG53" i="13"/>
  <c r="AG54" i="13" s="1"/>
  <c r="AG58" i="13" s="1"/>
  <c r="AG34" i="13"/>
  <c r="AG37" i="13" s="1"/>
  <c r="AG41" i="13" s="1"/>
  <c r="AG42" i="13" s="1"/>
  <c r="BO44" i="10"/>
  <c r="BP9" i="1"/>
  <c r="BO11" i="1"/>
  <c r="BO12" i="1" s="1"/>
  <c r="BO16" i="1" s="1"/>
  <c r="BO17" i="1" s="1"/>
  <c r="BO46" i="1" s="1"/>
  <c r="BK29" i="13"/>
  <c r="BK10" i="13"/>
  <c r="BM2" i="2"/>
  <c r="BM2" i="14"/>
  <c r="BM2" i="13"/>
  <c r="BM2" i="12"/>
  <c r="BM2" i="10"/>
  <c r="BM2" i="9"/>
  <c r="BM2" i="8"/>
  <c r="BH9" i="12"/>
  <c r="BH11" i="12" s="1"/>
  <c r="BH24" i="17" s="1"/>
  <c r="BH11" i="13"/>
  <c r="BH12" i="13" s="1"/>
  <c r="BH13" i="13" s="1"/>
  <c r="BH21" i="13"/>
  <c r="BH16" i="13"/>
  <c r="BI17" i="13"/>
  <c r="BI48" i="13"/>
  <c r="BL2" i="2"/>
  <c r="BL2" i="14"/>
  <c r="BL2" i="13"/>
  <c r="BL2" i="12"/>
  <c r="BL2" i="10"/>
  <c r="BL2" i="9"/>
  <c r="BL2" i="8"/>
  <c r="BK49" i="12"/>
  <c r="BK49" i="10"/>
  <c r="BK45" i="10"/>
  <c r="BK46" i="10" s="1"/>
  <c r="BK50" i="10" s="1"/>
  <c r="BK12" i="10"/>
  <c r="BK18" i="17" s="1"/>
  <c r="BH52" i="13"/>
  <c r="BH36" i="13"/>
  <c r="AF47" i="13"/>
  <c r="AF49" i="13" s="1"/>
  <c r="AF57" i="13" s="1"/>
  <c r="AF59" i="13" s="1"/>
  <c r="AF48" i="12" s="1"/>
  <c r="AF15" i="13"/>
  <c r="AF18" i="13" s="1"/>
  <c r="AF22" i="13" s="1"/>
  <c r="AF23" i="13" s="1"/>
  <c r="BK98" i="1"/>
  <c r="BK23" i="10"/>
  <c r="BK33" i="9"/>
  <c r="BK23" i="9"/>
  <c r="BK20" i="8"/>
  <c r="BK9" i="8"/>
  <c r="BM10" i="13"/>
  <c r="BM29" i="13"/>
  <c r="BM90" i="1"/>
  <c r="BM91" i="1" s="1"/>
  <c r="BM34" i="10"/>
  <c r="BM35" i="10" s="1"/>
  <c r="BM36" i="10" s="1"/>
  <c r="BK2" i="2"/>
  <c r="BK2" i="14"/>
  <c r="BK2" i="13"/>
  <c r="BK2" i="12"/>
  <c r="BK2" i="10"/>
  <c r="BK2" i="9"/>
  <c r="BK2" i="8"/>
  <c r="BL54" i="1"/>
  <c r="BL57" i="1" s="1"/>
  <c r="BK58" i="1" s="1"/>
  <c r="BM53" i="1"/>
  <c r="BM54" i="1" s="1"/>
  <c r="BM57" i="1" s="1"/>
  <c r="BL58" i="1" s="1"/>
  <c r="BL98" i="1"/>
  <c r="BL23" i="10"/>
  <c r="BL33" i="9"/>
  <c r="BL23" i="9"/>
  <c r="BL9" i="8"/>
  <c r="BL20" i="8"/>
  <c r="BK4" i="2"/>
  <c r="BK4" i="14"/>
  <c r="BK4" i="13"/>
  <c r="BK4" i="12"/>
  <c r="BK4" i="10"/>
  <c r="BK4" i="9"/>
  <c r="BK4" i="8"/>
  <c r="BM4" i="2"/>
  <c r="BM4" i="14"/>
  <c r="BM4" i="13"/>
  <c r="BM4" i="12"/>
  <c r="BM4" i="10"/>
  <c r="BM4" i="9"/>
  <c r="BM4" i="8"/>
  <c r="BM36" i="1"/>
  <c r="BM37" i="1" s="1"/>
  <c r="BM95" i="1" s="1"/>
  <c r="BL4" i="2"/>
  <c r="BL4" i="14"/>
  <c r="BL4" i="13"/>
  <c r="BL4" i="12"/>
  <c r="BL4" i="10"/>
  <c r="BL4" i="9"/>
  <c r="BL4" i="8"/>
  <c r="BO2" i="4"/>
  <c r="BO2" i="5"/>
  <c r="BO4" i="4"/>
  <c r="BO4" i="5"/>
  <c r="BM18" i="4"/>
  <c r="BM19" i="4" s="1"/>
  <c r="BM29" i="4" s="1"/>
  <c r="BM23" i="4"/>
  <c r="BO91" i="3"/>
  <c r="BO116" i="3"/>
  <c r="BO92" i="3"/>
  <c r="BM96" i="1"/>
  <c r="BK81" i="1"/>
  <c r="BJ99" i="1"/>
  <c r="BJ106" i="1" s="1"/>
  <c r="BJ3" i="1" s="1"/>
  <c r="BM73" i="1"/>
  <c r="BM76" i="1" s="1"/>
  <c r="BN77" i="1" s="1"/>
  <c r="BN80" i="1" s="1"/>
  <c r="BP31" i="3"/>
  <c r="BP24" i="3"/>
  <c r="BP4" i="3" s="1"/>
  <c r="BP78" i="3"/>
  <c r="BP73" i="3"/>
  <c r="BP74" i="3" s="1"/>
  <c r="BP93" i="3" s="1"/>
  <c r="BP36" i="3"/>
  <c r="BP37" i="3" s="1"/>
  <c r="BP90" i="3" s="1"/>
  <c r="BP59" i="3"/>
  <c r="BP47" i="3"/>
  <c r="BP48" i="3" s="1"/>
  <c r="BP2" i="3"/>
  <c r="BP22" i="3"/>
  <c r="BP23" i="3" s="1"/>
  <c r="BR11" i="3"/>
  <c r="BR12" i="3" s="1"/>
  <c r="BR16" i="3" s="1"/>
  <c r="BR17" i="3" s="1"/>
  <c r="BS9" i="3"/>
  <c r="BQ46" i="3"/>
  <c r="BQ20" i="3"/>
  <c r="BQ21" i="3" s="1"/>
  <c r="BQ107" i="3" s="1"/>
  <c r="BQ108" i="3" s="1"/>
  <c r="BQ109" i="3" s="1"/>
  <c r="BQ113" i="3" s="1"/>
  <c r="BQ114" i="3" s="1"/>
  <c r="BQ117" i="3" s="1"/>
  <c r="BO60" i="3"/>
  <c r="BO63" i="3" s="1"/>
  <c r="BN64" i="3" s="1"/>
  <c r="BM87" i="3"/>
  <c r="BL94" i="3"/>
  <c r="BL101" i="3" s="1"/>
  <c r="BL3" i="3" s="1"/>
  <c r="BO20" i="1"/>
  <c r="BO21" i="1" s="1"/>
  <c r="BN22" i="1"/>
  <c r="BN23" i="1" s="1"/>
  <c r="BN17" i="14" s="1"/>
  <c r="BK19" i="17" l="1"/>
  <c r="BK20" i="17" s="1"/>
  <c r="BL17" i="17" s="1"/>
  <c r="BL11" i="17" s="1"/>
  <c r="BL12" i="17" s="1"/>
  <c r="BI52" i="13"/>
  <c r="BK51" i="10"/>
  <c r="BL48" i="10" s="1"/>
  <c r="BL51" i="10" s="1"/>
  <c r="BM48" i="10" s="1"/>
  <c r="BI11" i="12"/>
  <c r="BN23" i="4"/>
  <c r="BO118" i="3"/>
  <c r="BO50" i="5" s="1"/>
  <c r="BN18" i="4"/>
  <c r="BL3" i="5"/>
  <c r="BL3" i="4"/>
  <c r="BO98" i="5"/>
  <c r="BM99" i="5"/>
  <c r="BL96" i="1"/>
  <c r="BJ3" i="14"/>
  <c r="BJ3" i="13"/>
  <c r="BJ3" i="12"/>
  <c r="BJ3" i="10"/>
  <c r="BJ3" i="9"/>
  <c r="BJ3" i="8"/>
  <c r="BJ3" i="2"/>
  <c r="BN53" i="1"/>
  <c r="BN54" i="1" s="1"/>
  <c r="BN57" i="1" s="1"/>
  <c r="BM58" i="1" s="1"/>
  <c r="BN36" i="1"/>
  <c r="BN37" i="1" s="1"/>
  <c r="BN95" i="1" s="1"/>
  <c r="BN67" i="1"/>
  <c r="BN68" i="1" s="1"/>
  <c r="BN20" i="8" s="1"/>
  <c r="BK31" i="8"/>
  <c r="BJ9" i="12"/>
  <c r="BJ21" i="13"/>
  <c r="BJ11" i="13"/>
  <c r="BJ12" i="13" s="1"/>
  <c r="BJ13" i="13" s="1"/>
  <c r="BH47" i="12"/>
  <c r="BN47" i="1"/>
  <c r="BN48" i="1" s="1"/>
  <c r="BN97" i="1" s="1"/>
  <c r="BN72" i="1"/>
  <c r="BN73" i="1" s="1"/>
  <c r="BN76" i="1" s="1"/>
  <c r="BO77" i="1" s="1"/>
  <c r="BO80" i="1" s="1"/>
  <c r="BN17" i="4"/>
  <c r="BN19" i="4" s="1"/>
  <c r="BN29" i="4" s="1"/>
  <c r="BP53" i="3"/>
  <c r="BN2" i="1"/>
  <c r="BO54" i="3"/>
  <c r="BO35" i="5" s="1"/>
  <c r="BN24" i="1"/>
  <c r="BN4" i="1" s="1"/>
  <c r="BN4" i="13" s="1"/>
  <c r="BL10" i="9"/>
  <c r="BK14" i="8"/>
  <c r="BL54" i="10"/>
  <c r="BM98" i="1"/>
  <c r="BM23" i="10"/>
  <c r="BM33" i="9"/>
  <c r="BM23" i="9"/>
  <c r="BM20" i="8"/>
  <c r="BM9" i="8"/>
  <c r="AG20" i="13"/>
  <c r="AF29" i="12"/>
  <c r="BN90" i="1"/>
  <c r="BN91" i="1" s="1"/>
  <c r="BN34" i="10"/>
  <c r="BN35" i="10" s="1"/>
  <c r="BN36" i="10" s="1"/>
  <c r="BL14" i="8"/>
  <c r="BL30" i="8"/>
  <c r="BP44" i="10"/>
  <c r="BQ9" i="1"/>
  <c r="BP11" i="1"/>
  <c r="BP12" i="1" s="1"/>
  <c r="BN98" i="1"/>
  <c r="BN23" i="10"/>
  <c r="BN33" i="9"/>
  <c r="BN23" i="9"/>
  <c r="BK32" i="9"/>
  <c r="BK34" i="9" s="1"/>
  <c r="BK39" i="9" s="1"/>
  <c r="BK24" i="9"/>
  <c r="BK38" i="9" s="1"/>
  <c r="BK10" i="9"/>
  <c r="BH48" i="13"/>
  <c r="BH17" i="13"/>
  <c r="AH39" i="13"/>
  <c r="AG33" i="12"/>
  <c r="BO90" i="1"/>
  <c r="BO91" i="1" s="1"/>
  <c r="BO34" i="10"/>
  <c r="BO35" i="10" s="1"/>
  <c r="BO36" i="10" s="1"/>
  <c r="BM49" i="12"/>
  <c r="BM12" i="10"/>
  <c r="BM18" i="17" s="1"/>
  <c r="BM45" i="10"/>
  <c r="BM46" i="10" s="1"/>
  <c r="BM50" i="10" s="1"/>
  <c r="BM49" i="10"/>
  <c r="BN29" i="13"/>
  <c r="BN10" i="13"/>
  <c r="BN2" i="2"/>
  <c r="BN2" i="14"/>
  <c r="BN2" i="13"/>
  <c r="BN2" i="12"/>
  <c r="BN2" i="10"/>
  <c r="BN2" i="9"/>
  <c r="BN2" i="8"/>
  <c r="BN112" i="1"/>
  <c r="BN113" i="1" s="1"/>
  <c r="BN114" i="1" s="1"/>
  <c r="BN118" i="1" s="1"/>
  <c r="BN119" i="1" s="1"/>
  <c r="BJ10" i="12"/>
  <c r="BJ30" i="13"/>
  <c r="BJ40" i="13"/>
  <c r="BJ35" i="13"/>
  <c r="BP4" i="4"/>
  <c r="BP4" i="5"/>
  <c r="BO23" i="4"/>
  <c r="BO18" i="4"/>
  <c r="BP2" i="4"/>
  <c r="BP2" i="5"/>
  <c r="BP92" i="3"/>
  <c r="BN96" i="1"/>
  <c r="BO112" i="1"/>
  <c r="BO113" i="1" s="1"/>
  <c r="BO114" i="1" s="1"/>
  <c r="BO118" i="1" s="1"/>
  <c r="BO119" i="1" s="1"/>
  <c r="BO2" i="1"/>
  <c r="BO72" i="1"/>
  <c r="BO67" i="1"/>
  <c r="BO68" i="1" s="1"/>
  <c r="BO31" i="1"/>
  <c r="BO53" i="1"/>
  <c r="BO36" i="1"/>
  <c r="BO37" i="1" s="1"/>
  <c r="BO95" i="1" s="1"/>
  <c r="BO47" i="1"/>
  <c r="BO48" i="1" s="1"/>
  <c r="BO97" i="1" s="1"/>
  <c r="BL81" i="1"/>
  <c r="BK99" i="1"/>
  <c r="BK106" i="1" s="1"/>
  <c r="BK3" i="1" s="1"/>
  <c r="BS11" i="3"/>
  <c r="BS12" i="3" s="1"/>
  <c r="BS16" i="3" s="1"/>
  <c r="BS17" i="3" s="1"/>
  <c r="BT9" i="3"/>
  <c r="BN87" i="3"/>
  <c r="BM94" i="3"/>
  <c r="BM101" i="3" s="1"/>
  <c r="BM3" i="3" s="1"/>
  <c r="BR46" i="3"/>
  <c r="BR20" i="3"/>
  <c r="BR21" i="3" s="1"/>
  <c r="BR107" i="3" s="1"/>
  <c r="BQ59" i="3"/>
  <c r="BQ60" i="3" s="1"/>
  <c r="BQ63" i="3" s="1"/>
  <c r="BP64" i="3" s="1"/>
  <c r="BQ78" i="3"/>
  <c r="BQ73" i="3"/>
  <c r="BQ74" i="3" s="1"/>
  <c r="BQ93" i="3" s="1"/>
  <c r="BQ47" i="3"/>
  <c r="BQ48" i="3" s="1"/>
  <c r="BQ36" i="3"/>
  <c r="BQ37" i="3" s="1"/>
  <c r="BQ90" i="3" s="1"/>
  <c r="BQ22" i="3"/>
  <c r="BQ23" i="3" s="1"/>
  <c r="BQ31" i="3"/>
  <c r="BQ24" i="3"/>
  <c r="BQ4" i="3" s="1"/>
  <c r="BQ2" i="3"/>
  <c r="BP60" i="3"/>
  <c r="BP63" i="3" s="1"/>
  <c r="BO64" i="3" s="1"/>
  <c r="BP79" i="3"/>
  <c r="BP82" i="3" s="1"/>
  <c r="BQ83" i="3" s="1"/>
  <c r="BQ86" i="3" s="1"/>
  <c r="BP32" i="3"/>
  <c r="BO22" i="1"/>
  <c r="BO23" i="1" s="1"/>
  <c r="BO17" i="14" s="1"/>
  <c r="BO24" i="1"/>
  <c r="BO4" i="1" s="1"/>
  <c r="BL19" i="17" l="1"/>
  <c r="BL20" i="17" s="1"/>
  <c r="BM17" i="17" s="1"/>
  <c r="BM11" i="17" s="1"/>
  <c r="BM12" i="17" s="1"/>
  <c r="BI47" i="12"/>
  <c r="BI24" i="17"/>
  <c r="BL55" i="10"/>
  <c r="BL60" i="10" s="1"/>
  <c r="BM3" i="4"/>
  <c r="BM3" i="5"/>
  <c r="BN99" i="5"/>
  <c r="BN9" i="8"/>
  <c r="BK30" i="8"/>
  <c r="BK32" i="8" s="1"/>
  <c r="BK11" i="9" s="1"/>
  <c r="BK12" i="9" s="1"/>
  <c r="BK37" i="9" s="1"/>
  <c r="BK40" i="9" s="1"/>
  <c r="BJ11" i="12"/>
  <c r="BK25" i="8"/>
  <c r="BK27" i="8" s="1"/>
  <c r="BK35" i="8" s="1"/>
  <c r="BK3" i="10"/>
  <c r="BK3" i="9"/>
  <c r="BK3" i="8"/>
  <c r="BK3" i="13"/>
  <c r="BK3" i="12"/>
  <c r="BK3" i="2"/>
  <c r="BK3" i="14"/>
  <c r="BL24" i="9"/>
  <c r="BL38" i="9" s="1"/>
  <c r="BN4" i="8"/>
  <c r="BM24" i="9"/>
  <c r="BM38" i="9" s="1"/>
  <c r="BN4" i="14"/>
  <c r="BL16" i="8"/>
  <c r="BL34" i="8" s="1"/>
  <c r="BL32" i="9"/>
  <c r="BL34" i="9" s="1"/>
  <c r="BL39" i="9" s="1"/>
  <c r="BN4" i="2"/>
  <c r="BP13" i="4"/>
  <c r="BP14" i="4" s="1"/>
  <c r="BP28" i="4" s="1"/>
  <c r="BP52" i="3"/>
  <c r="BP54" i="3" s="1"/>
  <c r="BP35" i="5" s="1"/>
  <c r="BP29" i="5"/>
  <c r="BQ53" i="3"/>
  <c r="BO73" i="1"/>
  <c r="BO76" i="1" s="1"/>
  <c r="BP77" i="1" s="1"/>
  <c r="BP80" i="1" s="1"/>
  <c r="BN4" i="9"/>
  <c r="BO17" i="4"/>
  <c r="BO19" i="4" s="1"/>
  <c r="BO29" i="4" s="1"/>
  <c r="BP17" i="4"/>
  <c r="BN4" i="10"/>
  <c r="BN4" i="12"/>
  <c r="BO29" i="13"/>
  <c r="BO10" i="13"/>
  <c r="BJ48" i="13"/>
  <c r="BJ17" i="13"/>
  <c r="BJ31" i="13"/>
  <c r="BJ32" i="13" s="1"/>
  <c r="BO49" i="10"/>
  <c r="BO49" i="12"/>
  <c r="BO45" i="10"/>
  <c r="BO46" i="10" s="1"/>
  <c r="BO50" i="10" s="1"/>
  <c r="BO12" i="10"/>
  <c r="BO18" i="17" s="1"/>
  <c r="BQ44" i="10"/>
  <c r="BR9" i="1"/>
  <c r="BQ11" i="1"/>
  <c r="BQ12" i="1" s="1"/>
  <c r="BQ16" i="1" s="1"/>
  <c r="BM14" i="8"/>
  <c r="BM30" i="8"/>
  <c r="BM54" i="10"/>
  <c r="BM51" i="10"/>
  <c r="BN48" i="10" s="1"/>
  <c r="BM31" i="8"/>
  <c r="BM25" i="8"/>
  <c r="BO2" i="2"/>
  <c r="BO2" i="14"/>
  <c r="BO2" i="13"/>
  <c r="BO2" i="12"/>
  <c r="BO2" i="10"/>
  <c r="BO2" i="9"/>
  <c r="BO2" i="8"/>
  <c r="AH34" i="13"/>
  <c r="AH37" i="13" s="1"/>
  <c r="AH41" i="13" s="1"/>
  <c r="AH42" i="13" s="1"/>
  <c r="AH53" i="13"/>
  <c r="AH54" i="13" s="1"/>
  <c r="AH58" i="13" s="1"/>
  <c r="BL31" i="8"/>
  <c r="BL32" i="8" s="1"/>
  <c r="BL11" i="9" s="1"/>
  <c r="BL12" i="9" s="1"/>
  <c r="BL37" i="9" s="1"/>
  <c r="BL25" i="8"/>
  <c r="BK16" i="8"/>
  <c r="BK34" i="8" s="1"/>
  <c r="BN49" i="12"/>
  <c r="BN12" i="10"/>
  <c r="BN18" i="17" s="1"/>
  <c r="BN45" i="10"/>
  <c r="BN46" i="10" s="1"/>
  <c r="BN50" i="10" s="1"/>
  <c r="BN49" i="10"/>
  <c r="BO4" i="2"/>
  <c r="BO4" i="14"/>
  <c r="BO4" i="13"/>
  <c r="BO4" i="12"/>
  <c r="BO4" i="10"/>
  <c r="BO4" i="9"/>
  <c r="BO4" i="8"/>
  <c r="BO98" i="1"/>
  <c r="BO23" i="10"/>
  <c r="BO33" i="9"/>
  <c r="BO23" i="9"/>
  <c r="BO9" i="8"/>
  <c r="BO20" i="8"/>
  <c r="BP16" i="1"/>
  <c r="BP17" i="1" s="1"/>
  <c r="AG15" i="13"/>
  <c r="AG18" i="13" s="1"/>
  <c r="AG22" i="13" s="1"/>
  <c r="AG23" i="13" s="1"/>
  <c r="AG47" i="13"/>
  <c r="AG49" i="13" s="1"/>
  <c r="AG57" i="13" s="1"/>
  <c r="AG59" i="13" s="1"/>
  <c r="AG48" i="12" s="1"/>
  <c r="BQ4" i="4"/>
  <c r="BQ4" i="5"/>
  <c r="BQ2" i="4"/>
  <c r="BQ2" i="5"/>
  <c r="BR108" i="3"/>
  <c r="BR109" i="3" s="1"/>
  <c r="BR113" i="3" s="1"/>
  <c r="BR114" i="3" s="1"/>
  <c r="BR117" i="3" s="1"/>
  <c r="BQ92" i="3"/>
  <c r="BP91" i="3"/>
  <c r="BP116" i="3"/>
  <c r="BP118" i="3" s="1"/>
  <c r="BP50" i="5" s="1"/>
  <c r="BO54" i="1"/>
  <c r="BO57" i="1" s="1"/>
  <c r="BN58" i="1" s="1"/>
  <c r="BM81" i="1"/>
  <c r="BL99" i="1"/>
  <c r="BL106" i="1" s="1"/>
  <c r="BL3" i="1" s="1"/>
  <c r="BO32" i="1"/>
  <c r="BR73" i="3"/>
  <c r="BR74" i="3" s="1"/>
  <c r="BR93" i="3" s="1"/>
  <c r="BR78" i="3"/>
  <c r="BR79" i="3" s="1"/>
  <c r="BR82" i="3" s="1"/>
  <c r="BS83" i="3" s="1"/>
  <c r="BS86" i="3" s="1"/>
  <c r="BR47" i="3"/>
  <c r="BR48" i="3" s="1"/>
  <c r="BR24" i="3"/>
  <c r="BR4" i="3" s="1"/>
  <c r="BR31" i="3"/>
  <c r="BR59" i="3"/>
  <c r="BR36" i="3"/>
  <c r="BR37" i="3" s="1"/>
  <c r="BR90" i="3" s="1"/>
  <c r="BR22" i="3"/>
  <c r="BR23" i="3" s="1"/>
  <c r="BR2" i="3"/>
  <c r="BU9" i="3"/>
  <c r="BT11" i="3"/>
  <c r="BT12" i="3" s="1"/>
  <c r="BT16" i="3" s="1"/>
  <c r="BT17" i="3" s="1"/>
  <c r="BN94" i="3"/>
  <c r="BN101" i="3" s="1"/>
  <c r="BN3" i="3" s="1"/>
  <c r="BO87" i="3"/>
  <c r="BQ32" i="3"/>
  <c r="BS20" i="3"/>
  <c r="BS21" i="3" s="1"/>
  <c r="BS107" i="3" s="1"/>
  <c r="BS108" i="3" s="1"/>
  <c r="BS109" i="3" s="1"/>
  <c r="BS113" i="3" s="1"/>
  <c r="BS114" i="3" s="1"/>
  <c r="BS117" i="3" s="1"/>
  <c r="BS46" i="3"/>
  <c r="BQ79" i="3"/>
  <c r="BQ82" i="3" s="1"/>
  <c r="BR83" i="3" s="1"/>
  <c r="BR86" i="3" s="1"/>
  <c r="BM19" i="17" l="1"/>
  <c r="BM20" i="17" s="1"/>
  <c r="BN17" i="17" s="1"/>
  <c r="BN11" i="17" s="1"/>
  <c r="BN12" i="17" s="1"/>
  <c r="BJ47" i="12"/>
  <c r="BJ24" i="17"/>
  <c r="BM55" i="10"/>
  <c r="BM60" i="10" s="1"/>
  <c r="BN14" i="8"/>
  <c r="BN16" i="8" s="1"/>
  <c r="BN34" i="8" s="1"/>
  <c r="BN3" i="5"/>
  <c r="BN3" i="4"/>
  <c r="BO99" i="5"/>
  <c r="BP98" i="5"/>
  <c r="BM32" i="9"/>
  <c r="BM34" i="9" s="1"/>
  <c r="BM39" i="9" s="1"/>
  <c r="BN10" i="9"/>
  <c r="BO31" i="8"/>
  <c r="BL27" i="8"/>
  <c r="BL35" i="8" s="1"/>
  <c r="BL36" i="8" s="1"/>
  <c r="BL21" i="13" s="1"/>
  <c r="BN30" i="8"/>
  <c r="BL40" i="9"/>
  <c r="BL40" i="13" s="1"/>
  <c r="BO30" i="8"/>
  <c r="BL3" i="10"/>
  <c r="BL3" i="9"/>
  <c r="BL3" i="8"/>
  <c r="BL3" i="12"/>
  <c r="BL3" i="2"/>
  <c r="BL3" i="14"/>
  <c r="BL3" i="13"/>
  <c r="BM16" i="8"/>
  <c r="BM34" i="8" s="1"/>
  <c r="BM27" i="8"/>
  <c r="BM35" i="8" s="1"/>
  <c r="BM10" i="9"/>
  <c r="BQ13" i="4"/>
  <c r="BQ14" i="4" s="1"/>
  <c r="BQ28" i="4" s="1"/>
  <c r="BQ52" i="3"/>
  <c r="BQ54" i="3" s="1"/>
  <c r="BQ35" i="5" s="1"/>
  <c r="BQ29" i="5"/>
  <c r="BM32" i="8"/>
  <c r="BM11" i="9" s="1"/>
  <c r="BR53" i="3"/>
  <c r="BJ36" i="13"/>
  <c r="BJ52" i="13"/>
  <c r="BO25" i="8"/>
  <c r="BK35" i="13"/>
  <c r="BK30" i="13"/>
  <c r="BK31" i="13" s="1"/>
  <c r="BK32" i="13" s="1"/>
  <c r="BK40" i="13"/>
  <c r="BK10" i="12"/>
  <c r="BN51" i="10"/>
  <c r="BO48" i="10" s="1"/>
  <c r="BN54" i="10"/>
  <c r="BQ17" i="1"/>
  <c r="BR44" i="10"/>
  <c r="BS9" i="1"/>
  <c r="BR11" i="1"/>
  <c r="BR12" i="1" s="1"/>
  <c r="BR16" i="1" s="1"/>
  <c r="AI39" i="13"/>
  <c r="AH33" i="12"/>
  <c r="AG29" i="12"/>
  <c r="AH20" i="13"/>
  <c r="BP46" i="1"/>
  <c r="BP20" i="1"/>
  <c r="BP21" i="1" s="1"/>
  <c r="BN32" i="9"/>
  <c r="BN34" i="9" s="1"/>
  <c r="BN39" i="9" s="1"/>
  <c r="BN24" i="9"/>
  <c r="BN38" i="9" s="1"/>
  <c r="BN31" i="8"/>
  <c r="BN32" i="8" s="1"/>
  <c r="BN11" i="9" s="1"/>
  <c r="BN25" i="8"/>
  <c r="BK36" i="8"/>
  <c r="BR4" i="4"/>
  <c r="BR4" i="5"/>
  <c r="BP18" i="4"/>
  <c r="BP19" i="4" s="1"/>
  <c r="BP29" i="4" s="1"/>
  <c r="BP23" i="4"/>
  <c r="BR2" i="4"/>
  <c r="BR2" i="5"/>
  <c r="BR92" i="3"/>
  <c r="BQ91" i="3"/>
  <c r="BQ116" i="3"/>
  <c r="BQ118" i="3" s="1"/>
  <c r="BQ50" i="5" s="1"/>
  <c r="BN81" i="1"/>
  <c r="BM99" i="1"/>
  <c r="BM106" i="1" s="1"/>
  <c r="BM3" i="1" s="1"/>
  <c r="BO96" i="1"/>
  <c r="BP87" i="3"/>
  <c r="BO94" i="3"/>
  <c r="BO101" i="3" s="1"/>
  <c r="BO3" i="3" s="1"/>
  <c r="BS78" i="3"/>
  <c r="BS73" i="3"/>
  <c r="BS74" i="3" s="1"/>
  <c r="BS93" i="3" s="1"/>
  <c r="BS24" i="3"/>
  <c r="BS4" i="3" s="1"/>
  <c r="BS36" i="3"/>
  <c r="BS37" i="3" s="1"/>
  <c r="BS90" i="3" s="1"/>
  <c r="BS59" i="3"/>
  <c r="BS60" i="3" s="1"/>
  <c r="BS63" i="3" s="1"/>
  <c r="BR64" i="3" s="1"/>
  <c r="BS31" i="3"/>
  <c r="BS32" i="3" s="1"/>
  <c r="BS47" i="3"/>
  <c r="BS48" i="3" s="1"/>
  <c r="BS22" i="3"/>
  <c r="BS23" i="3" s="1"/>
  <c r="BS2" i="3"/>
  <c r="BT46" i="3"/>
  <c r="BT20" i="3"/>
  <c r="BT21" i="3" s="1"/>
  <c r="BT107" i="3" s="1"/>
  <c r="BU11" i="3"/>
  <c r="BU12" i="3" s="1"/>
  <c r="BU16" i="3" s="1"/>
  <c r="BU17" i="3" s="1"/>
  <c r="BV9" i="3"/>
  <c r="BR32" i="3"/>
  <c r="BR60" i="3"/>
  <c r="BR63" i="3" s="1"/>
  <c r="BQ64" i="3" s="1"/>
  <c r="BN19" i="17" l="1"/>
  <c r="BN20" i="17" s="1"/>
  <c r="BO17" i="17" s="1"/>
  <c r="BO11" i="17" s="1"/>
  <c r="BO12" i="17" s="1"/>
  <c r="BN55" i="10"/>
  <c r="BN60" i="10" s="1"/>
  <c r="BO3" i="4"/>
  <c r="BO3" i="5"/>
  <c r="BQ98" i="5"/>
  <c r="BP99" i="5"/>
  <c r="BM12" i="9"/>
  <c r="BM37" i="9" s="1"/>
  <c r="BM40" i="9" s="1"/>
  <c r="BM35" i="13" s="1"/>
  <c r="BO14" i="8"/>
  <c r="BL10" i="12"/>
  <c r="BL30" i="13"/>
  <c r="BL31" i="13" s="1"/>
  <c r="BL32" i="13" s="1"/>
  <c r="BL35" i="13"/>
  <c r="BL11" i="13"/>
  <c r="BL12" i="13" s="1"/>
  <c r="BL13" i="13" s="1"/>
  <c r="BL48" i="13" s="1"/>
  <c r="BL9" i="12"/>
  <c r="BL11" i="12" s="1"/>
  <c r="BL24" i="17" s="1"/>
  <c r="BL16" i="13"/>
  <c r="BM3" i="10"/>
  <c r="BM3" i="9"/>
  <c r="BM3" i="8"/>
  <c r="BM3" i="2"/>
  <c r="BM3" i="14"/>
  <c r="BM3" i="12"/>
  <c r="BM3" i="13"/>
  <c r="BM36" i="8"/>
  <c r="BM16" i="13" s="1"/>
  <c r="BN27" i="8"/>
  <c r="BN35" i="8" s="1"/>
  <c r="BN36" i="8" s="1"/>
  <c r="BS53" i="3"/>
  <c r="BR13" i="4"/>
  <c r="BR14" i="4" s="1"/>
  <c r="BR28" i="4" s="1"/>
  <c r="BR52" i="3"/>
  <c r="BR54" i="3" s="1"/>
  <c r="BR35" i="5" s="1"/>
  <c r="BR29" i="5"/>
  <c r="BS13" i="4"/>
  <c r="BS14" i="4" s="1"/>
  <c r="BS28" i="4" s="1"/>
  <c r="BS29" i="5"/>
  <c r="BS52" i="3"/>
  <c r="BQ17" i="4"/>
  <c r="BR17" i="4"/>
  <c r="BN12" i="9"/>
  <c r="BN37" i="9" s="1"/>
  <c r="BN40" i="9" s="1"/>
  <c r="BN35" i="13" s="1"/>
  <c r="AI53" i="13"/>
  <c r="AI54" i="13" s="1"/>
  <c r="AI58" i="13" s="1"/>
  <c r="AI34" i="13"/>
  <c r="AI37" i="13" s="1"/>
  <c r="AI41" i="13" s="1"/>
  <c r="AI42" i="13" s="1"/>
  <c r="BK9" i="12"/>
  <c r="BK11" i="12" s="1"/>
  <c r="BK24" i="17" s="1"/>
  <c r="BK21" i="13"/>
  <c r="BK11" i="13"/>
  <c r="BK12" i="13" s="1"/>
  <c r="BK13" i="13" s="1"/>
  <c r="BK16" i="13"/>
  <c r="BQ46" i="1"/>
  <c r="BQ20" i="1"/>
  <c r="BQ21" i="1" s="1"/>
  <c r="BP90" i="1"/>
  <c r="BP91" i="1" s="1"/>
  <c r="BP34" i="10"/>
  <c r="BP35" i="10" s="1"/>
  <c r="BP36" i="10" s="1"/>
  <c r="BP31" i="1"/>
  <c r="BP32" i="1" s="1"/>
  <c r="BP112" i="1"/>
  <c r="BP113" i="1" s="1"/>
  <c r="BP114" i="1" s="1"/>
  <c r="BP118" i="1" s="1"/>
  <c r="BP119" i="1" s="1"/>
  <c r="BP2" i="1"/>
  <c r="BP22" i="1"/>
  <c r="BP23" i="1" s="1"/>
  <c r="BP17" i="14" s="1"/>
  <c r="BP72" i="1"/>
  <c r="BP36" i="1"/>
  <c r="BP37" i="1" s="1"/>
  <c r="BP95" i="1" s="1"/>
  <c r="BP67" i="1"/>
  <c r="BP68" i="1" s="1"/>
  <c r="BP47" i="1"/>
  <c r="BP48" i="1" s="1"/>
  <c r="BP97" i="1" s="1"/>
  <c r="BP53" i="1"/>
  <c r="BP54" i="1" s="1"/>
  <c r="BP57" i="1" s="1"/>
  <c r="BO58" i="1" s="1"/>
  <c r="BP24" i="1"/>
  <c r="BP4" i="1" s="1"/>
  <c r="BK52" i="13"/>
  <c r="BK36" i="13"/>
  <c r="BO51" i="10"/>
  <c r="BP48" i="10" s="1"/>
  <c r="BO54" i="10"/>
  <c r="AH47" i="13"/>
  <c r="AH49" i="13" s="1"/>
  <c r="AH57" i="13" s="1"/>
  <c r="AH59" i="13" s="1"/>
  <c r="AH48" i="12" s="1"/>
  <c r="AH15" i="13"/>
  <c r="AH18" i="13" s="1"/>
  <c r="AH22" i="13" s="1"/>
  <c r="AH23" i="13" s="1"/>
  <c r="BR17" i="1"/>
  <c r="BS44" i="10"/>
  <c r="BS11" i="1"/>
  <c r="BS12" i="1" s="1"/>
  <c r="BS16" i="1" s="1"/>
  <c r="BT9" i="1"/>
  <c r="BO10" i="9"/>
  <c r="BO32" i="9"/>
  <c r="BO34" i="9" s="1"/>
  <c r="BO39" i="9" s="1"/>
  <c r="BO24" i="9"/>
  <c r="BO38" i="9" s="1"/>
  <c r="BO27" i="8"/>
  <c r="BO35" i="8" s="1"/>
  <c r="BO32" i="8"/>
  <c r="BO11" i="9" s="1"/>
  <c r="BS2" i="4"/>
  <c r="BS2" i="5"/>
  <c r="BQ18" i="4"/>
  <c r="BQ23" i="4"/>
  <c r="BS4" i="4"/>
  <c r="BS4" i="5"/>
  <c r="BS92" i="3"/>
  <c r="BR91" i="3"/>
  <c r="BR116" i="3"/>
  <c r="BR118" i="3" s="1"/>
  <c r="BR50" i="5" s="1"/>
  <c r="BS91" i="3"/>
  <c r="BS116" i="3"/>
  <c r="BT108" i="3"/>
  <c r="BT109" i="3" s="1"/>
  <c r="BT113" i="3" s="1"/>
  <c r="BT114" i="3" s="1"/>
  <c r="BT117" i="3" s="1"/>
  <c r="BO81" i="1"/>
  <c r="BN99" i="1"/>
  <c r="BN106" i="1" s="1"/>
  <c r="BN3" i="1" s="1"/>
  <c r="BT78" i="3"/>
  <c r="BT79" i="3" s="1"/>
  <c r="BT82" i="3" s="1"/>
  <c r="BU83" i="3" s="1"/>
  <c r="BU86" i="3" s="1"/>
  <c r="BT73" i="3"/>
  <c r="BT74" i="3" s="1"/>
  <c r="BT93" i="3" s="1"/>
  <c r="BT59" i="3"/>
  <c r="BT36" i="3"/>
  <c r="BT37" i="3" s="1"/>
  <c r="BT90" i="3" s="1"/>
  <c r="BT31" i="3"/>
  <c r="BT32" i="3" s="1"/>
  <c r="BT24" i="3"/>
  <c r="BT4" i="3" s="1"/>
  <c r="BT47" i="3"/>
  <c r="BT48" i="3" s="1"/>
  <c r="BT22" i="3"/>
  <c r="BT23" i="3" s="1"/>
  <c r="BT2" i="3"/>
  <c r="BV11" i="3"/>
  <c r="BV12" i="3" s="1"/>
  <c r="BV16" i="3" s="1"/>
  <c r="BV17" i="3" s="1"/>
  <c r="BW9" i="3"/>
  <c r="BU46" i="3"/>
  <c r="BU20" i="3"/>
  <c r="BU21" i="3" s="1"/>
  <c r="BU107" i="3" s="1"/>
  <c r="BS79" i="3"/>
  <c r="BS82" i="3" s="1"/>
  <c r="BT83" i="3" s="1"/>
  <c r="BT86" i="3" s="1"/>
  <c r="BP94" i="3"/>
  <c r="BP101" i="3" s="1"/>
  <c r="BP3" i="3" s="1"/>
  <c r="BQ87" i="3"/>
  <c r="BO19" i="17" l="1"/>
  <c r="BO20" i="17" s="1"/>
  <c r="BP17" i="17" s="1"/>
  <c r="BP11" i="17" s="1"/>
  <c r="BP12" i="17" s="1"/>
  <c r="BO55" i="10"/>
  <c r="BO60" i="10" s="1"/>
  <c r="BO16" i="8"/>
  <c r="BO34" i="8" s="1"/>
  <c r="BQ19" i="4"/>
  <c r="BQ29" i="4" s="1"/>
  <c r="BQ99" i="5" s="1"/>
  <c r="BP3" i="4"/>
  <c r="BP3" i="5"/>
  <c r="BS98" i="5"/>
  <c r="BR98" i="5"/>
  <c r="BM40" i="13"/>
  <c r="BM30" i="13"/>
  <c r="BM31" i="13" s="1"/>
  <c r="BM32" i="13" s="1"/>
  <c r="BM36" i="13" s="1"/>
  <c r="BM10" i="12"/>
  <c r="BL17" i="13"/>
  <c r="BM9" i="12"/>
  <c r="BN40" i="13"/>
  <c r="BM21" i="13"/>
  <c r="BN3" i="9"/>
  <c r="BN3" i="8"/>
  <c r="BN3" i="12"/>
  <c r="BN3" i="2"/>
  <c r="BN3" i="14"/>
  <c r="BN3" i="13"/>
  <c r="BN3" i="10"/>
  <c r="BM11" i="13"/>
  <c r="BM12" i="13" s="1"/>
  <c r="BM13" i="13" s="1"/>
  <c r="BM17" i="13" s="1"/>
  <c r="BN30" i="13"/>
  <c r="BN31" i="13" s="1"/>
  <c r="BN32" i="13" s="1"/>
  <c r="BN36" i="13" s="1"/>
  <c r="BN11" i="13"/>
  <c r="BN12" i="13" s="1"/>
  <c r="BN13" i="13" s="1"/>
  <c r="BN48" i="13" s="1"/>
  <c r="BN16" i="13"/>
  <c r="BN21" i="13"/>
  <c r="BN9" i="12"/>
  <c r="BN10" i="12"/>
  <c r="BO36" i="8"/>
  <c r="BO21" i="13" s="1"/>
  <c r="BK47" i="12"/>
  <c r="BS54" i="3"/>
  <c r="BS35" i="5" s="1"/>
  <c r="BT53" i="3"/>
  <c r="BL47" i="12"/>
  <c r="BS17" i="1"/>
  <c r="BS46" i="1" s="1"/>
  <c r="BT13" i="4"/>
  <c r="BT14" i="4" s="1"/>
  <c r="BT28" i="4" s="1"/>
  <c r="BT52" i="3"/>
  <c r="BT29" i="5"/>
  <c r="BL36" i="13"/>
  <c r="BL52" i="13"/>
  <c r="BT44" i="10"/>
  <c r="BU9" i="1"/>
  <c r="BT11" i="1"/>
  <c r="BT12" i="1" s="1"/>
  <c r="BT16" i="1" s="1"/>
  <c r="BQ90" i="1"/>
  <c r="BQ91" i="1" s="1"/>
  <c r="BQ34" i="10"/>
  <c r="BQ35" i="10" s="1"/>
  <c r="BQ36" i="10" s="1"/>
  <c r="BQ72" i="1"/>
  <c r="BQ2" i="1"/>
  <c r="BQ67" i="1"/>
  <c r="BQ68" i="1" s="1"/>
  <c r="BQ36" i="1"/>
  <c r="BQ37" i="1" s="1"/>
  <c r="BQ95" i="1" s="1"/>
  <c r="BQ53" i="1"/>
  <c r="BQ54" i="1" s="1"/>
  <c r="BQ57" i="1" s="1"/>
  <c r="BP58" i="1" s="1"/>
  <c r="BQ24" i="1"/>
  <c r="BQ4" i="1" s="1"/>
  <c r="BQ31" i="1"/>
  <c r="BQ32" i="1" s="1"/>
  <c r="BQ22" i="1"/>
  <c r="BQ23" i="1" s="1"/>
  <c r="BQ17" i="14" s="1"/>
  <c r="BQ47" i="1"/>
  <c r="BQ48" i="1" s="1"/>
  <c r="BQ97" i="1" s="1"/>
  <c r="BQ112" i="1"/>
  <c r="BQ113" i="1" s="1"/>
  <c r="BQ114" i="1" s="1"/>
  <c r="BQ118" i="1" s="1"/>
  <c r="BQ119" i="1" s="1"/>
  <c r="BP73" i="1"/>
  <c r="BP76" i="1" s="1"/>
  <c r="BQ77" i="1" s="1"/>
  <c r="BQ80" i="1" s="1"/>
  <c r="BP54" i="10"/>
  <c r="BP10" i="13"/>
  <c r="BP29" i="13"/>
  <c r="AJ39" i="13"/>
  <c r="AI33" i="12"/>
  <c r="BP2" i="2"/>
  <c r="BP2" i="14"/>
  <c r="BP2" i="13"/>
  <c r="BP2" i="12"/>
  <c r="BP2" i="10"/>
  <c r="BP2" i="9"/>
  <c r="BP2" i="8"/>
  <c r="BK48" i="13"/>
  <c r="BK17" i="13"/>
  <c r="BR46" i="1"/>
  <c r="BR20" i="1"/>
  <c r="BR21" i="1" s="1"/>
  <c r="BP4" i="2"/>
  <c r="BP4" i="14"/>
  <c r="BP4" i="13"/>
  <c r="BP4" i="12"/>
  <c r="BP4" i="10"/>
  <c r="BP4" i="9"/>
  <c r="BP4" i="8"/>
  <c r="AI20" i="13"/>
  <c r="AH29" i="12"/>
  <c r="BP96" i="1"/>
  <c r="BO12" i="9"/>
  <c r="BO37" i="9" s="1"/>
  <c r="BO40" i="9" s="1"/>
  <c r="BP49" i="10"/>
  <c r="BP12" i="10"/>
  <c r="BP18" i="17" s="1"/>
  <c r="BP45" i="10"/>
  <c r="BP46" i="10" s="1"/>
  <c r="BP50" i="10" s="1"/>
  <c r="BP49" i="12"/>
  <c r="BP98" i="1"/>
  <c r="BP23" i="10"/>
  <c r="BP33" i="9"/>
  <c r="BP23" i="9"/>
  <c r="BP20" i="8"/>
  <c r="BP9" i="8"/>
  <c r="BT2" i="4"/>
  <c r="BT2" i="5"/>
  <c r="BS118" i="3"/>
  <c r="BS50" i="5" s="1"/>
  <c r="BR18" i="4"/>
  <c r="BR19" i="4" s="1"/>
  <c r="BR29" i="4" s="1"/>
  <c r="BR23" i="4"/>
  <c r="BT4" i="4"/>
  <c r="BT4" i="5"/>
  <c r="BT92" i="3"/>
  <c r="BT91" i="3"/>
  <c r="BT116" i="3"/>
  <c r="BU108" i="3"/>
  <c r="BU109" i="3" s="1"/>
  <c r="BU113" i="3" s="1"/>
  <c r="BU114" i="3" s="1"/>
  <c r="BU117" i="3" s="1"/>
  <c r="BP81" i="1"/>
  <c r="BO99" i="1"/>
  <c r="BO106" i="1" s="1"/>
  <c r="BO3" i="1" s="1"/>
  <c r="BQ96" i="1"/>
  <c r="BV46" i="3"/>
  <c r="BV20" i="3"/>
  <c r="BV21" i="3" s="1"/>
  <c r="BV107" i="3" s="1"/>
  <c r="BV108" i="3" s="1"/>
  <c r="BV109" i="3" s="1"/>
  <c r="BV113" i="3" s="1"/>
  <c r="BV114" i="3" s="1"/>
  <c r="BV117" i="3" s="1"/>
  <c r="BU78" i="3"/>
  <c r="BU79" i="3" s="1"/>
  <c r="BU82" i="3" s="1"/>
  <c r="BV83" i="3" s="1"/>
  <c r="BV86" i="3" s="1"/>
  <c r="BU47" i="3"/>
  <c r="BU48" i="3" s="1"/>
  <c r="BU31" i="3"/>
  <c r="BU73" i="3"/>
  <c r="BU74" i="3" s="1"/>
  <c r="BU93" i="3" s="1"/>
  <c r="BU59" i="3"/>
  <c r="BU60" i="3" s="1"/>
  <c r="BU63" i="3" s="1"/>
  <c r="BT64" i="3" s="1"/>
  <c r="BU22" i="3"/>
  <c r="BU23" i="3" s="1"/>
  <c r="BU36" i="3"/>
  <c r="BU37" i="3" s="1"/>
  <c r="BU90" i="3" s="1"/>
  <c r="BU24" i="3"/>
  <c r="BU4" i="3" s="1"/>
  <c r="BU2" i="3"/>
  <c r="BX9" i="3"/>
  <c r="BW11" i="3"/>
  <c r="BW12" i="3" s="1"/>
  <c r="BW16" i="3" s="1"/>
  <c r="BW17" i="3" s="1"/>
  <c r="BQ94" i="3"/>
  <c r="BQ101" i="3" s="1"/>
  <c r="BQ3" i="3" s="1"/>
  <c r="BR87" i="3"/>
  <c r="BT60" i="3"/>
  <c r="BT63" i="3" s="1"/>
  <c r="BS64" i="3" s="1"/>
  <c r="BP19" i="17" l="1"/>
  <c r="BP20" i="17" s="1"/>
  <c r="BQ17" i="17" s="1"/>
  <c r="BQ11" i="17" s="1"/>
  <c r="BQ12" i="17" s="1"/>
  <c r="BP55" i="10"/>
  <c r="BP60" i="10" s="1"/>
  <c r="BP51" i="10"/>
  <c r="BQ48" i="10" s="1"/>
  <c r="BM11" i="12"/>
  <c r="BQ3" i="4"/>
  <c r="BQ3" i="5"/>
  <c r="BT98" i="5"/>
  <c r="BR99" i="5"/>
  <c r="BM52" i="13"/>
  <c r="BN52" i="13"/>
  <c r="BM48" i="13"/>
  <c r="BN17" i="13"/>
  <c r="BO9" i="12"/>
  <c r="BQ32" i="9"/>
  <c r="BO3" i="10"/>
  <c r="BO3" i="9"/>
  <c r="BO3" i="13"/>
  <c r="BO3" i="8"/>
  <c r="BO3" i="12"/>
  <c r="BO3" i="2"/>
  <c r="BO3" i="14"/>
  <c r="BO16" i="13"/>
  <c r="BN11" i="12"/>
  <c r="BO11" i="13"/>
  <c r="BO12" i="13" s="1"/>
  <c r="BO13" i="13" s="1"/>
  <c r="BO48" i="13" s="1"/>
  <c r="BU53" i="3"/>
  <c r="BT17" i="1"/>
  <c r="BT17" i="4"/>
  <c r="BS20" i="1"/>
  <c r="BS21" i="1" s="1"/>
  <c r="BS34" i="10" s="1"/>
  <c r="BS35" i="10" s="1"/>
  <c r="BS36" i="10" s="1"/>
  <c r="BS17" i="4"/>
  <c r="BT54" i="3"/>
  <c r="BT35" i="5" s="1"/>
  <c r="BP30" i="8"/>
  <c r="BQ54" i="10"/>
  <c r="BQ55" i="10" s="1"/>
  <c r="BR90" i="1"/>
  <c r="BR91" i="1" s="1"/>
  <c r="BR34" i="10"/>
  <c r="BR35" i="10" s="1"/>
  <c r="BR36" i="10" s="1"/>
  <c r="BR31" i="1"/>
  <c r="BR32" i="1" s="1"/>
  <c r="BR112" i="1"/>
  <c r="BR113" i="1" s="1"/>
  <c r="BR114" i="1" s="1"/>
  <c r="BR118" i="1" s="1"/>
  <c r="BR119" i="1" s="1"/>
  <c r="BR22" i="1"/>
  <c r="BR23" i="1" s="1"/>
  <c r="BR17" i="14" s="1"/>
  <c r="BR72" i="1"/>
  <c r="BR73" i="1" s="1"/>
  <c r="BR76" i="1" s="1"/>
  <c r="BS77" i="1" s="1"/>
  <c r="BS80" i="1" s="1"/>
  <c r="BR24" i="1"/>
  <c r="BR4" i="1" s="1"/>
  <c r="BR47" i="1"/>
  <c r="BR48" i="1" s="1"/>
  <c r="BR97" i="1" s="1"/>
  <c r="BR2" i="1"/>
  <c r="BR53" i="1"/>
  <c r="BR67" i="1"/>
  <c r="BR68" i="1" s="1"/>
  <c r="BR36" i="1"/>
  <c r="BR37" i="1" s="1"/>
  <c r="BR95" i="1" s="1"/>
  <c r="BQ98" i="1"/>
  <c r="BQ23" i="10"/>
  <c r="BQ23" i="9"/>
  <c r="BQ33" i="9"/>
  <c r="BQ9" i="8"/>
  <c r="BQ20" i="8"/>
  <c r="BQ2" i="2"/>
  <c r="BQ2" i="14"/>
  <c r="BQ2" i="13"/>
  <c r="BQ2" i="12"/>
  <c r="BQ2" i="10"/>
  <c r="BQ2" i="9"/>
  <c r="BQ2" i="8"/>
  <c r="BO40" i="13"/>
  <c r="BO10" i="12"/>
  <c r="BO30" i="13"/>
  <c r="BO31" i="13" s="1"/>
  <c r="BO32" i="13" s="1"/>
  <c r="BO35" i="13"/>
  <c r="BQ10" i="13"/>
  <c r="BQ29" i="13"/>
  <c r="BQ49" i="12"/>
  <c r="BQ49" i="10"/>
  <c r="BQ45" i="10"/>
  <c r="BQ46" i="10" s="1"/>
  <c r="BQ50" i="10" s="1"/>
  <c r="BQ12" i="10"/>
  <c r="BQ18" i="17" s="1"/>
  <c r="BP10" i="9"/>
  <c r="BP32" i="9"/>
  <c r="BP34" i="9" s="1"/>
  <c r="BP39" i="9" s="1"/>
  <c r="BP24" i="9"/>
  <c r="BP38" i="9" s="1"/>
  <c r="BQ73" i="1"/>
  <c r="BQ76" i="1" s="1"/>
  <c r="BR77" i="1" s="1"/>
  <c r="BR80" i="1" s="1"/>
  <c r="BQ4" i="2"/>
  <c r="BQ4" i="14"/>
  <c r="BQ4" i="13"/>
  <c r="BQ4" i="12"/>
  <c r="BQ4" i="10"/>
  <c r="BQ4" i="9"/>
  <c r="BQ4" i="8"/>
  <c r="BU44" i="10"/>
  <c r="BV9" i="1"/>
  <c r="BU11" i="1"/>
  <c r="BU12" i="1" s="1"/>
  <c r="BU16" i="1" s="1"/>
  <c r="AI47" i="13"/>
  <c r="AI49" i="13" s="1"/>
  <c r="AI57" i="13" s="1"/>
  <c r="AI59" i="13" s="1"/>
  <c r="AI48" i="12" s="1"/>
  <c r="AI15" i="13"/>
  <c r="AI18" i="13" s="1"/>
  <c r="AI22" i="13" s="1"/>
  <c r="AI23" i="13" s="1"/>
  <c r="AJ53" i="13"/>
  <c r="AJ54" i="13" s="1"/>
  <c r="AJ58" i="13" s="1"/>
  <c r="AJ34" i="13"/>
  <c r="AJ37" i="13" s="1"/>
  <c r="AJ41" i="13" s="1"/>
  <c r="AJ42" i="13" s="1"/>
  <c r="BT118" i="3"/>
  <c r="BT50" i="5" s="1"/>
  <c r="BS18" i="4"/>
  <c r="BS19" i="4" s="1"/>
  <c r="BS29" i="4" s="1"/>
  <c r="BS23" i="4"/>
  <c r="BU2" i="4"/>
  <c r="BU2" i="5"/>
  <c r="BU4" i="4"/>
  <c r="BU4" i="5"/>
  <c r="BU92" i="3"/>
  <c r="BQ81" i="1"/>
  <c r="BP99" i="1"/>
  <c r="BP106" i="1" s="1"/>
  <c r="BP3" i="1" s="1"/>
  <c r="BY9" i="3"/>
  <c r="BX11" i="3"/>
  <c r="BX12" i="3" s="1"/>
  <c r="BX16" i="3" s="1"/>
  <c r="BX17" i="3" s="1"/>
  <c r="BR94" i="3"/>
  <c r="BR101" i="3" s="1"/>
  <c r="BR3" i="3" s="1"/>
  <c r="BS87" i="3"/>
  <c r="BV73" i="3"/>
  <c r="BV74" i="3" s="1"/>
  <c r="BV93" i="3" s="1"/>
  <c r="BV36" i="3"/>
  <c r="BV37" i="3" s="1"/>
  <c r="BV90" i="3" s="1"/>
  <c r="BV24" i="3"/>
  <c r="BV4" i="3" s="1"/>
  <c r="BV47" i="3"/>
  <c r="BV48" i="3" s="1"/>
  <c r="BV78" i="3"/>
  <c r="BV79" i="3" s="1"/>
  <c r="BV82" i="3" s="1"/>
  <c r="BW83" i="3" s="1"/>
  <c r="BW86" i="3" s="1"/>
  <c r="BV59" i="3"/>
  <c r="BV60" i="3" s="1"/>
  <c r="BV63" i="3" s="1"/>
  <c r="BU64" i="3" s="1"/>
  <c r="BV31" i="3"/>
  <c r="BV22" i="3"/>
  <c r="BV23" i="3" s="1"/>
  <c r="BV2" i="3"/>
  <c r="BW46" i="3"/>
  <c r="BW20" i="3"/>
  <c r="BW21" i="3" s="1"/>
  <c r="BW107" i="3" s="1"/>
  <c r="BU32" i="3"/>
  <c r="BQ19" i="17" l="1"/>
  <c r="BQ20" i="17" s="1"/>
  <c r="BR17" i="17" s="1"/>
  <c r="BR11" i="17" s="1"/>
  <c r="BR12" i="17" s="1"/>
  <c r="BN47" i="12"/>
  <c r="BN24" i="17"/>
  <c r="BM47" i="12"/>
  <c r="BM24" i="17"/>
  <c r="BQ51" i="10"/>
  <c r="BR48" i="10" s="1"/>
  <c r="BO11" i="12"/>
  <c r="BO24" i="17" s="1"/>
  <c r="BR3" i="4"/>
  <c r="BR3" i="5"/>
  <c r="BS99" i="5"/>
  <c r="BQ10" i="9"/>
  <c r="BQ24" i="9"/>
  <c r="BQ38" i="9" s="1"/>
  <c r="BS90" i="1"/>
  <c r="BS91" i="1" s="1"/>
  <c r="BO17" i="13"/>
  <c r="BP14" i="8"/>
  <c r="BP16" i="8" s="1"/>
  <c r="BP34" i="8" s="1"/>
  <c r="BP3" i="10"/>
  <c r="BP3" i="9"/>
  <c r="BP3" i="13"/>
  <c r="BP3" i="8"/>
  <c r="BP3" i="2"/>
  <c r="BP3" i="14"/>
  <c r="BP3" i="12"/>
  <c r="BU17" i="1"/>
  <c r="BU46" i="1" s="1"/>
  <c r="BS47" i="1"/>
  <c r="BS48" i="1" s="1"/>
  <c r="BS97" i="1" s="1"/>
  <c r="BS24" i="1"/>
  <c r="BS4" i="1" s="1"/>
  <c r="BS67" i="1"/>
  <c r="BS68" i="1" s="1"/>
  <c r="BS36" i="1"/>
  <c r="BS37" i="1" s="1"/>
  <c r="BS95" i="1" s="1"/>
  <c r="BS31" i="1"/>
  <c r="BS53" i="1"/>
  <c r="BS54" i="1" s="1"/>
  <c r="BS57" i="1" s="1"/>
  <c r="BR58" i="1" s="1"/>
  <c r="BS22" i="1"/>
  <c r="BS23" i="1" s="1"/>
  <c r="BS72" i="1"/>
  <c r="BS112" i="1"/>
  <c r="BS113" i="1" s="1"/>
  <c r="BS114" i="1" s="1"/>
  <c r="BS118" i="1" s="1"/>
  <c r="BS119" i="1" s="1"/>
  <c r="BS2" i="1"/>
  <c r="BT46" i="1"/>
  <c r="BT20" i="1"/>
  <c r="BT21" i="1" s="1"/>
  <c r="BU13" i="4"/>
  <c r="BU14" i="4" s="1"/>
  <c r="BU28" i="4" s="1"/>
  <c r="BU52" i="3"/>
  <c r="BU54" i="3" s="1"/>
  <c r="BU35" i="5" s="1"/>
  <c r="BU29" i="5"/>
  <c r="BU17" i="4"/>
  <c r="BV53" i="3"/>
  <c r="BQ34" i="9"/>
  <c r="BQ39" i="9" s="1"/>
  <c r="BR54" i="10"/>
  <c r="BR4" i="2"/>
  <c r="BR4" i="14"/>
  <c r="BR4" i="13"/>
  <c r="BR4" i="12"/>
  <c r="BR4" i="10"/>
  <c r="BR4" i="9"/>
  <c r="BR4" i="8"/>
  <c r="AI29" i="12"/>
  <c r="AJ20" i="13"/>
  <c r="BO36" i="13"/>
  <c r="BO52" i="13"/>
  <c r="BR10" i="13"/>
  <c r="BR29" i="13"/>
  <c r="BR98" i="1"/>
  <c r="BR23" i="10"/>
  <c r="BR23" i="9"/>
  <c r="BR33" i="9"/>
  <c r="BR9" i="8"/>
  <c r="BR20" i="8"/>
  <c r="BR96" i="1"/>
  <c r="BV44" i="10"/>
  <c r="BW9" i="1"/>
  <c r="BV11" i="1"/>
  <c r="BV12" i="1" s="1"/>
  <c r="BV16" i="1" s="1"/>
  <c r="BP31" i="8"/>
  <c r="BP32" i="8" s="1"/>
  <c r="BP11" i="9" s="1"/>
  <c r="BP12" i="9" s="1"/>
  <c r="BP37" i="9" s="1"/>
  <c r="BP40" i="9" s="1"/>
  <c r="BP25" i="8"/>
  <c r="BP27" i="8" s="1"/>
  <c r="BP35" i="8" s="1"/>
  <c r="BR54" i="1"/>
  <c r="BR57" i="1" s="1"/>
  <c r="BQ58" i="1" s="1"/>
  <c r="BR49" i="12"/>
  <c r="BR49" i="10"/>
  <c r="BR45" i="10"/>
  <c r="BR46" i="10" s="1"/>
  <c r="BR50" i="10" s="1"/>
  <c r="BR12" i="10"/>
  <c r="BR18" i="17" s="1"/>
  <c r="AJ33" i="12"/>
  <c r="AK39" i="13"/>
  <c r="BR2" i="2"/>
  <c r="BR2" i="14"/>
  <c r="BR2" i="13"/>
  <c r="BR2" i="12"/>
  <c r="BR2" i="10"/>
  <c r="BR2" i="9"/>
  <c r="BR2" i="8"/>
  <c r="BQ60" i="10"/>
  <c r="BS45" i="10"/>
  <c r="BS46" i="10" s="1"/>
  <c r="BS50" i="10" s="1"/>
  <c r="BS12" i="10"/>
  <c r="BS18" i="17" s="1"/>
  <c r="BS49" i="12"/>
  <c r="BS49" i="10"/>
  <c r="BV4" i="4"/>
  <c r="BV4" i="5"/>
  <c r="BV2" i="4"/>
  <c r="BV2" i="5"/>
  <c r="BT18" i="4"/>
  <c r="BT19" i="4" s="1"/>
  <c r="BT29" i="4" s="1"/>
  <c r="BT23" i="4"/>
  <c r="BV92" i="3"/>
  <c r="BU91" i="3"/>
  <c r="BU116" i="3"/>
  <c r="BU118" i="3" s="1"/>
  <c r="BU50" i="5" s="1"/>
  <c r="BW108" i="3"/>
  <c r="BW109" i="3" s="1"/>
  <c r="BW113" i="3" s="1"/>
  <c r="BW114" i="3" s="1"/>
  <c r="BW117" i="3" s="1"/>
  <c r="BR81" i="1"/>
  <c r="BQ99" i="1"/>
  <c r="BQ106" i="1" s="1"/>
  <c r="BQ3" i="1" s="1"/>
  <c r="BS94" i="3"/>
  <c r="BS101" i="3" s="1"/>
  <c r="BS3" i="3" s="1"/>
  <c r="BT87" i="3"/>
  <c r="BW78" i="3"/>
  <c r="BW79" i="3" s="1"/>
  <c r="BW82" i="3" s="1"/>
  <c r="BX83" i="3" s="1"/>
  <c r="BX86" i="3" s="1"/>
  <c r="BW73" i="3"/>
  <c r="BW74" i="3" s="1"/>
  <c r="BW93" i="3" s="1"/>
  <c r="BW59" i="3"/>
  <c r="BW31" i="3"/>
  <c r="BW36" i="3"/>
  <c r="BW37" i="3" s="1"/>
  <c r="BW90" i="3" s="1"/>
  <c r="BW22" i="3"/>
  <c r="BW23" i="3" s="1"/>
  <c r="BW24" i="3"/>
  <c r="BW4" i="3" s="1"/>
  <c r="BW2" i="3"/>
  <c r="BW47" i="3"/>
  <c r="BW48" i="3" s="1"/>
  <c r="BX46" i="3"/>
  <c r="BX20" i="3"/>
  <c r="BX21" i="3" s="1"/>
  <c r="BX107" i="3" s="1"/>
  <c r="BX108" i="3" s="1"/>
  <c r="BX109" i="3" s="1"/>
  <c r="BX113" i="3" s="1"/>
  <c r="BX114" i="3" s="1"/>
  <c r="BX117" i="3" s="1"/>
  <c r="BZ9" i="3"/>
  <c r="BY11" i="3"/>
  <c r="BY12" i="3" s="1"/>
  <c r="BY16" i="3" s="1"/>
  <c r="BY17" i="3" s="1"/>
  <c r="BV32" i="3"/>
  <c r="BR19" i="17" l="1"/>
  <c r="BR20" i="17" s="1"/>
  <c r="BS17" i="17" s="1"/>
  <c r="BS11" i="17" s="1"/>
  <c r="BS12" i="17" s="1"/>
  <c r="BO47" i="12"/>
  <c r="BR51" i="10"/>
  <c r="BS48" i="10" s="1"/>
  <c r="BS51" i="10" s="1"/>
  <c r="BT48" i="10" s="1"/>
  <c r="BR55" i="10"/>
  <c r="BR60" i="10" s="1"/>
  <c r="BS3" i="4"/>
  <c r="BS3" i="5"/>
  <c r="BU98" i="5"/>
  <c r="BT99" i="5"/>
  <c r="BV17" i="1"/>
  <c r="BV46" i="1" s="1"/>
  <c r="BU20" i="1"/>
  <c r="BU21" i="1" s="1"/>
  <c r="BQ3" i="2"/>
  <c r="BQ3" i="14"/>
  <c r="BQ3" i="13"/>
  <c r="BQ3" i="12"/>
  <c r="BQ3" i="10"/>
  <c r="BQ3" i="9"/>
  <c r="BQ3" i="8"/>
  <c r="BW53" i="3"/>
  <c r="BS32" i="1"/>
  <c r="BT32" i="1"/>
  <c r="BT72" i="1"/>
  <c r="BT73" i="1" s="1"/>
  <c r="BT76" i="1" s="1"/>
  <c r="BU77" i="1" s="1"/>
  <c r="BU80" i="1" s="1"/>
  <c r="BT24" i="1"/>
  <c r="BT4" i="1" s="1"/>
  <c r="BT90" i="1"/>
  <c r="BT91" i="1" s="1"/>
  <c r="BT31" i="1"/>
  <c r="BT22" i="1"/>
  <c r="BT23" i="1" s="1"/>
  <c r="BT36" i="1"/>
  <c r="BT37" i="1" s="1"/>
  <c r="BT95" i="1" s="1"/>
  <c r="BT34" i="10"/>
  <c r="BT35" i="10" s="1"/>
  <c r="BT36" i="10" s="1"/>
  <c r="BT47" i="1"/>
  <c r="BT48" i="1" s="1"/>
  <c r="BT97" i="1" s="1"/>
  <c r="BT53" i="1"/>
  <c r="BT54" i="1" s="1"/>
  <c r="BT57" i="1" s="1"/>
  <c r="BS58" i="1" s="1"/>
  <c r="BT2" i="1"/>
  <c r="BT112" i="1"/>
  <c r="BT113" i="1" s="1"/>
  <c r="BT114" i="1" s="1"/>
  <c r="BT118" i="1" s="1"/>
  <c r="BT119" i="1" s="1"/>
  <c r="BT67" i="1"/>
  <c r="BT68" i="1" s="1"/>
  <c r="BS23" i="10"/>
  <c r="BS33" i="9"/>
  <c r="BS23" i="9"/>
  <c r="BS9" i="8"/>
  <c r="BS20" i="8"/>
  <c r="BS98" i="1"/>
  <c r="BS4" i="12"/>
  <c r="BS4" i="10"/>
  <c r="BS4" i="9"/>
  <c r="BS4" i="8"/>
  <c r="BS4" i="2"/>
  <c r="BS4" i="14"/>
  <c r="BS4" i="13"/>
  <c r="BS2" i="10"/>
  <c r="BS2" i="9"/>
  <c r="BS2" i="2"/>
  <c r="BS2" i="8"/>
  <c r="BS2" i="14"/>
  <c r="BS2" i="12"/>
  <c r="BS2" i="13"/>
  <c r="BS73" i="1"/>
  <c r="BS76" i="1" s="1"/>
  <c r="BT77" i="1" s="1"/>
  <c r="BT80" i="1" s="1"/>
  <c r="BV13" i="4"/>
  <c r="BV14" i="4" s="1"/>
  <c r="BV28" i="4" s="1"/>
  <c r="BV52" i="3"/>
  <c r="BV54" i="3" s="1"/>
  <c r="BV35" i="5" s="1"/>
  <c r="BV29" i="5"/>
  <c r="BS17" i="14"/>
  <c r="BS29" i="13"/>
  <c r="BS10" i="13"/>
  <c r="AJ15" i="13"/>
  <c r="AJ18" i="13" s="1"/>
  <c r="AJ22" i="13" s="1"/>
  <c r="AJ23" i="13" s="1"/>
  <c r="AJ47" i="13"/>
  <c r="AJ49" i="13" s="1"/>
  <c r="AJ57" i="13" s="1"/>
  <c r="AJ59" i="13" s="1"/>
  <c r="AJ48" i="12" s="1"/>
  <c r="BP35" i="13"/>
  <c r="BP40" i="13"/>
  <c r="BP30" i="13"/>
  <c r="BP10" i="12"/>
  <c r="BQ31" i="8"/>
  <c r="BQ25" i="8"/>
  <c r="BQ27" i="8" s="1"/>
  <c r="BQ35" i="8" s="1"/>
  <c r="BV20" i="1"/>
  <c r="BV21" i="1" s="1"/>
  <c r="BV72" i="1" s="1"/>
  <c r="BR32" i="9"/>
  <c r="BR34" i="9" s="1"/>
  <c r="BR39" i="9" s="1"/>
  <c r="BR24" i="9"/>
  <c r="BR38" i="9" s="1"/>
  <c r="BR10" i="9"/>
  <c r="BQ14" i="8"/>
  <c r="BQ16" i="8" s="1"/>
  <c r="BQ34" i="8" s="1"/>
  <c r="BQ30" i="8"/>
  <c r="AK53" i="13"/>
  <c r="AK54" i="13" s="1"/>
  <c r="AK58" i="13" s="1"/>
  <c r="AK34" i="13"/>
  <c r="AK37" i="13" s="1"/>
  <c r="AK41" i="13" s="1"/>
  <c r="AK42" i="13" s="1"/>
  <c r="BW44" i="10"/>
  <c r="BX9" i="1"/>
  <c r="BW11" i="1"/>
  <c r="BW12" i="1" s="1"/>
  <c r="BW16" i="1" s="1"/>
  <c r="BW17" i="1" s="1"/>
  <c r="BW46" i="1" s="1"/>
  <c r="BP36" i="8"/>
  <c r="BW2" i="4"/>
  <c r="BW2" i="5"/>
  <c r="BW4" i="4"/>
  <c r="BW4" i="5"/>
  <c r="BU18" i="4"/>
  <c r="BU19" i="4" s="1"/>
  <c r="BU29" i="4" s="1"/>
  <c r="BU23" i="4"/>
  <c r="BW92" i="3"/>
  <c r="BV91" i="3"/>
  <c r="BV116" i="3"/>
  <c r="BV118" i="3" s="1"/>
  <c r="BV50" i="5" s="1"/>
  <c r="BV112" i="1"/>
  <c r="BV113" i="1" s="1"/>
  <c r="BV114" i="1" s="1"/>
  <c r="BV118" i="1" s="1"/>
  <c r="BV119" i="1" s="1"/>
  <c r="BV47" i="1"/>
  <c r="BV48" i="1" s="1"/>
  <c r="BV97" i="1" s="1"/>
  <c r="BS81" i="1"/>
  <c r="BR99" i="1"/>
  <c r="BR106" i="1" s="1"/>
  <c r="BR3" i="1" s="1"/>
  <c r="BX78" i="3"/>
  <c r="BX79" i="3" s="1"/>
  <c r="BX82" i="3" s="1"/>
  <c r="BY83" i="3" s="1"/>
  <c r="BY86" i="3" s="1"/>
  <c r="BX31" i="3"/>
  <c r="BX24" i="3"/>
  <c r="BX4" i="3" s="1"/>
  <c r="BX47" i="3"/>
  <c r="BX48" i="3" s="1"/>
  <c r="BX59" i="3"/>
  <c r="BX60" i="3" s="1"/>
  <c r="BX63" i="3" s="1"/>
  <c r="BW64" i="3" s="1"/>
  <c r="BX73" i="3"/>
  <c r="BX74" i="3" s="1"/>
  <c r="BX93" i="3" s="1"/>
  <c r="BX22" i="3"/>
  <c r="BX23" i="3" s="1"/>
  <c r="BX36" i="3"/>
  <c r="BX37" i="3" s="1"/>
  <c r="BX90" i="3" s="1"/>
  <c r="BX2" i="3"/>
  <c r="BX32" i="3"/>
  <c r="BZ11" i="3"/>
  <c r="BZ12" i="3" s="1"/>
  <c r="BZ16" i="3" s="1"/>
  <c r="BZ17" i="3" s="1"/>
  <c r="CA9" i="3"/>
  <c r="BW60" i="3"/>
  <c r="BW63" i="3" s="1"/>
  <c r="BV64" i="3" s="1"/>
  <c r="BU87" i="3"/>
  <c r="BT94" i="3"/>
  <c r="BT101" i="3" s="1"/>
  <c r="BT3" i="3" s="1"/>
  <c r="BY46" i="3"/>
  <c r="BY20" i="3"/>
  <c r="BY21" i="3" s="1"/>
  <c r="BY107" i="3" s="1"/>
  <c r="BY108" i="3" s="1"/>
  <c r="BY109" i="3" s="1"/>
  <c r="BY113" i="3" s="1"/>
  <c r="BY114" i="3" s="1"/>
  <c r="BY117" i="3" s="1"/>
  <c r="BW32" i="3"/>
  <c r="BV22" i="1"/>
  <c r="BV23" i="1" s="1"/>
  <c r="BV17" i="14" s="1"/>
  <c r="BS54" i="10" l="1"/>
  <c r="BS55" i="10" s="1"/>
  <c r="BS19" i="17"/>
  <c r="BS20" i="17" s="1"/>
  <c r="BT17" i="17" s="1"/>
  <c r="BT11" i="17" s="1"/>
  <c r="BT12" i="17" s="1"/>
  <c r="BT3" i="4"/>
  <c r="BT3" i="5"/>
  <c r="BV98" i="5"/>
  <c r="BU99" i="5"/>
  <c r="BU112" i="1"/>
  <c r="BU113" i="1" s="1"/>
  <c r="BU114" i="1" s="1"/>
  <c r="BU118" i="1" s="1"/>
  <c r="BU119" i="1" s="1"/>
  <c r="BU67" i="1"/>
  <c r="BU68" i="1" s="1"/>
  <c r="BU24" i="1"/>
  <c r="BU4" i="1" s="1"/>
  <c r="BU90" i="1"/>
  <c r="BU91" i="1" s="1"/>
  <c r="BU22" i="1"/>
  <c r="BU23" i="1" s="1"/>
  <c r="BU31" i="1"/>
  <c r="BU32" i="1" s="1"/>
  <c r="BU34" i="10"/>
  <c r="BU35" i="10" s="1"/>
  <c r="BU36" i="10" s="1"/>
  <c r="BU72" i="1"/>
  <c r="BU73" i="1" s="1"/>
  <c r="BU76" i="1" s="1"/>
  <c r="BV77" i="1" s="1"/>
  <c r="BV80" i="1" s="1"/>
  <c r="BU47" i="1"/>
  <c r="BU48" i="1" s="1"/>
  <c r="BU97" i="1" s="1"/>
  <c r="BU36" i="1"/>
  <c r="BU37" i="1" s="1"/>
  <c r="BU95" i="1" s="1"/>
  <c r="BU53" i="1"/>
  <c r="BU54" i="1" s="1"/>
  <c r="BU57" i="1" s="1"/>
  <c r="BT58" i="1" s="1"/>
  <c r="BU2" i="1"/>
  <c r="BR3" i="10"/>
  <c r="BR3" i="8"/>
  <c r="BQ36" i="8"/>
  <c r="BQ16" i="13" s="1"/>
  <c r="BR3" i="13"/>
  <c r="BT2" i="8"/>
  <c r="BT2" i="2"/>
  <c r="BT2" i="14"/>
  <c r="BT2" i="13"/>
  <c r="BT2" i="12"/>
  <c r="BT2" i="10"/>
  <c r="BT2" i="9"/>
  <c r="BT4" i="10"/>
  <c r="BT4" i="9"/>
  <c r="BT4" i="2"/>
  <c r="BT4" i="8"/>
  <c r="BT4" i="14"/>
  <c r="BT4" i="13"/>
  <c r="BT4" i="12"/>
  <c r="BV53" i="1"/>
  <c r="BR3" i="14"/>
  <c r="BV31" i="1"/>
  <c r="BV32" i="1" s="1"/>
  <c r="BR3" i="2"/>
  <c r="BT96" i="1"/>
  <c r="BR3" i="12"/>
  <c r="BW13" i="4"/>
  <c r="BW14" i="4" s="1"/>
  <c r="BW28" i="4" s="1"/>
  <c r="BW52" i="3"/>
  <c r="BW54" i="3" s="1"/>
  <c r="BW35" i="5" s="1"/>
  <c r="BW29" i="5"/>
  <c r="BX53" i="3"/>
  <c r="BX13" i="4"/>
  <c r="BX14" i="4" s="1"/>
  <c r="BX28" i="4" s="1"/>
  <c r="BX29" i="5"/>
  <c r="BX52" i="3"/>
  <c r="BX54" i="3" s="1"/>
  <c r="BX35" i="5" s="1"/>
  <c r="BV36" i="1"/>
  <c r="BV37" i="1" s="1"/>
  <c r="BV95" i="1" s="1"/>
  <c r="BT12" i="10"/>
  <c r="BT18" i="17" s="1"/>
  <c r="BT49" i="12"/>
  <c r="BT49" i="10"/>
  <c r="BT45" i="10"/>
  <c r="BT46" i="10" s="1"/>
  <c r="BT50" i="10" s="1"/>
  <c r="BT51" i="10" s="1"/>
  <c r="BU48" i="10" s="1"/>
  <c r="BS96" i="1"/>
  <c r="BW17" i="4"/>
  <c r="BT17" i="14"/>
  <c r="BT10" i="13"/>
  <c r="BT29" i="13"/>
  <c r="BV67" i="1"/>
  <c r="BV68" i="1" s="1"/>
  <c r="BV20" i="8" s="1"/>
  <c r="BR3" i="9"/>
  <c r="BV24" i="1"/>
  <c r="BV4" i="1" s="1"/>
  <c r="BV4" i="2" s="1"/>
  <c r="BV17" i="4"/>
  <c r="BT98" i="1"/>
  <c r="BT9" i="8"/>
  <c r="BT23" i="10"/>
  <c r="BT33" i="9"/>
  <c r="BT23" i="9"/>
  <c r="BT20" i="8"/>
  <c r="BV29" i="13"/>
  <c r="BV10" i="13"/>
  <c r="BV90" i="1"/>
  <c r="BV91" i="1" s="1"/>
  <c r="BV34" i="10"/>
  <c r="BV35" i="10" s="1"/>
  <c r="BV36" i="10" s="1"/>
  <c r="BP31" i="13"/>
  <c r="BP32" i="13" s="1"/>
  <c r="BX44" i="10"/>
  <c r="BY9" i="1"/>
  <c r="BX11" i="1"/>
  <c r="BX12" i="1" s="1"/>
  <c r="BX16" i="1" s="1"/>
  <c r="BX17" i="1" s="1"/>
  <c r="BX46" i="1" s="1"/>
  <c r="BP16" i="13"/>
  <c r="BP21" i="13"/>
  <c r="BP11" i="13"/>
  <c r="BP12" i="13" s="1"/>
  <c r="BP13" i="13" s="1"/>
  <c r="BP9" i="12"/>
  <c r="BP11" i="12" s="1"/>
  <c r="BP24" i="17" s="1"/>
  <c r="BQ32" i="8"/>
  <c r="BQ11" i="9" s="1"/>
  <c r="BQ12" i="9" s="1"/>
  <c r="BQ37" i="9" s="1"/>
  <c r="BQ40" i="9" s="1"/>
  <c r="BR25" i="8"/>
  <c r="BR27" i="8" s="1"/>
  <c r="BR35" i="8" s="1"/>
  <c r="BR31" i="8"/>
  <c r="AJ29" i="12"/>
  <c r="AK20" i="13"/>
  <c r="BW20" i="1"/>
  <c r="BW21" i="1" s="1"/>
  <c r="BW36" i="1" s="1"/>
  <c r="BW37" i="1" s="1"/>
  <c r="BW95" i="1" s="1"/>
  <c r="AL39" i="13"/>
  <c r="AK33" i="12"/>
  <c r="BR14" i="8"/>
  <c r="BR16" i="8" s="1"/>
  <c r="BR34" i="8" s="1"/>
  <c r="BR30" i="8"/>
  <c r="BV4" i="14"/>
  <c r="BV4" i="13"/>
  <c r="BV4" i="12"/>
  <c r="BV4" i="10"/>
  <c r="BV4" i="9"/>
  <c r="BV4" i="8"/>
  <c r="BS60" i="10"/>
  <c r="BV2" i="1"/>
  <c r="BT54" i="10"/>
  <c r="BV23" i="4"/>
  <c r="BV18" i="4"/>
  <c r="BV19" i="4" s="1"/>
  <c r="BV29" i="4" s="1"/>
  <c r="BX4" i="4"/>
  <c r="BX4" i="5"/>
  <c r="BX2" i="4"/>
  <c r="BX2" i="5"/>
  <c r="BX92" i="3"/>
  <c r="BW91" i="3"/>
  <c r="BW116" i="3"/>
  <c r="BW118" i="3" s="1"/>
  <c r="BW50" i="5" s="1"/>
  <c r="BX91" i="3"/>
  <c r="BX116" i="3"/>
  <c r="BT81" i="1"/>
  <c r="BS99" i="1"/>
  <c r="BU96" i="1"/>
  <c r="BV54" i="1"/>
  <c r="BV57" i="1" s="1"/>
  <c r="BU58" i="1" s="1"/>
  <c r="BZ46" i="3"/>
  <c r="BZ20" i="3"/>
  <c r="BZ21" i="3" s="1"/>
  <c r="BZ107" i="3" s="1"/>
  <c r="CA11" i="3"/>
  <c r="CA12" i="3" s="1"/>
  <c r="CA16" i="3" s="1"/>
  <c r="CA17" i="3" s="1"/>
  <c r="CB9" i="3"/>
  <c r="BV87" i="3"/>
  <c r="BU94" i="3"/>
  <c r="BU101" i="3" s="1"/>
  <c r="BU3" i="3" s="1"/>
  <c r="BY78" i="3"/>
  <c r="BY79" i="3" s="1"/>
  <c r="BY82" i="3" s="1"/>
  <c r="BZ83" i="3" s="1"/>
  <c r="BZ86" i="3" s="1"/>
  <c r="BY73" i="3"/>
  <c r="BY74" i="3" s="1"/>
  <c r="BY93" i="3" s="1"/>
  <c r="BY59" i="3"/>
  <c r="BY60" i="3" s="1"/>
  <c r="BY63" i="3" s="1"/>
  <c r="BX64" i="3" s="1"/>
  <c r="BY47" i="3"/>
  <c r="BY48" i="3" s="1"/>
  <c r="BY36" i="3"/>
  <c r="BY37" i="3" s="1"/>
  <c r="BY90" i="3" s="1"/>
  <c r="BY24" i="3"/>
  <c r="BY4" i="3" s="1"/>
  <c r="BY31" i="3"/>
  <c r="BY22" i="3"/>
  <c r="BY23" i="3" s="1"/>
  <c r="BY2" i="3"/>
  <c r="BX20" i="1"/>
  <c r="BX21" i="1" s="1"/>
  <c r="BT19" i="17" l="1"/>
  <c r="BT20" i="17" s="1"/>
  <c r="BU17" i="17" s="1"/>
  <c r="BU11" i="17" s="1"/>
  <c r="BU12" i="17" s="1"/>
  <c r="BU19" i="17" s="1"/>
  <c r="BU20" i="17" s="1"/>
  <c r="BV17" i="17" s="1"/>
  <c r="BV11" i="17" s="1"/>
  <c r="BV12" i="17" s="1"/>
  <c r="BT55" i="10"/>
  <c r="BT60" i="10" s="1"/>
  <c r="BT31" i="8"/>
  <c r="BU3" i="4"/>
  <c r="BU3" i="5"/>
  <c r="BW98" i="5"/>
  <c r="BX98" i="5"/>
  <c r="BV99" i="5"/>
  <c r="BS24" i="9"/>
  <c r="BS38" i="9" s="1"/>
  <c r="BS32" i="9"/>
  <c r="BS34" i="9" s="1"/>
  <c r="BS39" i="9" s="1"/>
  <c r="BS10" i="9"/>
  <c r="BT27" i="8"/>
  <c r="BT35" i="8" s="1"/>
  <c r="BU32" i="9"/>
  <c r="BT32" i="9"/>
  <c r="BT25" i="8"/>
  <c r="BQ9" i="12"/>
  <c r="BQ21" i="13"/>
  <c r="BQ11" i="13"/>
  <c r="BQ12" i="13" s="1"/>
  <c r="BQ13" i="13" s="1"/>
  <c r="BQ48" i="13" s="1"/>
  <c r="BU49" i="12"/>
  <c r="BU49" i="10"/>
  <c r="BU12" i="10"/>
  <c r="BU18" i="17" s="1"/>
  <c r="BU45" i="10"/>
  <c r="BU46" i="10" s="1"/>
  <c r="BU50" i="10" s="1"/>
  <c r="BU17" i="14"/>
  <c r="BU10" i="13"/>
  <c r="BU29" i="13"/>
  <c r="BU2" i="8"/>
  <c r="BU2" i="2"/>
  <c r="BU2" i="10"/>
  <c r="BU2" i="14"/>
  <c r="BU2" i="13"/>
  <c r="BU2" i="9"/>
  <c r="BU2" i="12"/>
  <c r="BV25" i="8"/>
  <c r="BU4" i="9"/>
  <c r="BU4" i="10"/>
  <c r="BU4" i="8"/>
  <c r="BU4" i="2"/>
  <c r="BU4" i="14"/>
  <c r="BU4" i="12"/>
  <c r="BU4" i="13"/>
  <c r="BU98" i="1"/>
  <c r="BU9" i="8"/>
  <c r="BU23" i="10"/>
  <c r="BU33" i="9"/>
  <c r="BU23" i="9"/>
  <c r="BU20" i="8"/>
  <c r="BV96" i="1"/>
  <c r="BV73" i="1"/>
  <c r="BV76" i="1" s="1"/>
  <c r="BW77" i="1" s="1"/>
  <c r="BW80" i="1" s="1"/>
  <c r="BV23" i="9"/>
  <c r="BT14" i="8"/>
  <c r="BT16" i="8" s="1"/>
  <c r="BT34" i="8" s="1"/>
  <c r="BV23" i="10"/>
  <c r="BT34" i="9"/>
  <c r="BT39" i="9" s="1"/>
  <c r="BS106" i="1"/>
  <c r="BS3" i="1" s="1"/>
  <c r="BS3" i="9" s="1"/>
  <c r="BV33" i="9"/>
  <c r="BV98" i="1"/>
  <c r="BT24" i="9"/>
  <c r="BT38" i="9" s="1"/>
  <c r="BV9" i="8"/>
  <c r="BR36" i="8"/>
  <c r="BR16" i="13" s="1"/>
  <c r="BX17" i="4"/>
  <c r="BP47" i="12"/>
  <c r="BR32" i="8"/>
  <c r="BR11" i="9" s="1"/>
  <c r="BR12" i="9" s="1"/>
  <c r="BR37" i="9" s="1"/>
  <c r="BR40" i="9" s="1"/>
  <c r="BR30" i="13" s="1"/>
  <c r="BR31" i="13" s="1"/>
  <c r="BR32" i="13" s="1"/>
  <c r="BT10" i="9"/>
  <c r="BS14" i="8"/>
  <c r="BS30" i="8"/>
  <c r="BY53" i="3"/>
  <c r="BS25" i="8"/>
  <c r="BS31" i="8"/>
  <c r="BP36" i="13"/>
  <c r="BP52" i="13"/>
  <c r="AL53" i="13"/>
  <c r="AL54" i="13" s="1"/>
  <c r="AL58" i="13" s="1"/>
  <c r="AL34" i="13"/>
  <c r="AL37" i="13" s="1"/>
  <c r="AL41" i="13" s="1"/>
  <c r="AL42" i="13" s="1"/>
  <c r="AK47" i="13"/>
  <c r="AK49" i="13" s="1"/>
  <c r="AK57" i="13" s="1"/>
  <c r="AK59" i="13" s="1"/>
  <c r="AK48" i="12" s="1"/>
  <c r="AK15" i="13"/>
  <c r="AK18" i="13" s="1"/>
  <c r="AK22" i="13" s="1"/>
  <c r="AK23" i="13" s="1"/>
  <c r="BW90" i="1"/>
  <c r="BW91" i="1" s="1"/>
  <c r="BW34" i="10"/>
  <c r="BW35" i="10" s="1"/>
  <c r="BW36" i="10" s="1"/>
  <c r="BW22" i="1"/>
  <c r="BW23" i="1" s="1"/>
  <c r="BW17" i="14" s="1"/>
  <c r="BW67" i="1"/>
  <c r="BW68" i="1" s="1"/>
  <c r="BW31" i="1"/>
  <c r="BW72" i="1"/>
  <c r="BW73" i="1" s="1"/>
  <c r="BW76" i="1" s="1"/>
  <c r="BX77" i="1" s="1"/>
  <c r="BX80" i="1" s="1"/>
  <c r="BV31" i="8"/>
  <c r="BP48" i="13"/>
  <c r="BP17" i="13"/>
  <c r="BV12" i="10"/>
  <c r="BV18" i="17" s="1"/>
  <c r="BV49" i="12"/>
  <c r="BV49" i="10"/>
  <c r="BV45" i="10"/>
  <c r="BV46" i="10" s="1"/>
  <c r="BV50" i="10" s="1"/>
  <c r="BY44" i="10"/>
  <c r="BZ9" i="1"/>
  <c r="BY11" i="1"/>
  <c r="BY12" i="1" s="1"/>
  <c r="BY16" i="1" s="1"/>
  <c r="BY17" i="1" s="1"/>
  <c r="BY46" i="1" s="1"/>
  <c r="BW2" i="1"/>
  <c r="BW112" i="1"/>
  <c r="BW113" i="1" s="1"/>
  <c r="BW114" i="1" s="1"/>
  <c r="BW118" i="1" s="1"/>
  <c r="BW119" i="1" s="1"/>
  <c r="BU54" i="10"/>
  <c r="BU55" i="10" s="1"/>
  <c r="BV2" i="2"/>
  <c r="BV2" i="14"/>
  <c r="BV2" i="13"/>
  <c r="BV2" i="12"/>
  <c r="BV2" i="10"/>
  <c r="BV2" i="9"/>
  <c r="BV2" i="8"/>
  <c r="BW24" i="1"/>
  <c r="BW4" i="1" s="1"/>
  <c r="BW53" i="1"/>
  <c r="BW54" i="1" s="1"/>
  <c r="BW57" i="1" s="1"/>
  <c r="BV58" i="1" s="1"/>
  <c r="BX90" i="1"/>
  <c r="BX91" i="1" s="1"/>
  <c r="BX34" i="10"/>
  <c r="BX35" i="10" s="1"/>
  <c r="BX36" i="10" s="1"/>
  <c r="BW47" i="1"/>
  <c r="BW48" i="1" s="1"/>
  <c r="BW97" i="1" s="1"/>
  <c r="BQ40" i="13"/>
  <c r="BQ35" i="13"/>
  <c r="BQ30" i="13"/>
  <c r="BQ31" i="13" s="1"/>
  <c r="BQ32" i="13" s="1"/>
  <c r="BQ10" i="12"/>
  <c r="BY2" i="4"/>
  <c r="BY2" i="5"/>
  <c r="BX118" i="3"/>
  <c r="BX50" i="5" s="1"/>
  <c r="BW23" i="4"/>
  <c r="BW18" i="4"/>
  <c r="BW19" i="4" s="1"/>
  <c r="BW29" i="4" s="1"/>
  <c r="BY4" i="4"/>
  <c r="BY4" i="5"/>
  <c r="BY92" i="3"/>
  <c r="BZ108" i="3"/>
  <c r="BZ109" i="3" s="1"/>
  <c r="BZ113" i="3" s="1"/>
  <c r="BZ114" i="3" s="1"/>
  <c r="BZ117" i="3" s="1"/>
  <c r="BX112" i="1"/>
  <c r="BX113" i="1" s="1"/>
  <c r="BX114" i="1" s="1"/>
  <c r="BX118" i="1" s="1"/>
  <c r="BX119" i="1" s="1"/>
  <c r="BX2" i="1"/>
  <c r="BX72" i="1"/>
  <c r="BX67" i="1"/>
  <c r="BX68" i="1" s="1"/>
  <c r="BX36" i="1"/>
  <c r="BX37" i="1" s="1"/>
  <c r="BX95" i="1" s="1"/>
  <c r="BX53" i="1"/>
  <c r="BX47" i="1"/>
  <c r="BX48" i="1" s="1"/>
  <c r="BX97" i="1" s="1"/>
  <c r="BX31" i="1"/>
  <c r="BU81" i="1"/>
  <c r="BT99" i="1"/>
  <c r="BT106" i="1" s="1"/>
  <c r="BT3" i="1" s="1"/>
  <c r="BW32" i="1"/>
  <c r="CB11" i="3"/>
  <c r="CB12" i="3" s="1"/>
  <c r="CB16" i="3" s="1"/>
  <c r="CB17" i="3" s="1"/>
  <c r="CC9" i="3"/>
  <c r="BY32" i="3"/>
  <c r="CA46" i="3"/>
  <c r="CA20" i="3"/>
  <c r="CA21" i="3" s="1"/>
  <c r="CA107" i="3" s="1"/>
  <c r="CA108" i="3" s="1"/>
  <c r="CA109" i="3" s="1"/>
  <c r="CA113" i="3" s="1"/>
  <c r="CA114" i="3" s="1"/>
  <c r="CA117" i="3" s="1"/>
  <c r="BZ73" i="3"/>
  <c r="BZ74" i="3" s="1"/>
  <c r="BZ93" i="3" s="1"/>
  <c r="BZ47" i="3"/>
  <c r="BZ48" i="3" s="1"/>
  <c r="BZ78" i="3"/>
  <c r="BZ79" i="3" s="1"/>
  <c r="BZ82" i="3" s="1"/>
  <c r="CA83" i="3" s="1"/>
  <c r="CA86" i="3" s="1"/>
  <c r="BZ36" i="3"/>
  <c r="BZ37" i="3" s="1"/>
  <c r="BZ90" i="3" s="1"/>
  <c r="BZ31" i="3"/>
  <c r="BZ59" i="3"/>
  <c r="BZ60" i="3" s="1"/>
  <c r="BZ63" i="3" s="1"/>
  <c r="BY64" i="3" s="1"/>
  <c r="BZ22" i="3"/>
  <c r="BZ23" i="3" s="1"/>
  <c r="BZ24" i="3"/>
  <c r="BZ4" i="3" s="1"/>
  <c r="BZ2" i="3"/>
  <c r="BV94" i="3"/>
  <c r="BV101" i="3" s="1"/>
  <c r="BV3" i="3" s="1"/>
  <c r="BW87" i="3"/>
  <c r="BX24" i="1"/>
  <c r="BX4" i="1" s="1"/>
  <c r="BX22" i="1"/>
  <c r="BX23" i="1" s="1"/>
  <c r="BX17" i="14" s="1"/>
  <c r="BQ11" i="12" l="1"/>
  <c r="BV19" i="17"/>
  <c r="BV20" i="17" s="1"/>
  <c r="BW17" i="17" s="1"/>
  <c r="BW11" i="17" s="1"/>
  <c r="BW12" i="17" s="1"/>
  <c r="BU51" i="10"/>
  <c r="BV48" i="10" s="1"/>
  <c r="BU31" i="8"/>
  <c r="BV3" i="5"/>
  <c r="BV3" i="4"/>
  <c r="BW99" i="5"/>
  <c r="BS16" i="8"/>
  <c r="BS34" i="8" s="1"/>
  <c r="BS36" i="8" s="1"/>
  <c r="BU27" i="8"/>
  <c r="BU35" i="8" s="1"/>
  <c r="BU10" i="9"/>
  <c r="BS27" i="8"/>
  <c r="BS35" i="8" s="1"/>
  <c r="BT36" i="8"/>
  <c r="BT16" i="13" s="1"/>
  <c r="BQ17" i="13"/>
  <c r="BU25" i="8"/>
  <c r="BR10" i="12"/>
  <c r="BT30" i="8"/>
  <c r="BT32" i="8" s="1"/>
  <c r="BT11" i="9" s="1"/>
  <c r="BT12" i="9" s="1"/>
  <c r="BT37" i="9" s="1"/>
  <c r="BT40" i="9" s="1"/>
  <c r="BR35" i="13"/>
  <c r="BR9" i="12"/>
  <c r="BR40" i="13"/>
  <c r="BU34" i="9"/>
  <c r="BU39" i="9" s="1"/>
  <c r="BU24" i="9"/>
  <c r="BU38" i="9" s="1"/>
  <c r="BR21" i="13"/>
  <c r="BS3" i="13"/>
  <c r="BS3" i="14"/>
  <c r="BR11" i="13"/>
  <c r="BR12" i="13" s="1"/>
  <c r="BR13" i="13" s="1"/>
  <c r="BR48" i="13" s="1"/>
  <c r="BS3" i="10"/>
  <c r="BS3" i="12"/>
  <c r="BS3" i="2"/>
  <c r="BS3" i="8"/>
  <c r="BY20" i="1"/>
  <c r="BY21" i="1" s="1"/>
  <c r="BX73" i="1"/>
  <c r="BX76" i="1" s="1"/>
  <c r="BY77" i="1" s="1"/>
  <c r="BY80" i="1" s="1"/>
  <c r="BS32" i="8"/>
  <c r="BS11" i="9" s="1"/>
  <c r="BS12" i="9" s="1"/>
  <c r="BS37" i="9" s="1"/>
  <c r="BS40" i="9" s="1"/>
  <c r="BY17" i="4"/>
  <c r="BY13" i="4"/>
  <c r="BY14" i="4" s="1"/>
  <c r="BY28" i="4" s="1"/>
  <c r="BY52" i="3"/>
  <c r="BY54" i="3" s="1"/>
  <c r="BY35" i="5" s="1"/>
  <c r="BY29" i="5"/>
  <c r="BT3" i="2"/>
  <c r="BT3" i="14"/>
  <c r="BT3" i="13"/>
  <c r="BT3" i="12"/>
  <c r="BT3" i="8"/>
  <c r="BT3" i="10"/>
  <c r="BT3" i="9"/>
  <c r="BZ53" i="3"/>
  <c r="BW29" i="13"/>
  <c r="BW10" i="13"/>
  <c r="AL20" i="13"/>
  <c r="AK29" i="12"/>
  <c r="BW4" i="2"/>
  <c r="BW4" i="14"/>
  <c r="BW4" i="13"/>
  <c r="BW4" i="12"/>
  <c r="BW4" i="10"/>
  <c r="BW4" i="9"/>
  <c r="BW4" i="8"/>
  <c r="BR52" i="13"/>
  <c r="BR36" i="13"/>
  <c r="BV14" i="8"/>
  <c r="BV30" i="8"/>
  <c r="BV32" i="8" s="1"/>
  <c r="BV11" i="9" s="1"/>
  <c r="BX98" i="1"/>
  <c r="BX23" i="10"/>
  <c r="BX33" i="9"/>
  <c r="BX23" i="9"/>
  <c r="BX20" i="8"/>
  <c r="BX9" i="8"/>
  <c r="BX10" i="13"/>
  <c r="BX29" i="13"/>
  <c r="BX54" i="1"/>
  <c r="BX57" i="1" s="1"/>
  <c r="BW58" i="1" s="1"/>
  <c r="BX2" i="2"/>
  <c r="BX2" i="14"/>
  <c r="BX2" i="13"/>
  <c r="BX2" i="12"/>
  <c r="BX2" i="10"/>
  <c r="BX2" i="9"/>
  <c r="BX2" i="8"/>
  <c r="BU60" i="10"/>
  <c r="BW98" i="1"/>
  <c r="BW23" i="10"/>
  <c r="BW33" i="9"/>
  <c r="BW23" i="9"/>
  <c r="BW20" i="8"/>
  <c r="BW9" i="8"/>
  <c r="AM39" i="13"/>
  <c r="AL33" i="12"/>
  <c r="BV51" i="10"/>
  <c r="BW48" i="10" s="1"/>
  <c r="BV54" i="10"/>
  <c r="BW2" i="2"/>
  <c r="BW2" i="14"/>
  <c r="BW2" i="13"/>
  <c r="BW2" i="12"/>
  <c r="BW2" i="10"/>
  <c r="BW2" i="9"/>
  <c r="BW2" i="8"/>
  <c r="BX4" i="2"/>
  <c r="BX4" i="14"/>
  <c r="BX4" i="13"/>
  <c r="BX4" i="12"/>
  <c r="BX4" i="10"/>
  <c r="BX4" i="9"/>
  <c r="BX4" i="8"/>
  <c r="BY90" i="1"/>
  <c r="BY91" i="1" s="1"/>
  <c r="BY34" i="10"/>
  <c r="BY35" i="10" s="1"/>
  <c r="BY36" i="10" s="1"/>
  <c r="BV10" i="9"/>
  <c r="BV32" i="9"/>
  <c r="BV34" i="9" s="1"/>
  <c r="BV39" i="9" s="1"/>
  <c r="BV24" i="9"/>
  <c r="BV38" i="9" s="1"/>
  <c r="BV27" i="8"/>
  <c r="BV35" i="8" s="1"/>
  <c r="BQ36" i="13"/>
  <c r="BQ52" i="13"/>
  <c r="BX12" i="10"/>
  <c r="BX18" i="17" s="1"/>
  <c r="BX45" i="10"/>
  <c r="BX46" i="10" s="1"/>
  <c r="BX50" i="10" s="1"/>
  <c r="BX49" i="10"/>
  <c r="BX49" i="12"/>
  <c r="BZ44" i="10"/>
  <c r="CA9" i="1"/>
  <c r="BZ11" i="1"/>
  <c r="BZ12" i="1" s="1"/>
  <c r="BZ16" i="1" s="1"/>
  <c r="BZ17" i="1" s="1"/>
  <c r="BZ46" i="1" s="1"/>
  <c r="BW49" i="10"/>
  <c r="BW45" i="10"/>
  <c r="BW46" i="10" s="1"/>
  <c r="BW50" i="10" s="1"/>
  <c r="BW12" i="10"/>
  <c r="BW18" i="17" s="1"/>
  <c r="BW49" i="12"/>
  <c r="BZ2" i="4"/>
  <c r="BZ2" i="5"/>
  <c r="BZ4" i="4"/>
  <c r="BZ4" i="5"/>
  <c r="BX18" i="4"/>
  <c r="BX19" i="4" s="1"/>
  <c r="BX29" i="4" s="1"/>
  <c r="BX23" i="4"/>
  <c r="BY91" i="3"/>
  <c r="BY116" i="3"/>
  <c r="BY118" i="3" s="1"/>
  <c r="BY50" i="5" s="1"/>
  <c r="BZ92" i="3"/>
  <c r="BX32" i="1"/>
  <c r="BW96" i="1"/>
  <c r="BV81" i="1"/>
  <c r="BU99" i="1"/>
  <c r="BU106" i="1" s="1"/>
  <c r="BU3" i="1" s="1"/>
  <c r="BY112" i="1"/>
  <c r="BY113" i="1" s="1"/>
  <c r="BY114" i="1" s="1"/>
  <c r="BY118" i="1" s="1"/>
  <c r="BY119" i="1" s="1"/>
  <c r="BY72" i="1"/>
  <c r="BY67" i="1"/>
  <c r="BY68" i="1" s="1"/>
  <c r="BY2" i="1"/>
  <c r="BY53" i="1"/>
  <c r="BY54" i="1" s="1"/>
  <c r="BY57" i="1" s="1"/>
  <c r="BX58" i="1" s="1"/>
  <c r="BY31" i="1"/>
  <c r="BY47" i="1"/>
  <c r="BY48" i="1" s="1"/>
  <c r="BY97" i="1" s="1"/>
  <c r="BY36" i="1"/>
  <c r="BY37" i="1" s="1"/>
  <c r="BY95" i="1" s="1"/>
  <c r="CA78" i="3"/>
  <c r="CA79" i="3" s="1"/>
  <c r="CA82" i="3" s="1"/>
  <c r="CB83" i="3" s="1"/>
  <c r="CB86" i="3" s="1"/>
  <c r="CA73" i="3"/>
  <c r="CA74" i="3" s="1"/>
  <c r="CA93" i="3" s="1"/>
  <c r="CA24" i="3"/>
  <c r="CA4" i="3" s="1"/>
  <c r="CA36" i="3"/>
  <c r="CA37" i="3" s="1"/>
  <c r="CA90" i="3" s="1"/>
  <c r="CA59" i="3"/>
  <c r="CA60" i="3" s="1"/>
  <c r="CA63" i="3" s="1"/>
  <c r="BZ64" i="3" s="1"/>
  <c r="CA47" i="3"/>
  <c r="CA48" i="3" s="1"/>
  <c r="CA22" i="3"/>
  <c r="CA23" i="3" s="1"/>
  <c r="CA31" i="3"/>
  <c r="CA32" i="3" s="1"/>
  <c r="CA2" i="3"/>
  <c r="CC11" i="3"/>
  <c r="CC12" i="3" s="1"/>
  <c r="CC16" i="3" s="1"/>
  <c r="CC17" i="3" s="1"/>
  <c r="CD9" i="3"/>
  <c r="BX87" i="3"/>
  <c r="BW94" i="3"/>
  <c r="BW101" i="3" s="1"/>
  <c r="BW3" i="3" s="1"/>
  <c r="BZ32" i="3"/>
  <c r="CB46" i="3"/>
  <c r="CB20" i="3"/>
  <c r="CB21" i="3" s="1"/>
  <c r="CB107" i="3" s="1"/>
  <c r="BY24" i="1"/>
  <c r="BY4" i="1" s="1"/>
  <c r="BY22" i="1"/>
  <c r="BY23" i="1" s="1"/>
  <c r="BY17" i="14" s="1"/>
  <c r="BQ47" i="12" l="1"/>
  <c r="BQ24" i="17"/>
  <c r="BW19" i="17"/>
  <c r="BW20" i="17" s="1"/>
  <c r="BX17" i="17" s="1"/>
  <c r="BX11" i="17" s="1"/>
  <c r="BX12" i="17" s="1"/>
  <c r="BV55" i="10"/>
  <c r="BV60" i="10" s="1"/>
  <c r="BW3" i="4"/>
  <c r="BW3" i="5"/>
  <c r="BX99" i="5"/>
  <c r="BY98" i="5"/>
  <c r="BT9" i="12"/>
  <c r="BT11" i="13"/>
  <c r="BT12" i="13" s="1"/>
  <c r="BT13" i="13" s="1"/>
  <c r="BT17" i="13" s="1"/>
  <c r="BT21" i="13"/>
  <c r="BR11" i="12"/>
  <c r="BR17" i="13"/>
  <c r="BW31" i="8"/>
  <c r="BU14" i="8"/>
  <c r="BU16" i="8" s="1"/>
  <c r="BU34" i="8" s="1"/>
  <c r="BU36" i="8" s="1"/>
  <c r="BU21" i="13" s="1"/>
  <c r="BU30" i="8"/>
  <c r="BU32" i="8" s="1"/>
  <c r="BU11" i="9" s="1"/>
  <c r="BU12" i="9" s="1"/>
  <c r="BU37" i="9" s="1"/>
  <c r="BU40" i="9" s="1"/>
  <c r="BU3" i="10"/>
  <c r="BU3" i="8"/>
  <c r="BU3" i="2"/>
  <c r="BU3" i="13"/>
  <c r="BU3" i="12"/>
  <c r="BU3" i="9"/>
  <c r="BU3" i="14"/>
  <c r="BS10" i="12"/>
  <c r="BS35" i="13"/>
  <c r="BS40" i="13"/>
  <c r="BS30" i="13"/>
  <c r="BS31" i="13" s="1"/>
  <c r="BS32" i="13" s="1"/>
  <c r="CA13" i="4"/>
  <c r="CA14" i="4" s="1"/>
  <c r="CA28" i="4" s="1"/>
  <c r="CA52" i="3"/>
  <c r="CA29" i="5"/>
  <c r="BS11" i="13"/>
  <c r="BS12" i="13" s="1"/>
  <c r="BS13" i="13" s="1"/>
  <c r="BS21" i="13"/>
  <c r="BS9" i="12"/>
  <c r="BS16" i="13"/>
  <c r="BT30" i="13"/>
  <c r="BT31" i="13" s="1"/>
  <c r="BT32" i="13" s="1"/>
  <c r="BT35" i="13"/>
  <c r="BT40" i="13"/>
  <c r="BT10" i="12"/>
  <c r="BZ13" i="4"/>
  <c r="BZ14" i="4" s="1"/>
  <c r="BZ28" i="4" s="1"/>
  <c r="BZ52" i="3"/>
  <c r="BZ54" i="3" s="1"/>
  <c r="BZ35" i="5" s="1"/>
  <c r="BZ29" i="5"/>
  <c r="CA53" i="3"/>
  <c r="BZ17" i="4"/>
  <c r="BW14" i="8"/>
  <c r="CA44" i="10"/>
  <c r="CB9" i="1"/>
  <c r="CA11" i="1"/>
  <c r="CA12" i="1" s="1"/>
  <c r="CA16" i="1" s="1"/>
  <c r="CA17" i="1" s="1"/>
  <c r="CA46" i="1" s="1"/>
  <c r="BW51" i="10"/>
  <c r="BX48" i="10" s="1"/>
  <c r="BW54" i="10"/>
  <c r="BW25" i="8"/>
  <c r="BY4" i="2"/>
  <c r="BY4" i="14"/>
  <c r="BY4" i="13"/>
  <c r="BY4" i="12"/>
  <c r="BY4" i="10"/>
  <c r="BY4" i="9"/>
  <c r="BY4" i="8"/>
  <c r="BW10" i="9"/>
  <c r="BW32" i="9"/>
  <c r="BW34" i="9" s="1"/>
  <c r="BW39" i="9" s="1"/>
  <c r="BW24" i="9"/>
  <c r="BW38" i="9" s="1"/>
  <c r="BV12" i="9"/>
  <c r="BV37" i="9" s="1"/>
  <c r="BV40" i="9" s="1"/>
  <c r="AL15" i="13"/>
  <c r="AL18" i="13" s="1"/>
  <c r="AL22" i="13" s="1"/>
  <c r="AL23" i="13" s="1"/>
  <c r="AL47" i="13"/>
  <c r="AL49" i="13" s="1"/>
  <c r="AL57" i="13" s="1"/>
  <c r="AL59" i="13" s="1"/>
  <c r="AL48" i="12" s="1"/>
  <c r="BZ20" i="1"/>
  <c r="BZ21" i="1" s="1"/>
  <c r="BZ67" i="1" s="1"/>
  <c r="BZ68" i="1" s="1"/>
  <c r="BY2" i="2"/>
  <c r="BY2" i="14"/>
  <c r="BY2" i="13"/>
  <c r="BY2" i="12"/>
  <c r="BY2" i="10"/>
  <c r="BY2" i="9"/>
  <c r="BY2" i="8"/>
  <c r="BV16" i="8"/>
  <c r="BV34" i="8" s="1"/>
  <c r="BV36" i="8" s="1"/>
  <c r="BY98" i="1"/>
  <c r="BY23" i="10"/>
  <c r="BY23" i="9"/>
  <c r="BY33" i="9"/>
  <c r="BY9" i="8"/>
  <c r="BY20" i="8"/>
  <c r="BY10" i="13"/>
  <c r="BY29" i="13"/>
  <c r="BY49" i="10"/>
  <c r="BY45" i="10"/>
  <c r="BY46" i="10" s="1"/>
  <c r="BY50" i="10" s="1"/>
  <c r="BY12" i="10"/>
  <c r="BY18" i="17" s="1"/>
  <c r="BY49" i="12"/>
  <c r="AM53" i="13"/>
  <c r="AM54" i="13" s="1"/>
  <c r="AM58" i="13" s="1"/>
  <c r="AM34" i="13"/>
  <c r="AM37" i="13" s="1"/>
  <c r="AM41" i="13" s="1"/>
  <c r="AM42" i="13" s="1"/>
  <c r="BY18" i="4"/>
  <c r="BY19" i="4" s="1"/>
  <c r="BY29" i="4" s="1"/>
  <c r="BY23" i="4"/>
  <c r="CA4" i="4"/>
  <c r="CA4" i="5"/>
  <c r="CA2" i="4"/>
  <c r="CA2" i="5"/>
  <c r="BZ91" i="3"/>
  <c r="BZ116" i="3"/>
  <c r="BZ118" i="3"/>
  <c r="BZ50" i="5" s="1"/>
  <c r="CA92" i="3"/>
  <c r="CB108" i="3"/>
  <c r="CB109" i="3" s="1"/>
  <c r="CB113" i="3" s="1"/>
  <c r="CB114" i="3" s="1"/>
  <c r="CB117" i="3" s="1"/>
  <c r="CA91" i="3"/>
  <c r="CA116" i="3"/>
  <c r="BX96" i="1"/>
  <c r="BY73" i="1"/>
  <c r="BY76" i="1" s="1"/>
  <c r="BZ77" i="1" s="1"/>
  <c r="BZ80" i="1" s="1"/>
  <c r="BW81" i="1"/>
  <c r="BV99" i="1"/>
  <c r="BV106" i="1" s="1"/>
  <c r="BV3" i="1" s="1"/>
  <c r="BY32" i="1"/>
  <c r="CC46" i="3"/>
  <c r="CC20" i="3"/>
  <c r="CC21" i="3" s="1"/>
  <c r="CC107" i="3" s="1"/>
  <c r="CB78" i="3"/>
  <c r="CB59" i="3"/>
  <c r="CB22" i="3"/>
  <c r="CB23" i="3" s="1"/>
  <c r="CB73" i="3"/>
  <c r="CB74" i="3" s="1"/>
  <c r="CB93" i="3" s="1"/>
  <c r="CB36" i="3"/>
  <c r="CB37" i="3" s="1"/>
  <c r="CB90" i="3" s="1"/>
  <c r="CB31" i="3"/>
  <c r="CB32" i="3" s="1"/>
  <c r="CB47" i="3"/>
  <c r="CB48" i="3" s="1"/>
  <c r="CB24" i="3"/>
  <c r="CB4" i="3" s="1"/>
  <c r="CB2" i="3"/>
  <c r="CB60" i="3"/>
  <c r="CB63" i="3" s="1"/>
  <c r="CA64" i="3" s="1"/>
  <c r="BX94" i="3"/>
  <c r="BX101" i="3" s="1"/>
  <c r="BX3" i="3" s="1"/>
  <c r="BY87" i="3"/>
  <c r="CD11" i="3"/>
  <c r="CD12" i="3" s="1"/>
  <c r="CD16" i="3" s="1"/>
  <c r="CD17" i="3" s="1"/>
  <c r="CE9" i="3"/>
  <c r="CA20" i="1"/>
  <c r="CA21" i="1" s="1"/>
  <c r="BR47" i="12" l="1"/>
  <c r="BR24" i="17"/>
  <c r="BX19" i="17"/>
  <c r="BX20" i="17" s="1"/>
  <c r="BY17" i="17" s="1"/>
  <c r="BY11" i="17" s="1"/>
  <c r="BY12" i="17" s="1"/>
  <c r="BW55" i="10"/>
  <c r="BW60" i="10" s="1"/>
  <c r="BT11" i="12"/>
  <c r="BT24" i="17" s="1"/>
  <c r="BT48" i="13"/>
  <c r="BX3" i="5"/>
  <c r="BX3" i="4"/>
  <c r="CA98" i="5"/>
  <c r="BY99" i="5"/>
  <c r="BZ98" i="5"/>
  <c r="CA54" i="3"/>
  <c r="CA35" i="5" s="1"/>
  <c r="BU11" i="13"/>
  <c r="BU12" i="13" s="1"/>
  <c r="BU13" i="13" s="1"/>
  <c r="BU17" i="13" s="1"/>
  <c r="BU9" i="12"/>
  <c r="BU16" i="13"/>
  <c r="BZ2" i="1"/>
  <c r="BZ53" i="1"/>
  <c r="BU35" i="13"/>
  <c r="BU40" i="13"/>
  <c r="BU30" i="13"/>
  <c r="BU31" i="13" s="1"/>
  <c r="BU32" i="13" s="1"/>
  <c r="BU10" i="12"/>
  <c r="BV3" i="10"/>
  <c r="BV3" i="9"/>
  <c r="BV3" i="14"/>
  <c r="BV3" i="2"/>
  <c r="BV3" i="13"/>
  <c r="BV3" i="8"/>
  <c r="BV3" i="12"/>
  <c r="BW30" i="8"/>
  <c r="BW32" i="8" s="1"/>
  <c r="BW11" i="9" s="1"/>
  <c r="BW12" i="9" s="1"/>
  <c r="BW37" i="9" s="1"/>
  <c r="BW40" i="9" s="1"/>
  <c r="BS11" i="12"/>
  <c r="BT47" i="12"/>
  <c r="BY14" i="8"/>
  <c r="BT36" i="13"/>
  <c r="BT52" i="13"/>
  <c r="CB53" i="3"/>
  <c r="BZ72" i="1"/>
  <c r="BS52" i="13"/>
  <c r="BS36" i="13"/>
  <c r="BS48" i="13"/>
  <c r="BS17" i="13"/>
  <c r="CB13" i="4"/>
  <c r="CB14" i="4" s="1"/>
  <c r="CB28" i="4" s="1"/>
  <c r="CB52" i="3"/>
  <c r="CB54" i="3" s="1"/>
  <c r="CB35" i="5" s="1"/>
  <c r="CB29" i="5"/>
  <c r="CA17" i="4"/>
  <c r="BZ98" i="1"/>
  <c r="BZ23" i="10"/>
  <c r="BZ23" i="9"/>
  <c r="BZ33" i="9"/>
  <c r="BZ9" i="8"/>
  <c r="BZ20" i="8"/>
  <c r="BW27" i="8"/>
  <c r="BW35" i="8" s="1"/>
  <c r="BY30" i="8"/>
  <c r="BZ2" i="2"/>
  <c r="BZ2" i="14"/>
  <c r="BZ2" i="13"/>
  <c r="BZ2" i="12"/>
  <c r="BZ2" i="10"/>
  <c r="BZ2" i="9"/>
  <c r="BZ2" i="8"/>
  <c r="BZ90" i="1"/>
  <c r="BZ91" i="1" s="1"/>
  <c r="BZ34" i="10"/>
  <c r="BZ35" i="10" s="1"/>
  <c r="BZ36" i="10" s="1"/>
  <c r="BX51" i="10"/>
  <c r="BY48" i="10" s="1"/>
  <c r="BX54" i="10"/>
  <c r="BX55" i="10" s="1"/>
  <c r="BX31" i="8"/>
  <c r="BX25" i="8"/>
  <c r="BW16" i="8"/>
  <c r="BW34" i="8" s="1"/>
  <c r="BX14" i="8"/>
  <c r="BX30" i="8"/>
  <c r="BZ22" i="1"/>
  <c r="BZ23" i="1" s="1"/>
  <c r="BZ17" i="14" s="1"/>
  <c r="BZ112" i="1"/>
  <c r="BZ113" i="1" s="1"/>
  <c r="BZ114" i="1" s="1"/>
  <c r="BZ118" i="1" s="1"/>
  <c r="BZ119" i="1" s="1"/>
  <c r="BZ31" i="1"/>
  <c r="BZ32" i="1" s="1"/>
  <c r="AM20" i="13"/>
  <c r="AL29" i="12"/>
  <c r="BX10" i="9"/>
  <c r="BX32" i="9"/>
  <c r="BX34" i="9" s="1"/>
  <c r="BX39" i="9" s="1"/>
  <c r="BX24" i="9"/>
  <c r="BX38" i="9" s="1"/>
  <c r="BV30" i="13"/>
  <c r="BV31" i="13" s="1"/>
  <c r="BV32" i="13" s="1"/>
  <c r="BV40" i="13"/>
  <c r="BV10" i="12"/>
  <c r="BV35" i="13"/>
  <c r="CA90" i="1"/>
  <c r="CA91" i="1" s="1"/>
  <c r="CA34" i="10"/>
  <c r="CA35" i="10" s="1"/>
  <c r="CA36" i="10" s="1"/>
  <c r="BZ24" i="1"/>
  <c r="BZ4" i="1" s="1"/>
  <c r="BZ36" i="1"/>
  <c r="BZ37" i="1" s="1"/>
  <c r="BZ95" i="1" s="1"/>
  <c r="BZ47" i="1"/>
  <c r="BZ48" i="1" s="1"/>
  <c r="BZ97" i="1" s="1"/>
  <c r="AN39" i="13"/>
  <c r="AM33" i="12"/>
  <c r="BV11" i="13"/>
  <c r="BV12" i="13" s="1"/>
  <c r="BV13" i="13" s="1"/>
  <c r="BV16" i="13"/>
  <c r="BV21" i="13"/>
  <c r="BV9" i="12"/>
  <c r="CB44" i="10"/>
  <c r="CC9" i="1"/>
  <c r="CB11" i="1"/>
  <c r="CB12" i="1" s="1"/>
  <c r="CB16" i="1" s="1"/>
  <c r="CB17" i="1" s="1"/>
  <c r="CB46" i="1" s="1"/>
  <c r="CA118" i="3"/>
  <c r="CA50" i="5" s="1"/>
  <c r="BZ18" i="4"/>
  <c r="BZ19" i="4" s="1"/>
  <c r="BZ29" i="4" s="1"/>
  <c r="BZ23" i="4"/>
  <c r="CB4" i="4"/>
  <c r="CB4" i="5"/>
  <c r="CB2" i="4"/>
  <c r="CB2" i="5"/>
  <c r="CB91" i="3"/>
  <c r="CB116" i="3"/>
  <c r="CC108" i="3"/>
  <c r="CC109" i="3" s="1"/>
  <c r="CC113" i="3" s="1"/>
  <c r="CC114" i="3" s="1"/>
  <c r="CC117" i="3" s="1"/>
  <c r="CB92" i="3"/>
  <c r="BZ54" i="1"/>
  <c r="BZ57" i="1" s="1"/>
  <c r="BY58" i="1" s="1"/>
  <c r="CA112" i="1"/>
  <c r="CA113" i="1" s="1"/>
  <c r="CA114" i="1" s="1"/>
  <c r="CA118" i="1" s="1"/>
  <c r="CA119" i="1" s="1"/>
  <c r="CA2" i="1"/>
  <c r="CA67" i="1"/>
  <c r="CA68" i="1" s="1"/>
  <c r="CA72" i="1"/>
  <c r="CA47" i="1"/>
  <c r="CA48" i="1" s="1"/>
  <c r="CA97" i="1" s="1"/>
  <c r="CA36" i="1"/>
  <c r="CA37" i="1" s="1"/>
  <c r="CA95" i="1" s="1"/>
  <c r="CA31" i="1"/>
  <c r="CA53" i="1"/>
  <c r="BY96" i="1"/>
  <c r="BX81" i="1"/>
  <c r="BW99" i="1"/>
  <c r="BW106" i="1" s="1"/>
  <c r="BW3" i="1" s="1"/>
  <c r="BZ73" i="1"/>
  <c r="BZ76" i="1" s="1"/>
  <c r="CA77" i="1" s="1"/>
  <c r="CA80" i="1" s="1"/>
  <c r="CC47" i="3"/>
  <c r="CC48" i="3" s="1"/>
  <c r="CC31" i="3"/>
  <c r="CC32" i="3" s="1"/>
  <c r="CC73" i="3"/>
  <c r="CC74" i="3" s="1"/>
  <c r="CC93" i="3" s="1"/>
  <c r="CC59" i="3"/>
  <c r="CC24" i="3"/>
  <c r="CC4" i="3" s="1"/>
  <c r="CC36" i="3"/>
  <c r="CC37" i="3" s="1"/>
  <c r="CC90" i="3" s="1"/>
  <c r="CC78" i="3"/>
  <c r="CC79" i="3" s="1"/>
  <c r="CC82" i="3" s="1"/>
  <c r="CD83" i="3" s="1"/>
  <c r="CD86" i="3" s="1"/>
  <c r="CC2" i="3"/>
  <c r="CC22" i="3"/>
  <c r="CC23" i="3" s="1"/>
  <c r="CE11" i="3"/>
  <c r="CE12" i="3" s="1"/>
  <c r="CE16" i="3" s="1"/>
  <c r="CE17" i="3" s="1"/>
  <c r="CF9" i="3"/>
  <c r="CD46" i="3"/>
  <c r="CD20" i="3"/>
  <c r="CD21" i="3" s="1"/>
  <c r="CD107" i="3" s="1"/>
  <c r="CD108" i="3" s="1"/>
  <c r="CD109" i="3" s="1"/>
  <c r="CD113" i="3" s="1"/>
  <c r="CD114" i="3" s="1"/>
  <c r="CD117" i="3" s="1"/>
  <c r="CB79" i="3"/>
  <c r="CB82" i="3" s="1"/>
  <c r="CC83" i="3" s="1"/>
  <c r="CC86" i="3" s="1"/>
  <c r="BZ87" i="3"/>
  <c r="BY94" i="3"/>
  <c r="BY101" i="3" s="1"/>
  <c r="BY3" i="3" s="1"/>
  <c r="CA24" i="1"/>
  <c r="CA4" i="1" s="1"/>
  <c r="CA22" i="1"/>
  <c r="CA23" i="1" s="1"/>
  <c r="CA17" i="14" s="1"/>
  <c r="CB20" i="1"/>
  <c r="CB21" i="1" s="1"/>
  <c r="BS47" i="12" l="1"/>
  <c r="BS24" i="17"/>
  <c r="BY19" i="17"/>
  <c r="BY20" i="17" s="1"/>
  <c r="BZ17" i="17" s="1"/>
  <c r="BZ11" i="17" s="1"/>
  <c r="BZ12" i="17" s="1"/>
  <c r="CB118" i="3"/>
  <c r="CB50" i="5" s="1"/>
  <c r="BZ99" i="5"/>
  <c r="CB98" i="5"/>
  <c r="BU11" i="12"/>
  <c r="BU48" i="13"/>
  <c r="BZ96" i="1"/>
  <c r="CA32" i="1"/>
  <c r="BU52" i="13"/>
  <c r="BU36" i="13"/>
  <c r="CC13" i="4"/>
  <c r="CC14" i="4" s="1"/>
  <c r="CC28" i="4" s="1"/>
  <c r="CC52" i="3"/>
  <c r="CC29" i="5"/>
  <c r="BW36" i="8"/>
  <c r="BW21" i="13" s="1"/>
  <c r="CC53" i="3"/>
  <c r="BV11" i="12"/>
  <c r="BV24" i="17" s="1"/>
  <c r="BZ4" i="2"/>
  <c r="BZ4" i="14"/>
  <c r="BZ4" i="13"/>
  <c r="BZ4" i="12"/>
  <c r="BZ4" i="10"/>
  <c r="BZ4" i="9"/>
  <c r="BZ4" i="8"/>
  <c r="BY31" i="8"/>
  <c r="BY32" i="8" s="1"/>
  <c r="BY11" i="9" s="1"/>
  <c r="BY25" i="8"/>
  <c r="CA4" i="2"/>
  <c r="CA4" i="14"/>
  <c r="CA4" i="13"/>
  <c r="CA4" i="12"/>
  <c r="CA4" i="10"/>
  <c r="CA4" i="9"/>
  <c r="CA4" i="8"/>
  <c r="BW3" i="2"/>
  <c r="BW3" i="14"/>
  <c r="BW3" i="13"/>
  <c r="BW3" i="12"/>
  <c r="BW3" i="10"/>
  <c r="BW3" i="9"/>
  <c r="BW3" i="8"/>
  <c r="CA45" i="10"/>
  <c r="CA46" i="10" s="1"/>
  <c r="CA50" i="10" s="1"/>
  <c r="CA12" i="10"/>
  <c r="CA18" i="17" s="1"/>
  <c r="CA49" i="10"/>
  <c r="CA49" i="12"/>
  <c r="CA98" i="1"/>
  <c r="CA23" i="10"/>
  <c r="CA33" i="9"/>
  <c r="CA23" i="9"/>
  <c r="CA9" i="8"/>
  <c r="CA20" i="8"/>
  <c r="BX60" i="10"/>
  <c r="BZ10" i="13"/>
  <c r="BZ29" i="13"/>
  <c r="BY32" i="9"/>
  <c r="BY34" i="9" s="1"/>
  <c r="BY39" i="9" s="1"/>
  <c r="BY24" i="9"/>
  <c r="BY38" i="9" s="1"/>
  <c r="BY10" i="9"/>
  <c r="BY16" i="8"/>
  <c r="BY34" i="8" s="1"/>
  <c r="BW40" i="13"/>
  <c r="BW35" i="13"/>
  <c r="BW30" i="13"/>
  <c r="BW31" i="13" s="1"/>
  <c r="BW32" i="13" s="1"/>
  <c r="BW10" i="12"/>
  <c r="BX32" i="8"/>
  <c r="BX11" i="9" s="1"/>
  <c r="BX12" i="9" s="1"/>
  <c r="BX37" i="9" s="1"/>
  <c r="BX40" i="9" s="1"/>
  <c r="BZ45" i="10"/>
  <c r="BZ46" i="10" s="1"/>
  <c r="BZ50" i="10" s="1"/>
  <c r="BZ12" i="10"/>
  <c r="BZ18" i="17" s="1"/>
  <c r="BZ49" i="10"/>
  <c r="BZ49" i="12"/>
  <c r="CA29" i="13"/>
  <c r="CA10" i="13"/>
  <c r="CA2" i="2"/>
  <c r="CA2" i="14"/>
  <c r="CA2" i="13"/>
  <c r="CA2" i="12"/>
  <c r="CA2" i="10"/>
  <c r="CA2" i="9"/>
  <c r="CA2" i="8"/>
  <c r="BV17" i="13"/>
  <c r="BV48" i="13"/>
  <c r="BY51" i="10"/>
  <c r="BZ48" i="10" s="1"/>
  <c r="BY54" i="10"/>
  <c r="AN53" i="13"/>
  <c r="AN54" i="13" s="1"/>
  <c r="AN58" i="13" s="1"/>
  <c r="AN34" i="13"/>
  <c r="AN37" i="13" s="1"/>
  <c r="AN41" i="13" s="1"/>
  <c r="AN42" i="13" s="1"/>
  <c r="BX16" i="8"/>
  <c r="BX34" i="8" s="1"/>
  <c r="CB90" i="1"/>
  <c r="CB91" i="1" s="1"/>
  <c r="CB34" i="10"/>
  <c r="CB35" i="10" s="1"/>
  <c r="CB36" i="10" s="1"/>
  <c r="CC44" i="10"/>
  <c r="CD9" i="1"/>
  <c r="CC11" i="1"/>
  <c r="CC12" i="1" s="1"/>
  <c r="CC16" i="1" s="1"/>
  <c r="CC17" i="1" s="1"/>
  <c r="CC46" i="1" s="1"/>
  <c r="BV36" i="13"/>
  <c r="BV52" i="13"/>
  <c r="AM47" i="13"/>
  <c r="AM49" i="13" s="1"/>
  <c r="AM57" i="13" s="1"/>
  <c r="AM59" i="13" s="1"/>
  <c r="AM48" i="12" s="1"/>
  <c r="AM15" i="13"/>
  <c r="AM18" i="13" s="1"/>
  <c r="AM22" i="13" s="1"/>
  <c r="AM23" i="13" s="1"/>
  <c r="BX27" i="8"/>
  <c r="BX35" i="8" s="1"/>
  <c r="CB18" i="4"/>
  <c r="CC2" i="4"/>
  <c r="CC2" i="5"/>
  <c r="CC4" i="4"/>
  <c r="CC4" i="5"/>
  <c r="BY3" i="4"/>
  <c r="BY3" i="5"/>
  <c r="CA18" i="4"/>
  <c r="CA19" i="4" s="1"/>
  <c r="CA29" i="4" s="1"/>
  <c r="CA23" i="4"/>
  <c r="CC92" i="3"/>
  <c r="CC91" i="3"/>
  <c r="CC116" i="3"/>
  <c r="CA96" i="1"/>
  <c r="BY81" i="1"/>
  <c r="BX99" i="1"/>
  <c r="BX106" i="1" s="1"/>
  <c r="BX3" i="1" s="1"/>
  <c r="CA73" i="1"/>
  <c r="CA76" i="1" s="1"/>
  <c r="CB77" i="1" s="1"/>
  <c r="CB80" i="1" s="1"/>
  <c r="CA54" i="1"/>
  <c r="CA57" i="1" s="1"/>
  <c r="BZ58" i="1" s="1"/>
  <c r="CB112" i="1"/>
  <c r="CB113" i="1" s="1"/>
  <c r="CB114" i="1" s="1"/>
  <c r="CB118" i="1" s="1"/>
  <c r="CB119" i="1" s="1"/>
  <c r="CB2" i="1"/>
  <c r="CB67" i="1"/>
  <c r="CB68" i="1" s="1"/>
  <c r="CB72" i="1"/>
  <c r="CB73" i="1" s="1"/>
  <c r="CB76" i="1" s="1"/>
  <c r="CC77" i="1" s="1"/>
  <c r="CC80" i="1" s="1"/>
  <c r="CB47" i="1"/>
  <c r="CB48" i="1" s="1"/>
  <c r="CB97" i="1" s="1"/>
  <c r="CB36" i="1"/>
  <c r="CB37" i="1" s="1"/>
  <c r="CB95" i="1" s="1"/>
  <c r="CB31" i="1"/>
  <c r="CB53" i="1"/>
  <c r="CB54" i="1" s="1"/>
  <c r="CB57" i="1" s="1"/>
  <c r="CA58" i="1" s="1"/>
  <c r="CE46" i="3"/>
  <c r="CE20" i="3"/>
  <c r="CE21" i="3" s="1"/>
  <c r="CE107" i="3" s="1"/>
  <c r="BZ94" i="3"/>
  <c r="BZ101" i="3" s="1"/>
  <c r="BZ3" i="3" s="1"/>
  <c r="CA87" i="3"/>
  <c r="CG9" i="3"/>
  <c r="CF11" i="3"/>
  <c r="CF12" i="3" s="1"/>
  <c r="CF16" i="3" s="1"/>
  <c r="CF17" i="3" s="1"/>
  <c r="CD73" i="3"/>
  <c r="CD74" i="3" s="1"/>
  <c r="CD93" i="3" s="1"/>
  <c r="CD78" i="3"/>
  <c r="CD79" i="3" s="1"/>
  <c r="CD82" i="3" s="1"/>
  <c r="CE83" i="3" s="1"/>
  <c r="CE86" i="3" s="1"/>
  <c r="CD36" i="3"/>
  <c r="CD37" i="3" s="1"/>
  <c r="CD90" i="3" s="1"/>
  <c r="CD24" i="3"/>
  <c r="CD4" i="3" s="1"/>
  <c r="CD31" i="3"/>
  <c r="CD59" i="3"/>
  <c r="CD60" i="3" s="1"/>
  <c r="CD63" i="3" s="1"/>
  <c r="CC64" i="3" s="1"/>
  <c r="CD22" i="3"/>
  <c r="CD23" i="3" s="1"/>
  <c r="CD47" i="3"/>
  <c r="CD48" i="3" s="1"/>
  <c r="CD2" i="3"/>
  <c r="CC60" i="3"/>
  <c r="CC63" i="3" s="1"/>
  <c r="CB64" i="3" s="1"/>
  <c r="CB24" i="1"/>
  <c r="CB4" i="1" s="1"/>
  <c r="CB22" i="1"/>
  <c r="CB23" i="1" s="1"/>
  <c r="CB17" i="14" s="1"/>
  <c r="CC20" i="1"/>
  <c r="CC21" i="1" s="1"/>
  <c r="BU47" i="12" l="1"/>
  <c r="BU24" i="17"/>
  <c r="BZ19" i="17"/>
  <c r="BZ20" i="17" s="1"/>
  <c r="CA17" i="17" s="1"/>
  <c r="CA11" i="17" s="1"/>
  <c r="CA12" i="17" s="1"/>
  <c r="BY55" i="10"/>
  <c r="BY60" i="10" s="1"/>
  <c r="CC118" i="3"/>
  <c r="CC50" i="5" s="1"/>
  <c r="CB23" i="4"/>
  <c r="CA99" i="5"/>
  <c r="CC98" i="5"/>
  <c r="CA24" i="9"/>
  <c r="CA38" i="9" s="1"/>
  <c r="BW11" i="13"/>
  <c r="BW12" i="13" s="1"/>
  <c r="BW13" i="13" s="1"/>
  <c r="BW48" i="13" s="1"/>
  <c r="BW9" i="12"/>
  <c r="BW11" i="12" s="1"/>
  <c r="BW24" i="17" s="1"/>
  <c r="BW16" i="13"/>
  <c r="CB17" i="4"/>
  <c r="CB19" i="4" s="1"/>
  <c r="CB29" i="4" s="1"/>
  <c r="CA14" i="8"/>
  <c r="BY12" i="9"/>
  <c r="BY37" i="9" s="1"/>
  <c r="BY40" i="9" s="1"/>
  <c r="BY10" i="12" s="1"/>
  <c r="BV47" i="12"/>
  <c r="CD53" i="3"/>
  <c r="BX36" i="8"/>
  <c r="BX16" i="13" s="1"/>
  <c r="CC54" i="3"/>
  <c r="CC35" i="5" s="1"/>
  <c r="CC17" i="4"/>
  <c r="BZ30" i="8"/>
  <c r="BZ14" i="8"/>
  <c r="CC90" i="1"/>
  <c r="CC91" i="1" s="1"/>
  <c r="CC34" i="10"/>
  <c r="CC35" i="10" s="1"/>
  <c r="CC36" i="10" s="1"/>
  <c r="CB2" i="2"/>
  <c r="CB2" i="14"/>
  <c r="CB2" i="13"/>
  <c r="CB2" i="12"/>
  <c r="CB2" i="10"/>
  <c r="CB2" i="9"/>
  <c r="CB2" i="8"/>
  <c r="CB49" i="12"/>
  <c r="CB12" i="10"/>
  <c r="CB18" i="17" s="1"/>
  <c r="CB45" i="10"/>
  <c r="CB46" i="10" s="1"/>
  <c r="CB50" i="10" s="1"/>
  <c r="CB49" i="10"/>
  <c r="BZ51" i="10"/>
  <c r="CA48" i="10" s="1"/>
  <c r="BZ54" i="10"/>
  <c r="AN20" i="13"/>
  <c r="AM29" i="12"/>
  <c r="BZ31" i="8"/>
  <c r="BZ25" i="8"/>
  <c r="CB10" i="13"/>
  <c r="CB29" i="13"/>
  <c r="BX35" i="13"/>
  <c r="BX30" i="13"/>
  <c r="BX31" i="13" s="1"/>
  <c r="BX32" i="13" s="1"/>
  <c r="BX10" i="12"/>
  <c r="BX40" i="13"/>
  <c r="CB98" i="1"/>
  <c r="CB23" i="10"/>
  <c r="CB33" i="9"/>
  <c r="CB23" i="9"/>
  <c r="CB9" i="8"/>
  <c r="CB20" i="8"/>
  <c r="CB4" i="2"/>
  <c r="CB4" i="14"/>
  <c r="CB4" i="13"/>
  <c r="CB4" i="12"/>
  <c r="CB4" i="10"/>
  <c r="CB4" i="9"/>
  <c r="CB4" i="8"/>
  <c r="BX3" i="2"/>
  <c r="BX3" i="14"/>
  <c r="BX3" i="13"/>
  <c r="BX3" i="12"/>
  <c r="BX3" i="10"/>
  <c r="BX3" i="9"/>
  <c r="BX3" i="8"/>
  <c r="BW36" i="13"/>
  <c r="BW52" i="13"/>
  <c r="BZ32" i="9"/>
  <c r="BZ34" i="9" s="1"/>
  <c r="BZ39" i="9" s="1"/>
  <c r="BZ24" i="9"/>
  <c r="BZ38" i="9" s="1"/>
  <c r="BZ10" i="9"/>
  <c r="CD44" i="10"/>
  <c r="CD11" i="1"/>
  <c r="CD12" i="1" s="1"/>
  <c r="CD16" i="1" s="1"/>
  <c r="CD17" i="1" s="1"/>
  <c r="CD46" i="1" s="1"/>
  <c r="CE9" i="1"/>
  <c r="AN33" i="12"/>
  <c r="AO39" i="13"/>
  <c r="BY27" i="8"/>
  <c r="BY35" i="8" s="1"/>
  <c r="BY36" i="8" s="1"/>
  <c r="CD2" i="4"/>
  <c r="CD2" i="5"/>
  <c r="CD4" i="4"/>
  <c r="CD4" i="5"/>
  <c r="CC18" i="4"/>
  <c r="CC23" i="4"/>
  <c r="BZ3" i="4"/>
  <c r="BZ3" i="5"/>
  <c r="CE108" i="3"/>
  <c r="CE109" i="3" s="1"/>
  <c r="CE113" i="3" s="1"/>
  <c r="CE114" i="3" s="1"/>
  <c r="CE117" i="3" s="1"/>
  <c r="CD92" i="3"/>
  <c r="CB32" i="1"/>
  <c r="CC112" i="1"/>
  <c r="CC113" i="1" s="1"/>
  <c r="CC114" i="1" s="1"/>
  <c r="CC118" i="1" s="1"/>
  <c r="CC119" i="1" s="1"/>
  <c r="CC72" i="1"/>
  <c r="CC73" i="1" s="1"/>
  <c r="CC76" i="1" s="1"/>
  <c r="CD77" i="1" s="1"/>
  <c r="CD80" i="1" s="1"/>
  <c r="CC2" i="1"/>
  <c r="CC67" i="1"/>
  <c r="CC68" i="1" s="1"/>
  <c r="CC47" i="1"/>
  <c r="CC48" i="1" s="1"/>
  <c r="CC97" i="1" s="1"/>
  <c r="CC36" i="1"/>
  <c r="CC37" i="1" s="1"/>
  <c r="CC95" i="1" s="1"/>
  <c r="CC31" i="1"/>
  <c r="CC53" i="1"/>
  <c r="BZ81" i="1"/>
  <c r="BY99" i="1"/>
  <c r="BY106" i="1" s="1"/>
  <c r="BY3" i="1" s="1"/>
  <c r="CD32" i="3"/>
  <c r="CE78" i="3"/>
  <c r="CE79" i="3" s="1"/>
  <c r="CE82" i="3" s="1"/>
  <c r="CF83" i="3" s="1"/>
  <c r="CF86" i="3" s="1"/>
  <c r="CE59" i="3"/>
  <c r="CE73" i="3"/>
  <c r="CE74" i="3" s="1"/>
  <c r="CE93" i="3" s="1"/>
  <c r="CE36" i="3"/>
  <c r="CE37" i="3" s="1"/>
  <c r="CE90" i="3" s="1"/>
  <c r="CE31" i="3"/>
  <c r="CE47" i="3"/>
  <c r="CE48" i="3" s="1"/>
  <c r="CE22" i="3"/>
  <c r="CE23" i="3" s="1"/>
  <c r="CE24" i="3"/>
  <c r="CE4" i="3" s="1"/>
  <c r="CE2" i="3"/>
  <c r="CA94" i="3"/>
  <c r="CA101" i="3" s="1"/>
  <c r="CA3" i="3" s="1"/>
  <c r="CB87" i="3"/>
  <c r="CF46" i="3"/>
  <c r="CF20" i="3"/>
  <c r="CF21" i="3" s="1"/>
  <c r="CF107" i="3" s="1"/>
  <c r="CF108" i="3" s="1"/>
  <c r="CF109" i="3" s="1"/>
  <c r="CF113" i="3" s="1"/>
  <c r="CF114" i="3" s="1"/>
  <c r="CF117" i="3" s="1"/>
  <c r="CG11" i="3"/>
  <c r="CG12" i="3" s="1"/>
  <c r="CG16" i="3" s="1"/>
  <c r="CG17" i="3" s="1"/>
  <c r="CH9" i="3"/>
  <c r="CH11" i="3" s="1"/>
  <c r="CH12" i="3" s="1"/>
  <c r="CC22" i="1"/>
  <c r="CC23" i="1" s="1"/>
  <c r="CC17" i="14" s="1"/>
  <c r="CC24" i="1"/>
  <c r="CC4" i="1" s="1"/>
  <c r="CA19" i="17" l="1"/>
  <c r="CA20" i="17" s="1"/>
  <c r="CB17" i="17" s="1"/>
  <c r="CB11" i="17" s="1"/>
  <c r="CB12" i="17" s="1"/>
  <c r="BZ55" i="10"/>
  <c r="BZ60" i="10" s="1"/>
  <c r="CC19" i="4"/>
  <c r="CC29" i="4" s="1"/>
  <c r="CC99" i="5" s="1"/>
  <c r="CB99" i="5"/>
  <c r="CA32" i="9"/>
  <c r="CA34" i="9" s="1"/>
  <c r="CA39" i="9" s="1"/>
  <c r="CA10" i="9"/>
  <c r="BW17" i="13"/>
  <c r="BY35" i="13"/>
  <c r="BX21" i="13"/>
  <c r="BY30" i="13"/>
  <c r="BY31" i="13" s="1"/>
  <c r="BY32" i="13" s="1"/>
  <c r="CA30" i="8"/>
  <c r="CD13" i="4"/>
  <c r="CD14" i="4" s="1"/>
  <c r="CD28" i="4" s="1"/>
  <c r="CD52" i="3"/>
  <c r="CD54" i="3" s="1"/>
  <c r="CD35" i="5" s="1"/>
  <c r="CD29" i="5"/>
  <c r="BY40" i="13"/>
  <c r="BX11" i="13"/>
  <c r="BX12" i="13" s="1"/>
  <c r="BX13" i="13" s="1"/>
  <c r="BX48" i="13" s="1"/>
  <c r="CE53" i="3"/>
  <c r="BX9" i="12"/>
  <c r="BX11" i="12" s="1"/>
  <c r="BX24" i="17" s="1"/>
  <c r="BW47" i="12"/>
  <c r="BY9" i="12"/>
  <c r="BY11" i="12" s="1"/>
  <c r="BY21" i="13"/>
  <c r="BY11" i="13"/>
  <c r="BY12" i="13" s="1"/>
  <c r="BY13" i="13" s="1"/>
  <c r="BY16" i="13"/>
  <c r="CC98" i="1"/>
  <c r="CC23" i="10"/>
  <c r="CC33" i="9"/>
  <c r="CC23" i="9"/>
  <c r="CC20" i="8"/>
  <c r="CC9" i="8"/>
  <c r="CE44" i="10"/>
  <c r="CE11" i="1"/>
  <c r="CE12" i="1" s="1"/>
  <c r="CE16" i="1" s="1"/>
  <c r="CE17" i="1" s="1"/>
  <c r="CE46" i="1" s="1"/>
  <c r="CF9" i="1"/>
  <c r="AN47" i="13"/>
  <c r="AN49" i="13" s="1"/>
  <c r="AN57" i="13" s="1"/>
  <c r="AN59" i="13" s="1"/>
  <c r="AN48" i="12" s="1"/>
  <c r="AN15" i="13"/>
  <c r="AN18" i="13" s="1"/>
  <c r="AN22" i="13" s="1"/>
  <c r="AN23" i="13" s="1"/>
  <c r="CC12" i="10"/>
  <c r="CC18" i="17" s="1"/>
  <c r="CC45" i="10"/>
  <c r="CC46" i="10" s="1"/>
  <c r="CC50" i="10" s="1"/>
  <c r="CC49" i="10"/>
  <c r="CC49" i="12"/>
  <c r="CA51" i="10"/>
  <c r="CB48" i="10" s="1"/>
  <c r="CA54" i="10"/>
  <c r="BZ16" i="8"/>
  <c r="BZ34" i="8" s="1"/>
  <c r="BY3" i="2"/>
  <c r="BY3" i="14"/>
  <c r="BY3" i="13"/>
  <c r="BY3" i="12"/>
  <c r="BY3" i="10"/>
  <c r="BY3" i="9"/>
  <c r="BY3" i="8"/>
  <c r="CA31" i="8"/>
  <c r="CA32" i="8" s="1"/>
  <c r="CA11" i="9" s="1"/>
  <c r="CA12" i="9" s="1"/>
  <c r="CA37" i="9" s="1"/>
  <c r="CA25" i="8"/>
  <c r="CA27" i="8" s="1"/>
  <c r="CA35" i="8" s="1"/>
  <c r="BZ27" i="8"/>
  <c r="BZ35" i="8" s="1"/>
  <c r="BZ32" i="8"/>
  <c r="BZ11" i="9" s="1"/>
  <c r="BZ12" i="9" s="1"/>
  <c r="BZ37" i="9" s="1"/>
  <c r="BZ40" i="9" s="1"/>
  <c r="CD20" i="1"/>
  <c r="CD21" i="1" s="1"/>
  <c r="CD47" i="1" s="1"/>
  <c r="CD48" i="1" s="1"/>
  <c r="CD97" i="1" s="1"/>
  <c r="CC2" i="2"/>
  <c r="CC2" i="14"/>
  <c r="CC2" i="13"/>
  <c r="CC2" i="12"/>
  <c r="CC2" i="10"/>
  <c r="CC2" i="9"/>
  <c r="CC2" i="8"/>
  <c r="AO53" i="13"/>
  <c r="AO54" i="13" s="1"/>
  <c r="AO58" i="13" s="1"/>
  <c r="AO34" i="13"/>
  <c r="AO37" i="13" s="1"/>
  <c r="AO41" i="13" s="1"/>
  <c r="AO42" i="13" s="1"/>
  <c r="BX36" i="13"/>
  <c r="BX52" i="13"/>
  <c r="CB14" i="8"/>
  <c r="CB30" i="8"/>
  <c r="CC4" i="2"/>
  <c r="CC4" i="14"/>
  <c r="CC4" i="13"/>
  <c r="CC4" i="12"/>
  <c r="CC4" i="10"/>
  <c r="CC4" i="9"/>
  <c r="CC4" i="8"/>
  <c r="CC10" i="13"/>
  <c r="CC29" i="13"/>
  <c r="CA16" i="8"/>
  <c r="CA34" i="8" s="1"/>
  <c r="CA3" i="4"/>
  <c r="CA3" i="5"/>
  <c r="CE2" i="4"/>
  <c r="CE2" i="5"/>
  <c r="CE4" i="4"/>
  <c r="CE4" i="5"/>
  <c r="CE92" i="3"/>
  <c r="CD91" i="3"/>
  <c r="CD116" i="3"/>
  <c r="CD118" i="3" s="1"/>
  <c r="CD50" i="5" s="1"/>
  <c r="CB96" i="1"/>
  <c r="CA81" i="1"/>
  <c r="BZ99" i="1"/>
  <c r="BZ106" i="1" s="1"/>
  <c r="BZ3" i="1" s="1"/>
  <c r="CC32" i="1"/>
  <c r="CC54" i="1"/>
  <c r="CC57" i="1" s="1"/>
  <c r="CB58" i="1" s="1"/>
  <c r="CC87" i="3"/>
  <c r="CB94" i="3"/>
  <c r="CB101" i="3" s="1"/>
  <c r="CB3" i="3" s="1"/>
  <c r="CH16" i="3"/>
  <c r="CH17" i="3" s="1"/>
  <c r="G12" i="3"/>
  <c r="G16" i="3" s="1"/>
  <c r="CE60" i="3"/>
  <c r="CE63" i="3" s="1"/>
  <c r="CD64" i="3" s="1"/>
  <c r="CG46" i="3"/>
  <c r="CG20" i="3"/>
  <c r="CG21" i="3" s="1"/>
  <c r="CG107" i="3" s="1"/>
  <c r="CG108" i="3" s="1"/>
  <c r="CG109" i="3" s="1"/>
  <c r="CG113" i="3" s="1"/>
  <c r="CG114" i="3" s="1"/>
  <c r="CG117" i="3" s="1"/>
  <c r="CF78" i="3"/>
  <c r="CF79" i="3" s="1"/>
  <c r="CF82" i="3" s="1"/>
  <c r="CG83" i="3" s="1"/>
  <c r="CG86" i="3" s="1"/>
  <c r="CF31" i="3"/>
  <c r="CF73" i="3"/>
  <c r="CF74" i="3" s="1"/>
  <c r="CF93" i="3" s="1"/>
  <c r="CF24" i="3"/>
  <c r="CF4" i="3" s="1"/>
  <c r="CF47" i="3"/>
  <c r="CF48" i="3" s="1"/>
  <c r="CF59" i="3"/>
  <c r="CF60" i="3" s="1"/>
  <c r="CF63" i="3" s="1"/>
  <c r="CE64" i="3" s="1"/>
  <c r="CF22" i="3"/>
  <c r="CF23" i="3" s="1"/>
  <c r="CF36" i="3"/>
  <c r="CF37" i="3" s="1"/>
  <c r="CF90" i="3" s="1"/>
  <c r="CF2" i="3"/>
  <c r="CE32" i="3"/>
  <c r="BY47" i="12" l="1"/>
  <c r="BY24" i="17"/>
  <c r="CB19" i="17"/>
  <c r="CB20" i="17" s="1"/>
  <c r="CC17" i="17" s="1"/>
  <c r="CC11" i="17" s="1"/>
  <c r="CC12" i="17" s="1"/>
  <c r="CA55" i="10"/>
  <c r="CA60" i="10" s="1"/>
  <c r="CD98" i="5"/>
  <c r="CA40" i="9"/>
  <c r="CA40" i="13" s="1"/>
  <c r="BX17" i="13"/>
  <c r="CD24" i="1"/>
  <c r="CD4" i="1" s="1"/>
  <c r="CD4" i="12" s="1"/>
  <c r="CE20" i="1"/>
  <c r="CE21" i="1" s="1"/>
  <c r="CD31" i="1"/>
  <c r="CD32" i="1" s="1"/>
  <c r="CD36" i="1"/>
  <c r="CD37" i="1" s="1"/>
  <c r="CD95" i="1" s="1"/>
  <c r="CA36" i="8"/>
  <c r="CA11" i="13" s="1"/>
  <c r="CA12" i="13" s="1"/>
  <c r="CA13" i="13" s="1"/>
  <c r="CE17" i="4"/>
  <c r="CD17" i="4"/>
  <c r="CF53" i="3"/>
  <c r="BX47" i="12"/>
  <c r="CE13" i="4"/>
  <c r="CE14" i="4" s="1"/>
  <c r="CE28" i="4" s="1"/>
  <c r="CE52" i="3"/>
  <c r="CE54" i="3" s="1"/>
  <c r="CE35" i="5" s="1"/>
  <c r="CE29" i="5"/>
  <c r="BY36" i="13"/>
  <c r="BY52" i="13"/>
  <c r="CD90" i="1"/>
  <c r="CD91" i="1" s="1"/>
  <c r="CD34" i="10"/>
  <c r="CD35" i="10" s="1"/>
  <c r="CD36" i="10" s="1"/>
  <c r="CB51" i="10"/>
  <c r="CC48" i="10" s="1"/>
  <c r="CB54" i="10"/>
  <c r="AO20" i="13"/>
  <c r="AN29" i="12"/>
  <c r="BZ10" i="12"/>
  <c r="BZ30" i="13"/>
  <c r="BZ40" i="13"/>
  <c r="BZ35" i="13"/>
  <c r="BZ3" i="2"/>
  <c r="BZ3" i="14"/>
  <c r="BZ3" i="13"/>
  <c r="BZ3" i="12"/>
  <c r="BZ3" i="10"/>
  <c r="BZ3" i="9"/>
  <c r="BZ3" i="8"/>
  <c r="CD72" i="1"/>
  <c r="CD73" i="1" s="1"/>
  <c r="CD76" i="1" s="1"/>
  <c r="CE77" i="1" s="1"/>
  <c r="CE80" i="1" s="1"/>
  <c r="CF44" i="10"/>
  <c r="CG9" i="1"/>
  <c r="CF11" i="1"/>
  <c r="CF12" i="1" s="1"/>
  <c r="CF16" i="1" s="1"/>
  <c r="CF17" i="1" s="1"/>
  <c r="CF46" i="1" s="1"/>
  <c r="CD4" i="2"/>
  <c r="CD4" i="14"/>
  <c r="CD4" i="13"/>
  <c r="CD4" i="10"/>
  <c r="BY48" i="13"/>
  <c r="BY17" i="13"/>
  <c r="CE90" i="1"/>
  <c r="CE91" i="1" s="1"/>
  <c r="CE34" i="10"/>
  <c r="CE35" i="10" s="1"/>
  <c r="CE36" i="10" s="1"/>
  <c r="CD112" i="1"/>
  <c r="CD113" i="1" s="1"/>
  <c r="CD114" i="1" s="1"/>
  <c r="CD118" i="1" s="1"/>
  <c r="CD119" i="1" s="1"/>
  <c r="AP39" i="13"/>
  <c r="AO33" i="12"/>
  <c r="CD22" i="1"/>
  <c r="CD23" i="1" s="1"/>
  <c r="CD17" i="14" s="1"/>
  <c r="CD67" i="1"/>
  <c r="CD68" i="1" s="1"/>
  <c r="CD2" i="1"/>
  <c r="CB31" i="8"/>
  <c r="CB32" i="8" s="1"/>
  <c r="CB11" i="9" s="1"/>
  <c r="CB25" i="8"/>
  <c r="CB24" i="9"/>
  <c r="CB38" i="9" s="1"/>
  <c r="CB10" i="9"/>
  <c r="CB32" i="9"/>
  <c r="CB34" i="9" s="1"/>
  <c r="CB39" i="9" s="1"/>
  <c r="CB16" i="8"/>
  <c r="CB34" i="8" s="1"/>
  <c r="CD53" i="1"/>
  <c r="CD54" i="1" s="1"/>
  <c r="CD57" i="1" s="1"/>
  <c r="CC58" i="1" s="1"/>
  <c r="BZ36" i="8"/>
  <c r="CF4" i="4"/>
  <c r="CF4" i="5"/>
  <c r="CB3" i="4"/>
  <c r="CB3" i="5"/>
  <c r="CD23" i="4"/>
  <c r="CD18" i="4"/>
  <c r="CF2" i="4"/>
  <c r="CF2" i="5"/>
  <c r="CF92" i="3"/>
  <c r="CE91" i="3"/>
  <c r="CE116" i="3"/>
  <c r="CE118" i="3" s="1"/>
  <c r="CE50" i="5" s="1"/>
  <c r="CD96" i="1"/>
  <c r="CE112" i="1"/>
  <c r="CE113" i="1" s="1"/>
  <c r="CE114" i="1" s="1"/>
  <c r="CE118" i="1" s="1"/>
  <c r="CE119" i="1" s="1"/>
  <c r="CE2" i="1"/>
  <c r="CE72" i="1"/>
  <c r="CE67" i="1"/>
  <c r="CE68" i="1" s="1"/>
  <c r="CE31" i="1"/>
  <c r="CE32" i="1" s="1"/>
  <c r="CE53" i="1"/>
  <c r="CE54" i="1" s="1"/>
  <c r="CE57" i="1" s="1"/>
  <c r="CD58" i="1" s="1"/>
  <c r="CE47" i="1"/>
  <c r="CE48" i="1" s="1"/>
  <c r="CE97" i="1" s="1"/>
  <c r="CE36" i="1"/>
  <c r="CE37" i="1" s="1"/>
  <c r="CE95" i="1" s="1"/>
  <c r="CB81" i="1"/>
  <c r="CA99" i="1"/>
  <c r="CA106" i="1" s="1"/>
  <c r="CA3" i="1" s="1"/>
  <c r="CC96" i="1"/>
  <c r="CH46" i="3"/>
  <c r="CH20" i="3"/>
  <c r="CH21" i="3" s="1"/>
  <c r="CH107" i="3" s="1"/>
  <c r="CF32" i="3"/>
  <c r="CG59" i="3"/>
  <c r="CG78" i="3"/>
  <c r="CG79" i="3" s="1"/>
  <c r="CG82" i="3" s="1"/>
  <c r="CH83" i="3" s="1"/>
  <c r="CG47" i="3"/>
  <c r="CG48" i="3" s="1"/>
  <c r="CG24" i="3"/>
  <c r="CG4" i="3" s="1"/>
  <c r="CG36" i="3"/>
  <c r="CG37" i="3" s="1"/>
  <c r="CG90" i="3" s="1"/>
  <c r="CG73" i="3"/>
  <c r="CG74" i="3" s="1"/>
  <c r="CG93" i="3" s="1"/>
  <c r="CG22" i="3"/>
  <c r="CG23" i="3" s="1"/>
  <c r="CG31" i="3"/>
  <c r="CG32" i="3" s="1"/>
  <c r="CG2" i="3"/>
  <c r="CC94" i="3"/>
  <c r="CC101" i="3" s="1"/>
  <c r="CC3" i="3" s="1"/>
  <c r="CD87" i="3"/>
  <c r="CE22" i="1"/>
  <c r="CE23" i="1" s="1"/>
  <c r="CE17" i="14" s="1"/>
  <c r="CE24" i="1"/>
  <c r="CE4" i="1" s="1"/>
  <c r="CC19" i="17" l="1"/>
  <c r="CC20" i="17" s="1"/>
  <c r="CD17" i="17" s="1"/>
  <c r="CD11" i="17" s="1"/>
  <c r="CD12" i="17" s="1"/>
  <c r="CB55" i="10"/>
  <c r="CB60" i="10" s="1"/>
  <c r="CE98" i="5"/>
  <c r="CA10" i="12"/>
  <c r="CA30" i="13"/>
  <c r="CA31" i="13" s="1"/>
  <c r="CA32" i="13" s="1"/>
  <c r="CA36" i="13" s="1"/>
  <c r="CA35" i="13"/>
  <c r="CB12" i="9"/>
  <c r="CB37" i="9" s="1"/>
  <c r="CB40" i="9" s="1"/>
  <c r="CA21" i="13"/>
  <c r="CA16" i="13"/>
  <c r="CA9" i="12"/>
  <c r="CD4" i="8"/>
  <c r="CD4" i="9"/>
  <c r="CB27" i="8"/>
  <c r="CB35" i="8" s="1"/>
  <c r="CB36" i="8" s="1"/>
  <c r="CG13" i="4"/>
  <c r="CG14" i="4" s="1"/>
  <c r="CG28" i="4" s="1"/>
  <c r="CG52" i="3"/>
  <c r="CG29" i="5"/>
  <c r="CF13" i="4"/>
  <c r="CF14" i="4" s="1"/>
  <c r="CF28" i="4" s="1"/>
  <c r="CF52" i="3"/>
  <c r="CF54" i="3" s="1"/>
  <c r="CF35" i="5" s="1"/>
  <c r="CF29" i="5"/>
  <c r="CD19" i="4"/>
  <c r="CD29" i="4" s="1"/>
  <c r="CG53" i="3"/>
  <c r="CD29" i="13"/>
  <c r="CD10" i="13"/>
  <c r="CE29" i="13"/>
  <c r="CE10" i="13"/>
  <c r="CE98" i="1"/>
  <c r="CE23" i="10"/>
  <c r="CE33" i="9"/>
  <c r="CE23" i="9"/>
  <c r="CE20" i="8"/>
  <c r="CE9" i="8"/>
  <c r="CC25" i="8"/>
  <c r="CC31" i="8"/>
  <c r="AP34" i="13"/>
  <c r="AP37" i="13" s="1"/>
  <c r="AP41" i="13" s="1"/>
  <c r="AP42" i="13" s="1"/>
  <c r="AP53" i="13"/>
  <c r="AP54" i="13" s="1"/>
  <c r="AP58" i="13" s="1"/>
  <c r="BZ31" i="13"/>
  <c r="BZ32" i="13" s="1"/>
  <c r="BZ16" i="13"/>
  <c r="BZ11" i="13"/>
  <c r="BZ12" i="13" s="1"/>
  <c r="BZ13" i="13" s="1"/>
  <c r="BZ21" i="13"/>
  <c r="BZ9" i="12"/>
  <c r="BZ11" i="12" s="1"/>
  <c r="BZ24" i="17" s="1"/>
  <c r="CA48" i="13"/>
  <c r="CA17" i="13"/>
  <c r="CE49" i="12"/>
  <c r="CE49" i="10"/>
  <c r="CE12" i="10"/>
  <c r="CE18" i="17" s="1"/>
  <c r="CE45" i="10"/>
  <c r="CE46" i="10" s="1"/>
  <c r="CE50" i="10" s="1"/>
  <c r="CD2" i="2"/>
  <c r="CD2" i="14"/>
  <c r="CD2" i="13"/>
  <c r="CD2" i="12"/>
  <c r="CD2" i="10"/>
  <c r="CD2" i="9"/>
  <c r="CD2" i="8"/>
  <c r="CG44" i="10"/>
  <c r="CH9" i="1"/>
  <c r="CG11" i="1"/>
  <c r="CG12" i="1" s="1"/>
  <c r="CG16" i="1" s="1"/>
  <c r="CG17" i="1" s="1"/>
  <c r="CG46" i="1" s="1"/>
  <c r="CC24" i="9"/>
  <c r="CC38" i="9" s="1"/>
  <c r="CC10" i="9"/>
  <c r="CC32" i="9"/>
  <c r="CC34" i="9" s="1"/>
  <c r="CC39" i="9" s="1"/>
  <c r="CD98" i="1"/>
  <c r="CD23" i="10"/>
  <c r="CD33" i="9"/>
  <c r="CD23" i="9"/>
  <c r="CD20" i="8"/>
  <c r="CD9" i="8"/>
  <c r="AO47" i="13"/>
  <c r="AO49" i="13" s="1"/>
  <c r="AO57" i="13" s="1"/>
  <c r="AO59" i="13" s="1"/>
  <c r="AO48" i="12" s="1"/>
  <c r="AO15" i="13"/>
  <c r="AO18" i="13" s="1"/>
  <c r="AO22" i="13" s="1"/>
  <c r="AO23" i="13" s="1"/>
  <c r="CA3" i="2"/>
  <c r="CA3" i="14"/>
  <c r="CA3" i="13"/>
  <c r="CA3" i="12"/>
  <c r="CA3" i="10"/>
  <c r="CA3" i="9"/>
  <c r="CA3" i="8"/>
  <c r="CE2" i="2"/>
  <c r="CE2" i="14"/>
  <c r="CE2" i="13"/>
  <c r="CE2" i="12"/>
  <c r="CE2" i="10"/>
  <c r="CE2" i="9"/>
  <c r="CE2" i="8"/>
  <c r="CF20" i="1"/>
  <c r="CF21" i="1" s="1"/>
  <c r="CF72" i="1" s="1"/>
  <c r="CC30" i="8"/>
  <c r="CC14" i="8"/>
  <c r="CC51" i="10"/>
  <c r="CD48" i="10" s="1"/>
  <c r="CC54" i="10"/>
  <c r="CE4" i="2"/>
  <c r="CE4" i="14"/>
  <c r="CE4" i="13"/>
  <c r="CE4" i="12"/>
  <c r="CE4" i="10"/>
  <c r="CE4" i="9"/>
  <c r="CE4" i="8"/>
  <c r="CD49" i="12"/>
  <c r="CD45" i="10"/>
  <c r="CD46" i="10" s="1"/>
  <c r="CD50" i="10" s="1"/>
  <c r="CD12" i="10"/>
  <c r="CD18" i="17" s="1"/>
  <c r="CD49" i="10"/>
  <c r="CG4" i="4"/>
  <c r="CG4" i="5"/>
  <c r="CE23" i="4"/>
  <c r="CE18" i="4"/>
  <c r="CE19" i="4" s="1"/>
  <c r="CE29" i="4" s="1"/>
  <c r="CC3" i="4"/>
  <c r="CC3" i="5"/>
  <c r="CG2" i="4"/>
  <c r="CG2" i="5"/>
  <c r="CH108" i="3"/>
  <c r="CH109" i="3" s="1"/>
  <c r="CH113" i="3" s="1"/>
  <c r="CH114" i="3" s="1"/>
  <c r="CH117" i="3" s="1"/>
  <c r="CG92" i="3"/>
  <c r="CG91" i="3"/>
  <c r="CG116" i="3"/>
  <c r="CF91" i="3"/>
  <c r="CF116" i="3"/>
  <c r="CF118" i="3" s="1"/>
  <c r="CF50" i="5" s="1"/>
  <c r="CC81" i="1"/>
  <c r="CB99" i="1"/>
  <c r="CB106" i="1" s="1"/>
  <c r="CB3" i="1" s="1"/>
  <c r="CE96" i="1"/>
  <c r="CF31" i="1"/>
  <c r="CF32" i="1" s="1"/>
  <c r="CE73" i="1"/>
  <c r="CE76" i="1" s="1"/>
  <c r="CF77" i="1" s="1"/>
  <c r="CF80" i="1" s="1"/>
  <c r="CH86" i="3"/>
  <c r="G83" i="3"/>
  <c r="G86" i="3" s="1"/>
  <c r="CG60" i="3"/>
  <c r="CG63" i="3" s="1"/>
  <c r="CF64" i="3" s="1"/>
  <c r="CD94" i="3"/>
  <c r="CD101" i="3" s="1"/>
  <c r="CD3" i="3" s="1"/>
  <c r="CE87" i="3"/>
  <c r="CH73" i="3"/>
  <c r="CH74" i="3" s="1"/>
  <c r="CH78" i="3"/>
  <c r="CH47" i="3"/>
  <c r="CH48" i="3" s="1"/>
  <c r="CH31" i="3"/>
  <c r="CH32" i="3" s="1"/>
  <c r="CH24" i="3"/>
  <c r="CH4" i="3" s="1"/>
  <c r="CH36" i="3"/>
  <c r="CH37" i="3" s="1"/>
  <c r="CH59" i="3"/>
  <c r="CH60" i="3" s="1"/>
  <c r="CH22" i="3"/>
  <c r="CH23" i="3" s="1"/>
  <c r="CH2" i="3"/>
  <c r="CH79" i="3"/>
  <c r="CD19" i="17" l="1"/>
  <c r="CD20" i="17" s="1"/>
  <c r="CE17" i="17" s="1"/>
  <c r="CE11" i="17" s="1"/>
  <c r="CE12" i="17" s="1"/>
  <c r="CA52" i="13"/>
  <c r="CC55" i="10"/>
  <c r="CC60" i="10" s="1"/>
  <c r="CD99" i="5"/>
  <c r="CG98" i="5"/>
  <c r="CE99" i="5"/>
  <c r="CF98" i="5"/>
  <c r="CA11" i="12"/>
  <c r="CF24" i="1"/>
  <c r="CF4" i="1" s="1"/>
  <c r="CF4" i="13" s="1"/>
  <c r="CB30" i="13"/>
  <c r="CB31" i="13" s="1"/>
  <c r="CB32" i="13" s="1"/>
  <c r="CB52" i="13" s="1"/>
  <c r="CB40" i="13"/>
  <c r="CB10" i="12"/>
  <c r="CB35" i="13"/>
  <c r="CE32" i="9"/>
  <c r="CE34" i="9" s="1"/>
  <c r="CE39" i="9" s="1"/>
  <c r="CF47" i="1"/>
  <c r="CF48" i="1" s="1"/>
  <c r="CF97" i="1" s="1"/>
  <c r="CF53" i="1"/>
  <c r="CF36" i="1"/>
  <c r="CF37" i="1" s="1"/>
  <c r="CF95" i="1" s="1"/>
  <c r="CF67" i="1"/>
  <c r="CF68" i="1" s="1"/>
  <c r="CF2" i="1"/>
  <c r="CF2" i="13" s="1"/>
  <c r="CF22" i="1"/>
  <c r="CF23" i="1" s="1"/>
  <c r="CF17" i="14" s="1"/>
  <c r="CF112" i="1"/>
  <c r="CF113" i="1" s="1"/>
  <c r="CF114" i="1" s="1"/>
  <c r="CF118" i="1" s="1"/>
  <c r="CF119" i="1" s="1"/>
  <c r="CB16" i="13"/>
  <c r="CB21" i="13"/>
  <c r="CB11" i="13"/>
  <c r="CB12" i="13" s="1"/>
  <c r="CB13" i="13" s="1"/>
  <c r="CB48" i="13" s="1"/>
  <c r="CB9" i="12"/>
  <c r="CG54" i="3"/>
  <c r="CG35" i="5" s="1"/>
  <c r="CF17" i="4"/>
  <c r="CG20" i="1"/>
  <c r="CG21" i="1" s="1"/>
  <c r="BZ47" i="12"/>
  <c r="CH52" i="3"/>
  <c r="CH29" i="5"/>
  <c r="CH53" i="3"/>
  <c r="BZ48" i="13"/>
  <c r="BZ17" i="13"/>
  <c r="CC27" i="8"/>
  <c r="CC35" i="8" s="1"/>
  <c r="CF2" i="9"/>
  <c r="CD30" i="8"/>
  <c r="CD14" i="8"/>
  <c r="CE14" i="8"/>
  <c r="CE30" i="8"/>
  <c r="CD31" i="8"/>
  <c r="CD25" i="8"/>
  <c r="CB3" i="2"/>
  <c r="CB3" i="14"/>
  <c r="CB3" i="13"/>
  <c r="CB3" i="12"/>
  <c r="CB3" i="10"/>
  <c r="CB3" i="9"/>
  <c r="CB3" i="8"/>
  <c r="CD51" i="10"/>
  <c r="CE48" i="10" s="1"/>
  <c r="CD54" i="10"/>
  <c r="CF4" i="14"/>
  <c r="CC16" i="8"/>
  <c r="CC34" i="8" s="1"/>
  <c r="CD10" i="9"/>
  <c r="CD32" i="9"/>
  <c r="CD34" i="9" s="1"/>
  <c r="CD39" i="9" s="1"/>
  <c r="CD24" i="9"/>
  <c r="CD38" i="9" s="1"/>
  <c r="BZ36" i="13"/>
  <c r="BZ52" i="13"/>
  <c r="AP20" i="13"/>
  <c r="AO29" i="12"/>
  <c r="CF98" i="1"/>
  <c r="CF23" i="10"/>
  <c r="CF33" i="9"/>
  <c r="CF23" i="9"/>
  <c r="CF20" i="8"/>
  <c r="CF9" i="8"/>
  <c r="CC32" i="8"/>
  <c r="CC11" i="9" s="1"/>
  <c r="CC12" i="9" s="1"/>
  <c r="CC37" i="9" s="1"/>
  <c r="CC40" i="9" s="1"/>
  <c r="CG90" i="1"/>
  <c r="CG91" i="1" s="1"/>
  <c r="CG34" i="10"/>
  <c r="CG35" i="10" s="1"/>
  <c r="CG36" i="10" s="1"/>
  <c r="CF10" i="13"/>
  <c r="CF29" i="13"/>
  <c r="CF90" i="1"/>
  <c r="CF91" i="1" s="1"/>
  <c r="CF34" i="10"/>
  <c r="CF35" i="10" s="1"/>
  <c r="CF36" i="10" s="1"/>
  <c r="CH11" i="1"/>
  <c r="CH12" i="1" s="1"/>
  <c r="CH44" i="10"/>
  <c r="AQ39" i="13"/>
  <c r="AP33" i="12"/>
  <c r="CH116" i="3"/>
  <c r="CH13" i="4"/>
  <c r="CH14" i="4" s="1"/>
  <c r="CF18" i="4"/>
  <c r="CF23" i="4"/>
  <c r="CH2" i="4"/>
  <c r="CH2" i="5"/>
  <c r="CD3" i="4"/>
  <c r="CD3" i="5"/>
  <c r="CH4" i="4"/>
  <c r="CH4" i="5"/>
  <c r="CG118" i="3"/>
  <c r="CG50" i="5" s="1"/>
  <c r="CG112" i="1"/>
  <c r="CG113" i="1" s="1"/>
  <c r="CG114" i="1" s="1"/>
  <c r="CG118" i="1" s="1"/>
  <c r="CG119" i="1" s="1"/>
  <c r="CG2" i="1"/>
  <c r="CG72" i="1"/>
  <c r="CG73" i="1" s="1"/>
  <c r="CG76" i="1" s="1"/>
  <c r="CH77" i="1" s="1"/>
  <c r="CG67" i="1"/>
  <c r="CG68" i="1" s="1"/>
  <c r="CG53" i="1"/>
  <c r="CG47" i="1"/>
  <c r="CG48" i="1" s="1"/>
  <c r="CG97" i="1" s="1"/>
  <c r="CG36" i="1"/>
  <c r="CG37" i="1" s="1"/>
  <c r="CG95" i="1" s="1"/>
  <c r="CG31" i="1"/>
  <c r="CG32" i="1" s="1"/>
  <c r="CF96" i="1"/>
  <c r="CD81" i="1"/>
  <c r="CC99" i="1"/>
  <c r="CC106" i="1" s="1"/>
  <c r="CC3" i="1" s="1"/>
  <c r="CG54" i="1"/>
  <c r="CG57" i="1" s="1"/>
  <c r="CF58" i="1" s="1"/>
  <c r="CF73" i="1"/>
  <c r="CF76" i="1" s="1"/>
  <c r="CG77" i="1" s="1"/>
  <c r="CG80" i="1" s="1"/>
  <c r="CF54" i="1"/>
  <c r="CF57" i="1" s="1"/>
  <c r="CE58" i="1" s="1"/>
  <c r="CH63" i="3"/>
  <c r="CG64" i="3" s="1"/>
  <c r="G60" i="3"/>
  <c r="G63" i="3" s="1"/>
  <c r="CH92" i="3"/>
  <c r="G48" i="3"/>
  <c r="CH91" i="3"/>
  <c r="G32" i="3"/>
  <c r="CH82" i="3"/>
  <c r="G79" i="3"/>
  <c r="G82" i="3" s="1"/>
  <c r="CH93" i="3"/>
  <c r="G74" i="3"/>
  <c r="G93" i="3" s="1"/>
  <c r="CF87" i="3"/>
  <c r="CE94" i="3"/>
  <c r="CE101" i="3" s="1"/>
  <c r="CE3" i="3" s="1"/>
  <c r="CH90" i="3"/>
  <c r="G37" i="3"/>
  <c r="G90" i="3" s="1"/>
  <c r="CG24" i="1"/>
  <c r="CG4" i="1" s="1"/>
  <c r="CG22" i="1"/>
  <c r="CG23" i="1" s="1"/>
  <c r="CG17" i="14" s="1"/>
  <c r="CA47" i="12" l="1"/>
  <c r="CA24" i="17"/>
  <c r="CE19" i="17"/>
  <c r="CE20" i="17" s="1"/>
  <c r="CF17" i="17" s="1"/>
  <c r="CF11" i="17" s="1"/>
  <c r="CF12" i="17" s="1"/>
  <c r="CB36" i="13"/>
  <c r="CD55" i="10"/>
  <c r="CD60" i="10" s="1"/>
  <c r="CF19" i="4"/>
  <c r="CF29" i="4" s="1"/>
  <c r="CF99" i="5" s="1"/>
  <c r="CE10" i="9"/>
  <c r="CE24" i="9"/>
  <c r="CE38" i="9" s="1"/>
  <c r="CB11" i="12"/>
  <c r="CF4" i="2"/>
  <c r="CF2" i="10"/>
  <c r="CF2" i="12"/>
  <c r="CF4" i="8"/>
  <c r="CF2" i="14"/>
  <c r="CF4" i="9"/>
  <c r="CF2" i="2"/>
  <c r="CF4" i="10"/>
  <c r="CF4" i="12"/>
  <c r="CF2" i="8"/>
  <c r="CC36" i="8"/>
  <c r="CC21" i="13" s="1"/>
  <c r="CB17" i="13"/>
  <c r="G13" i="4"/>
  <c r="G52" i="3"/>
  <c r="G29" i="5"/>
  <c r="CE16" i="8"/>
  <c r="CE34" i="8" s="1"/>
  <c r="CH54" i="3"/>
  <c r="CH49" i="3"/>
  <c r="CH49" i="5" s="1"/>
  <c r="G53" i="3"/>
  <c r="CG49" i="12"/>
  <c r="CG49" i="10"/>
  <c r="CG45" i="10"/>
  <c r="CG46" i="10" s="1"/>
  <c r="CG50" i="10" s="1"/>
  <c r="CG12" i="10"/>
  <c r="CG18" i="17" s="1"/>
  <c r="CD27" i="8"/>
  <c r="CD35" i="8" s="1"/>
  <c r="CC3" i="2"/>
  <c r="CC3" i="14"/>
  <c r="CC3" i="13"/>
  <c r="CC3" i="12"/>
  <c r="CC3" i="10"/>
  <c r="CC3" i="9"/>
  <c r="CC3" i="8"/>
  <c r="CH16" i="1"/>
  <c r="CH17" i="1" s="1"/>
  <c r="G12" i="1"/>
  <c r="G16" i="1" s="1"/>
  <c r="CF49" i="10"/>
  <c r="CF49" i="12"/>
  <c r="CF12" i="10"/>
  <c r="CF18" i="17" s="1"/>
  <c r="CF45" i="10"/>
  <c r="CF46" i="10" s="1"/>
  <c r="CF50" i="10" s="1"/>
  <c r="CD16" i="8"/>
  <c r="CD34" i="8" s="1"/>
  <c r="CG2" i="2"/>
  <c r="CG2" i="14"/>
  <c r="CG2" i="13"/>
  <c r="CG2" i="12"/>
  <c r="CG2" i="10"/>
  <c r="CG2" i="9"/>
  <c r="CG2" i="8"/>
  <c r="CD32" i="8"/>
  <c r="CD11" i="9" s="1"/>
  <c r="CD12" i="9" s="1"/>
  <c r="CD37" i="9" s="1"/>
  <c r="CD40" i="9" s="1"/>
  <c r="CG4" i="2"/>
  <c r="CG4" i="14"/>
  <c r="CG4" i="13"/>
  <c r="CG4" i="12"/>
  <c r="CG4" i="10"/>
  <c r="CG4" i="9"/>
  <c r="CG4" i="8"/>
  <c r="CC40" i="13"/>
  <c r="CC35" i="13"/>
  <c r="CC30" i="13"/>
  <c r="CC31" i="13" s="1"/>
  <c r="CC32" i="13" s="1"/>
  <c r="CC10" i="12"/>
  <c r="AP15" i="13"/>
  <c r="AP18" i="13" s="1"/>
  <c r="AP22" i="13" s="1"/>
  <c r="AP23" i="13" s="1"/>
  <c r="AP47" i="13"/>
  <c r="AP49" i="13" s="1"/>
  <c r="AP57" i="13" s="1"/>
  <c r="AP59" i="13" s="1"/>
  <c r="AP48" i="12" s="1"/>
  <c r="CG98" i="1"/>
  <c r="CG23" i="10"/>
  <c r="CG23" i="9"/>
  <c r="CG33" i="9"/>
  <c r="CG9" i="8"/>
  <c r="CG20" i="8"/>
  <c r="CE51" i="10"/>
  <c r="CF48" i="10" s="1"/>
  <c r="CE54" i="10"/>
  <c r="CG10" i="13"/>
  <c r="CG29" i="13"/>
  <c r="AQ34" i="13"/>
  <c r="AQ37" i="13" s="1"/>
  <c r="AQ41" i="13" s="1"/>
  <c r="AQ42" i="13" s="1"/>
  <c r="AQ53" i="13"/>
  <c r="AQ54" i="13" s="1"/>
  <c r="AQ58" i="13" s="1"/>
  <c r="CE25" i="8"/>
  <c r="CE31" i="8"/>
  <c r="CE32" i="8" s="1"/>
  <c r="CE11" i="9" s="1"/>
  <c r="CH9" i="4"/>
  <c r="CH10" i="4" s="1"/>
  <c r="CH27" i="4" s="1"/>
  <c r="G64" i="3"/>
  <c r="CG17" i="4"/>
  <c r="CH118" i="3"/>
  <c r="CH50" i="5" s="1"/>
  <c r="CG18" i="4"/>
  <c r="CG23" i="4"/>
  <c r="I49" i="3"/>
  <c r="I49" i="5" s="1"/>
  <c r="I51" i="5" s="1"/>
  <c r="J49" i="3"/>
  <c r="J49" i="5" s="1"/>
  <c r="J51" i="5" s="1"/>
  <c r="K49" i="3"/>
  <c r="K49" i="5" s="1"/>
  <c r="K51" i="5" s="1"/>
  <c r="L49" i="3"/>
  <c r="L49" i="5" s="1"/>
  <c r="L51" i="5" s="1"/>
  <c r="M49" i="3"/>
  <c r="M49" i="5" s="1"/>
  <c r="M51" i="5" s="1"/>
  <c r="N49" i="3"/>
  <c r="N49" i="5" s="1"/>
  <c r="N51" i="5" s="1"/>
  <c r="O49" i="3"/>
  <c r="O49" i="5" s="1"/>
  <c r="O51" i="5" s="1"/>
  <c r="P49" i="3"/>
  <c r="P49" i="5" s="1"/>
  <c r="P51" i="5" s="1"/>
  <c r="Q49" i="3"/>
  <c r="Q49" i="5" s="1"/>
  <c r="Q51" i="5" s="1"/>
  <c r="R49" i="3"/>
  <c r="R49" i="5" s="1"/>
  <c r="R51" i="5" s="1"/>
  <c r="S49" i="3"/>
  <c r="S49" i="5" s="1"/>
  <c r="S51" i="5" s="1"/>
  <c r="T49" i="3"/>
  <c r="T49" i="5" s="1"/>
  <c r="T51" i="5" s="1"/>
  <c r="V49" i="3"/>
  <c r="V49" i="5" s="1"/>
  <c r="V51" i="5" s="1"/>
  <c r="U49" i="3"/>
  <c r="U49" i="5" s="1"/>
  <c r="U51" i="5" s="1"/>
  <c r="W49" i="3"/>
  <c r="W49" i="5" s="1"/>
  <c r="W51" i="5" s="1"/>
  <c r="X49" i="3"/>
  <c r="X49" i="5" s="1"/>
  <c r="X51" i="5" s="1"/>
  <c r="Z49" i="3"/>
  <c r="Z49" i="5" s="1"/>
  <c r="Z51" i="5" s="1"/>
  <c r="Y49" i="3"/>
  <c r="Y49" i="5" s="1"/>
  <c r="Y51" i="5" s="1"/>
  <c r="AA49" i="3"/>
  <c r="AA49" i="5" s="1"/>
  <c r="AA51" i="5" s="1"/>
  <c r="AB49" i="3"/>
  <c r="AB49" i="5" s="1"/>
  <c r="AB51" i="5" s="1"/>
  <c r="AC49" i="3"/>
  <c r="AC49" i="5" s="1"/>
  <c r="AC51" i="5" s="1"/>
  <c r="AD49" i="3"/>
  <c r="AD49" i="5" s="1"/>
  <c r="AD51" i="5" s="1"/>
  <c r="AE49" i="3"/>
  <c r="AE49" i="5" s="1"/>
  <c r="AE51" i="5" s="1"/>
  <c r="AF49" i="3"/>
  <c r="AF49" i="5" s="1"/>
  <c r="AF51" i="5" s="1"/>
  <c r="AG49" i="3"/>
  <c r="AG49" i="5" s="1"/>
  <c r="AG51" i="5" s="1"/>
  <c r="AH49" i="3"/>
  <c r="AH49" i="5" s="1"/>
  <c r="AH51" i="5" s="1"/>
  <c r="AI49" i="3"/>
  <c r="AI49" i="5" s="1"/>
  <c r="AI51" i="5" s="1"/>
  <c r="AJ49" i="3"/>
  <c r="AJ49" i="5" s="1"/>
  <c r="AJ51" i="5" s="1"/>
  <c r="AK49" i="3"/>
  <c r="AK49" i="5" s="1"/>
  <c r="AK51" i="5" s="1"/>
  <c r="AL49" i="3"/>
  <c r="AL49" i="5" s="1"/>
  <c r="AL51" i="5" s="1"/>
  <c r="AM49" i="3"/>
  <c r="AM49" i="5" s="1"/>
  <c r="AM51" i="5" s="1"/>
  <c r="AN49" i="3"/>
  <c r="AN49" i="5" s="1"/>
  <c r="AN51" i="5" s="1"/>
  <c r="AO49" i="3"/>
  <c r="AO49" i="5" s="1"/>
  <c r="AO51" i="5" s="1"/>
  <c r="AP49" i="3"/>
  <c r="AP49" i="5" s="1"/>
  <c r="AP51" i="5" s="1"/>
  <c r="AQ49" i="3"/>
  <c r="AQ49" i="5" s="1"/>
  <c r="AQ51" i="5" s="1"/>
  <c r="AR49" i="3"/>
  <c r="AR49" i="5" s="1"/>
  <c r="AR51" i="5" s="1"/>
  <c r="AS49" i="3"/>
  <c r="AS49" i="5" s="1"/>
  <c r="AS51" i="5" s="1"/>
  <c r="AT49" i="3"/>
  <c r="AT49" i="5" s="1"/>
  <c r="AT51" i="5" s="1"/>
  <c r="AU49" i="3"/>
  <c r="AU49" i="5" s="1"/>
  <c r="AU51" i="5" s="1"/>
  <c r="AV49" i="3"/>
  <c r="AV49" i="5" s="1"/>
  <c r="AV51" i="5" s="1"/>
  <c r="AW49" i="3"/>
  <c r="AW49" i="5" s="1"/>
  <c r="AW51" i="5" s="1"/>
  <c r="AX49" i="3"/>
  <c r="AX49" i="5" s="1"/>
  <c r="AX51" i="5" s="1"/>
  <c r="AY49" i="3"/>
  <c r="AY49" i="5" s="1"/>
  <c r="AY51" i="5" s="1"/>
  <c r="AZ49" i="3"/>
  <c r="AZ49" i="5" s="1"/>
  <c r="AZ51" i="5" s="1"/>
  <c r="BA49" i="3"/>
  <c r="BA49" i="5" s="1"/>
  <c r="BA51" i="5" s="1"/>
  <c r="BB49" i="3"/>
  <c r="BB49" i="5" s="1"/>
  <c r="BB51" i="5" s="1"/>
  <c r="BC49" i="3"/>
  <c r="BC49" i="5" s="1"/>
  <c r="BC51" i="5" s="1"/>
  <c r="BD49" i="3"/>
  <c r="BD49" i="5" s="1"/>
  <c r="BD51" i="5" s="1"/>
  <c r="BE49" i="3"/>
  <c r="BE49" i="5" s="1"/>
  <c r="BE51" i="5" s="1"/>
  <c r="BF49" i="3"/>
  <c r="BF49" i="5" s="1"/>
  <c r="BF51" i="5" s="1"/>
  <c r="BG49" i="3"/>
  <c r="BG49" i="5" s="1"/>
  <c r="BG51" i="5" s="1"/>
  <c r="BH49" i="3"/>
  <c r="BH49" i="5" s="1"/>
  <c r="BH51" i="5" s="1"/>
  <c r="BI49" i="3"/>
  <c r="BI49" i="5" s="1"/>
  <c r="BI51" i="5" s="1"/>
  <c r="BJ49" i="3"/>
  <c r="BJ49" i="5" s="1"/>
  <c r="BJ51" i="5" s="1"/>
  <c r="BK49" i="3"/>
  <c r="BK49" i="5" s="1"/>
  <c r="BK51" i="5" s="1"/>
  <c r="BL49" i="3"/>
  <c r="BL49" i="5" s="1"/>
  <c r="BL51" i="5" s="1"/>
  <c r="BM49" i="3"/>
  <c r="BM49" i="5" s="1"/>
  <c r="BM51" i="5" s="1"/>
  <c r="BN49" i="3"/>
  <c r="BN49" i="5" s="1"/>
  <c r="BN51" i="5" s="1"/>
  <c r="BO49" i="3"/>
  <c r="BO49" i="5" s="1"/>
  <c r="BO51" i="5" s="1"/>
  <c r="BP49" i="3"/>
  <c r="BP49" i="5" s="1"/>
  <c r="BP51" i="5" s="1"/>
  <c r="BQ49" i="3"/>
  <c r="BQ49" i="5" s="1"/>
  <c r="BQ51" i="5" s="1"/>
  <c r="BR49" i="3"/>
  <c r="BR49" i="5" s="1"/>
  <c r="BR51" i="5" s="1"/>
  <c r="BS49" i="3"/>
  <c r="BS49" i="5" s="1"/>
  <c r="BS51" i="5" s="1"/>
  <c r="BT49" i="3"/>
  <c r="BT49" i="5" s="1"/>
  <c r="BT51" i="5" s="1"/>
  <c r="BU49" i="3"/>
  <c r="BU49" i="5" s="1"/>
  <c r="BU51" i="5" s="1"/>
  <c r="BV49" i="3"/>
  <c r="BV49" i="5" s="1"/>
  <c r="BV51" i="5" s="1"/>
  <c r="BW49" i="3"/>
  <c r="BW49" i="5" s="1"/>
  <c r="BW51" i="5" s="1"/>
  <c r="BX49" i="3"/>
  <c r="BX49" i="5" s="1"/>
  <c r="BX51" i="5" s="1"/>
  <c r="BY49" i="3"/>
  <c r="BY49" i="5" s="1"/>
  <c r="BY51" i="5" s="1"/>
  <c r="BZ49" i="3"/>
  <c r="BZ49" i="5" s="1"/>
  <c r="BZ51" i="5" s="1"/>
  <c r="CA49" i="3"/>
  <c r="CA49" i="5" s="1"/>
  <c r="CA51" i="5" s="1"/>
  <c r="CB49" i="3"/>
  <c r="CB49" i="5" s="1"/>
  <c r="CB51" i="5" s="1"/>
  <c r="CC49" i="3"/>
  <c r="CC49" i="5" s="1"/>
  <c r="CC51" i="5" s="1"/>
  <c r="CD49" i="3"/>
  <c r="CD49" i="5" s="1"/>
  <c r="CD51" i="5" s="1"/>
  <c r="CE49" i="3"/>
  <c r="CE49" i="5" s="1"/>
  <c r="CE51" i="5" s="1"/>
  <c r="CF49" i="3"/>
  <c r="CF49" i="5" s="1"/>
  <c r="CF51" i="5" s="1"/>
  <c r="CG49" i="3"/>
  <c r="CG49" i="5" s="1"/>
  <c r="CG51" i="5" s="1"/>
  <c r="CE3" i="4"/>
  <c r="CE3" i="5"/>
  <c r="CH28" i="4"/>
  <c r="G14" i="4"/>
  <c r="G28" i="4" s="1"/>
  <c r="G92" i="3"/>
  <c r="G91" i="3"/>
  <c r="G116" i="3"/>
  <c r="CH80" i="1"/>
  <c r="G77" i="1"/>
  <c r="G80" i="1" s="1"/>
  <c r="CE81" i="1"/>
  <c r="CD99" i="1"/>
  <c r="CD106" i="1" s="1"/>
  <c r="CD3" i="1" s="1"/>
  <c r="CG96" i="1"/>
  <c r="CG87" i="3"/>
  <c r="CF94" i="3"/>
  <c r="CF101" i="3" s="1"/>
  <c r="CF3" i="3" s="1"/>
  <c r="CB47" i="12" l="1"/>
  <c r="CB24" i="17"/>
  <c r="CF19" i="17"/>
  <c r="CF20" i="17" s="1"/>
  <c r="CG17" i="17" s="1"/>
  <c r="CG11" i="17" s="1"/>
  <c r="CG12" i="17" s="1"/>
  <c r="CE55" i="10"/>
  <c r="CE60" i="10" s="1"/>
  <c r="CH22" i="4"/>
  <c r="G98" i="5"/>
  <c r="CH98" i="5"/>
  <c r="CE27" i="8"/>
  <c r="CE35" i="8" s="1"/>
  <c r="CE36" i="8" s="1"/>
  <c r="CF24" i="9"/>
  <c r="CF38" i="9" s="1"/>
  <c r="CF32" i="9"/>
  <c r="CF34" i="9" s="1"/>
  <c r="CF39" i="9" s="1"/>
  <c r="CE12" i="9"/>
  <c r="CE37" i="9" s="1"/>
  <c r="CE40" i="9" s="1"/>
  <c r="CE40" i="13" s="1"/>
  <c r="CF10" i="9"/>
  <c r="CC16" i="13"/>
  <c r="CC9" i="12"/>
  <c r="CC11" i="12" s="1"/>
  <c r="CC24" i="17" s="1"/>
  <c r="CC11" i="13"/>
  <c r="CC12" i="13" s="1"/>
  <c r="CC13" i="13" s="1"/>
  <c r="CC48" i="13" s="1"/>
  <c r="BQ66" i="5"/>
  <c r="BQ57" i="5"/>
  <c r="AK57" i="5"/>
  <c r="AK66" i="5"/>
  <c r="CA57" i="5"/>
  <c r="CA66" i="5"/>
  <c r="BZ66" i="5"/>
  <c r="BZ57" i="5"/>
  <c r="BR66" i="5"/>
  <c r="BR57" i="5"/>
  <c r="BJ66" i="5"/>
  <c r="BJ57" i="5"/>
  <c r="BB66" i="5"/>
  <c r="BB57" i="5"/>
  <c r="AT66" i="5"/>
  <c r="AT57" i="5"/>
  <c r="AL66" i="5"/>
  <c r="AL57" i="5"/>
  <c r="AD66" i="5"/>
  <c r="AD57" i="5"/>
  <c r="U66" i="5"/>
  <c r="U57" i="5"/>
  <c r="N57" i="5"/>
  <c r="N66" i="5"/>
  <c r="CG66" i="5"/>
  <c r="CG57" i="5"/>
  <c r="BY57" i="5"/>
  <c r="BY66" i="5"/>
  <c r="BA66" i="5"/>
  <c r="BA57" i="5"/>
  <c r="V66" i="5"/>
  <c r="V57" i="5"/>
  <c r="BX66" i="5"/>
  <c r="BX57" i="5"/>
  <c r="BP57" i="5"/>
  <c r="BP66" i="5"/>
  <c r="BH57" i="5"/>
  <c r="BH66" i="5"/>
  <c r="AZ57" i="5"/>
  <c r="AZ66" i="5"/>
  <c r="AR66" i="5"/>
  <c r="AR57" i="5"/>
  <c r="AJ66" i="5"/>
  <c r="AJ57" i="5"/>
  <c r="AB66" i="5"/>
  <c r="AB57" i="5"/>
  <c r="T57" i="5"/>
  <c r="T66" i="5"/>
  <c r="L66" i="5"/>
  <c r="L57" i="5"/>
  <c r="G17" i="4"/>
  <c r="CF66" i="5"/>
  <c r="CF57" i="5"/>
  <c r="CE57" i="5"/>
  <c r="CE66" i="5"/>
  <c r="BW57" i="5"/>
  <c r="BW66" i="5"/>
  <c r="BO57" i="5"/>
  <c r="BO66" i="5"/>
  <c r="BG66" i="5"/>
  <c r="BG57" i="5"/>
  <c r="AY66" i="5"/>
  <c r="AY57" i="5"/>
  <c r="AQ66" i="5"/>
  <c r="AQ57" i="5"/>
  <c r="AI57" i="5"/>
  <c r="AI66" i="5"/>
  <c r="AA57" i="5"/>
  <c r="AA66" i="5"/>
  <c r="S57" i="5"/>
  <c r="S66" i="5"/>
  <c r="K57" i="5"/>
  <c r="K66" i="5"/>
  <c r="CH51" i="5"/>
  <c r="G51" i="5" s="1"/>
  <c r="BI66" i="5"/>
  <c r="BI57" i="5"/>
  <c r="M66" i="5"/>
  <c r="M57" i="5"/>
  <c r="BV66" i="5"/>
  <c r="BV57" i="5"/>
  <c r="BN66" i="5"/>
  <c r="BN57" i="5"/>
  <c r="BF57" i="5"/>
  <c r="BF66" i="5"/>
  <c r="AX57" i="5"/>
  <c r="AX66" i="5"/>
  <c r="AP66" i="5"/>
  <c r="AP57" i="5"/>
  <c r="AH57" i="5"/>
  <c r="AH66" i="5"/>
  <c r="Y66" i="5"/>
  <c r="Y57" i="5"/>
  <c r="R57" i="5"/>
  <c r="R66" i="5"/>
  <c r="J66" i="5"/>
  <c r="J57" i="5"/>
  <c r="AS57" i="5"/>
  <c r="AS66" i="5"/>
  <c r="CC66" i="5"/>
  <c r="CC57" i="5"/>
  <c r="BU66" i="5"/>
  <c r="BU57" i="5"/>
  <c r="AW66" i="5"/>
  <c r="AW57" i="5"/>
  <c r="AO66" i="5"/>
  <c r="AO57" i="5"/>
  <c r="AG66" i="5"/>
  <c r="AG57" i="5"/>
  <c r="Z66" i="5"/>
  <c r="Z57" i="5"/>
  <c r="Q66" i="5"/>
  <c r="Q57" i="5"/>
  <c r="I57" i="5"/>
  <c r="I66" i="5"/>
  <c r="CH35" i="5"/>
  <c r="G54" i="3"/>
  <c r="G35" i="5" s="1"/>
  <c r="CD66" i="5"/>
  <c r="CD57" i="5"/>
  <c r="BM66" i="5"/>
  <c r="BM57" i="5"/>
  <c r="BE66" i="5"/>
  <c r="BE57" i="5"/>
  <c r="CB57" i="5"/>
  <c r="CB66" i="5"/>
  <c r="BT57" i="5"/>
  <c r="BT66" i="5"/>
  <c r="BL66" i="5"/>
  <c r="BL57" i="5"/>
  <c r="BD57" i="5"/>
  <c r="BD66" i="5"/>
  <c r="AV66" i="5"/>
  <c r="AV57" i="5"/>
  <c r="AN66" i="5"/>
  <c r="AN57" i="5"/>
  <c r="AF66" i="5"/>
  <c r="AF57" i="5"/>
  <c r="X66" i="5"/>
  <c r="X57" i="5"/>
  <c r="P66" i="5"/>
  <c r="P57" i="5"/>
  <c r="CG25" i="8"/>
  <c r="AC57" i="5"/>
  <c r="AC66" i="5"/>
  <c r="BS66" i="5"/>
  <c r="BS57" i="5"/>
  <c r="BK57" i="5"/>
  <c r="BK66" i="5"/>
  <c r="BC57" i="5"/>
  <c r="BC66" i="5"/>
  <c r="AU57" i="5"/>
  <c r="AU66" i="5"/>
  <c r="AM66" i="5"/>
  <c r="AM57" i="5"/>
  <c r="AE66" i="5"/>
  <c r="AE57" i="5"/>
  <c r="W66" i="5"/>
  <c r="W57" i="5"/>
  <c r="O57" i="5"/>
  <c r="O66" i="5"/>
  <c r="CF30" i="8"/>
  <c r="CF14" i="8"/>
  <c r="CF16" i="8" s="1"/>
  <c r="CF34" i="8" s="1"/>
  <c r="CF25" i="8"/>
  <c r="CF31" i="8"/>
  <c r="CD35" i="13"/>
  <c r="CD40" i="13"/>
  <c r="CD30" i="13"/>
  <c r="CD31" i="13" s="1"/>
  <c r="CD32" i="13" s="1"/>
  <c r="CD10" i="12"/>
  <c r="CH20" i="1"/>
  <c r="CH21" i="1" s="1"/>
  <c r="CH46" i="1"/>
  <c r="CD36" i="8"/>
  <c r="AR39" i="13"/>
  <c r="AQ33" i="12"/>
  <c r="CG32" i="9"/>
  <c r="CG34" i="9" s="1"/>
  <c r="CG39" i="9" s="1"/>
  <c r="CG24" i="9"/>
  <c r="CG38" i="9" s="1"/>
  <c r="CG10" i="9"/>
  <c r="CD3" i="2"/>
  <c r="CD3" i="14"/>
  <c r="CD3" i="13"/>
  <c r="CD3" i="12"/>
  <c r="CD3" i="10"/>
  <c r="CD3" i="9"/>
  <c r="CD3" i="8"/>
  <c r="AQ20" i="13"/>
  <c r="AP29" i="12"/>
  <c r="CF51" i="10"/>
  <c r="CG48" i="10" s="1"/>
  <c r="CF54" i="10"/>
  <c r="CC36" i="13"/>
  <c r="CC52" i="13"/>
  <c r="AO22" i="4"/>
  <c r="AO24" i="4" s="1"/>
  <c r="AO30" i="4" s="1"/>
  <c r="AO9" i="4"/>
  <c r="AO10" i="4" s="1"/>
  <c r="AO27" i="4" s="1"/>
  <c r="BD9" i="4"/>
  <c r="BD10" i="4" s="1"/>
  <c r="BD27" i="4" s="1"/>
  <c r="BD22" i="4"/>
  <c r="BD24" i="4" s="1"/>
  <c r="BD30" i="4" s="1"/>
  <c r="AV9" i="4"/>
  <c r="AV10" i="4" s="1"/>
  <c r="AV27" i="4" s="1"/>
  <c r="AV22" i="4"/>
  <c r="AV24" i="4" s="1"/>
  <c r="AV30" i="4" s="1"/>
  <c r="AN9" i="4"/>
  <c r="AN10" i="4" s="1"/>
  <c r="AN27" i="4" s="1"/>
  <c r="AN22" i="4"/>
  <c r="AN24" i="4" s="1"/>
  <c r="AN30" i="4" s="1"/>
  <c r="AF9" i="4"/>
  <c r="AF10" i="4" s="1"/>
  <c r="AF27" i="4" s="1"/>
  <c r="AF22" i="4"/>
  <c r="AF24" i="4" s="1"/>
  <c r="AF30" i="4" s="1"/>
  <c r="X9" i="4"/>
  <c r="X10" i="4" s="1"/>
  <c r="X27" i="4" s="1"/>
  <c r="X22" i="4"/>
  <c r="X24" i="4" s="1"/>
  <c r="X30" i="4" s="1"/>
  <c r="P9" i="4"/>
  <c r="P10" i="4" s="1"/>
  <c r="P27" i="4" s="1"/>
  <c r="P22" i="4"/>
  <c r="P24" i="4" s="1"/>
  <c r="P30" i="4" s="1"/>
  <c r="BU22" i="4"/>
  <c r="BU24" i="4" s="1"/>
  <c r="BU30" i="4" s="1"/>
  <c r="BU9" i="4"/>
  <c r="BU10" i="4" s="1"/>
  <c r="BU27" i="4" s="1"/>
  <c r="Z22" i="4"/>
  <c r="Z24" i="4" s="1"/>
  <c r="Z30" i="4" s="1"/>
  <c r="Z9" i="4"/>
  <c r="Z10" i="4" s="1"/>
  <c r="Z27" i="4" s="1"/>
  <c r="CB9" i="4"/>
  <c r="CB10" i="4" s="1"/>
  <c r="CB27" i="4" s="1"/>
  <c r="CB22" i="4"/>
  <c r="CB24" i="4" s="1"/>
  <c r="CB30" i="4" s="1"/>
  <c r="BS9" i="4"/>
  <c r="BS10" i="4" s="1"/>
  <c r="BS27" i="4" s="1"/>
  <c r="BS22" i="4"/>
  <c r="BS24" i="4" s="1"/>
  <c r="BS30" i="4" s="1"/>
  <c r="BK9" i="4"/>
  <c r="BK10" i="4" s="1"/>
  <c r="BK27" i="4" s="1"/>
  <c r="BK22" i="4"/>
  <c r="BK24" i="4" s="1"/>
  <c r="BK30" i="4" s="1"/>
  <c r="BC9" i="4"/>
  <c r="BC10" i="4" s="1"/>
  <c r="BC27" i="4" s="1"/>
  <c r="BC22" i="4"/>
  <c r="BC24" i="4" s="1"/>
  <c r="BC30" i="4" s="1"/>
  <c r="AU22" i="4"/>
  <c r="AU24" i="4" s="1"/>
  <c r="AU30" i="4" s="1"/>
  <c r="AU9" i="4"/>
  <c r="AU10" i="4" s="1"/>
  <c r="AU27" i="4" s="1"/>
  <c r="AM22" i="4"/>
  <c r="AM24" i="4" s="1"/>
  <c r="AM30" i="4" s="1"/>
  <c r="AM9" i="4"/>
  <c r="AM10" i="4" s="1"/>
  <c r="AM27" i="4" s="1"/>
  <c r="AE22" i="4"/>
  <c r="AE24" i="4" s="1"/>
  <c r="AE30" i="4" s="1"/>
  <c r="AE9" i="4"/>
  <c r="AE10" i="4" s="1"/>
  <c r="AE27" i="4" s="1"/>
  <c r="W22" i="4"/>
  <c r="W24" i="4" s="1"/>
  <c r="W30" i="4" s="1"/>
  <c r="W9" i="4"/>
  <c r="W10" i="4" s="1"/>
  <c r="W27" i="4" s="1"/>
  <c r="O9" i="4"/>
  <c r="O10" i="4" s="1"/>
  <c r="O27" i="4" s="1"/>
  <c r="O22" i="4"/>
  <c r="O24" i="4" s="1"/>
  <c r="O30" i="4" s="1"/>
  <c r="CC22" i="4"/>
  <c r="CC24" i="4" s="1"/>
  <c r="CC30" i="4" s="1"/>
  <c r="CC9" i="4"/>
  <c r="CC10" i="4" s="1"/>
  <c r="CC27" i="4" s="1"/>
  <c r="AG22" i="4"/>
  <c r="AG24" i="4" s="1"/>
  <c r="AG30" i="4" s="1"/>
  <c r="AG9" i="4"/>
  <c r="AG10" i="4" s="1"/>
  <c r="AG27" i="4" s="1"/>
  <c r="BZ22" i="4"/>
  <c r="BZ24" i="4" s="1"/>
  <c r="BZ30" i="4" s="1"/>
  <c r="BZ9" i="4"/>
  <c r="BZ10" i="4" s="1"/>
  <c r="BZ27" i="4" s="1"/>
  <c r="BJ22" i="4"/>
  <c r="BJ24" i="4" s="1"/>
  <c r="BJ30" i="4" s="1"/>
  <c r="BJ9" i="4"/>
  <c r="BJ10" i="4" s="1"/>
  <c r="BJ27" i="4" s="1"/>
  <c r="BB22" i="4"/>
  <c r="BB24" i="4" s="1"/>
  <c r="BB30" i="4" s="1"/>
  <c r="BB9" i="4"/>
  <c r="BB10" i="4" s="1"/>
  <c r="BB27" i="4" s="1"/>
  <c r="AT22" i="4"/>
  <c r="AT24" i="4" s="1"/>
  <c r="AT30" i="4" s="1"/>
  <c r="AT9" i="4"/>
  <c r="AT10" i="4" s="1"/>
  <c r="AT27" i="4" s="1"/>
  <c r="AL22" i="4"/>
  <c r="AL24" i="4" s="1"/>
  <c r="AL30" i="4" s="1"/>
  <c r="AL9" i="4"/>
  <c r="AL10" i="4" s="1"/>
  <c r="AL27" i="4" s="1"/>
  <c r="AD22" i="4"/>
  <c r="AD24" i="4" s="1"/>
  <c r="AD30" i="4" s="1"/>
  <c r="AD9" i="4"/>
  <c r="AD10" i="4" s="1"/>
  <c r="AD27" i="4" s="1"/>
  <c r="U22" i="4"/>
  <c r="U24" i="4" s="1"/>
  <c r="U30" i="4" s="1"/>
  <c r="U9" i="4"/>
  <c r="U10" i="4" s="1"/>
  <c r="U27" i="4" s="1"/>
  <c r="N22" i="4"/>
  <c r="N24" i="4" s="1"/>
  <c r="N30" i="4" s="1"/>
  <c r="N9" i="4"/>
  <c r="N10" i="4" s="1"/>
  <c r="N27" i="4" s="1"/>
  <c r="CH18" i="4"/>
  <c r="CH19" i="4" s="1"/>
  <c r="CH23" i="4"/>
  <c r="BM22" i="4"/>
  <c r="BM24" i="4" s="1"/>
  <c r="BM30" i="4" s="1"/>
  <c r="BM9" i="4"/>
  <c r="BM10" i="4" s="1"/>
  <c r="BM27" i="4" s="1"/>
  <c r="I22" i="4"/>
  <c r="I24" i="4" s="1"/>
  <c r="G49" i="3"/>
  <c r="G49" i="5" s="1"/>
  <c r="I9" i="4"/>
  <c r="I10" i="4" s="1"/>
  <c r="BT9" i="4"/>
  <c r="BT10" i="4" s="1"/>
  <c r="BT27" i="4" s="1"/>
  <c r="BT22" i="4"/>
  <c r="BT24" i="4" s="1"/>
  <c r="BT30" i="4" s="1"/>
  <c r="CA9" i="4"/>
  <c r="CA10" i="4" s="1"/>
  <c r="CA27" i="4" s="1"/>
  <c r="CA22" i="4"/>
  <c r="CA24" i="4" s="1"/>
  <c r="CA30" i="4" s="1"/>
  <c r="BR22" i="4"/>
  <c r="BR24" i="4" s="1"/>
  <c r="BR30" i="4" s="1"/>
  <c r="BR9" i="4"/>
  <c r="BR10" i="4" s="1"/>
  <c r="BR27" i="4" s="1"/>
  <c r="CG22" i="4"/>
  <c r="CG24" i="4" s="1"/>
  <c r="CG30" i="4" s="1"/>
  <c r="CG9" i="4"/>
  <c r="CG10" i="4" s="1"/>
  <c r="CG27" i="4" s="1"/>
  <c r="BY22" i="4"/>
  <c r="BY24" i="4" s="1"/>
  <c r="BY30" i="4" s="1"/>
  <c r="BY9" i="4"/>
  <c r="BY10" i="4" s="1"/>
  <c r="BY27" i="4" s="1"/>
  <c r="BQ22" i="4"/>
  <c r="BQ24" i="4" s="1"/>
  <c r="BQ30" i="4" s="1"/>
  <c r="BQ9" i="4"/>
  <c r="BQ10" i="4" s="1"/>
  <c r="BQ27" i="4" s="1"/>
  <c r="BI22" i="4"/>
  <c r="BI24" i="4" s="1"/>
  <c r="BI30" i="4" s="1"/>
  <c r="BI9" i="4"/>
  <c r="BI10" i="4" s="1"/>
  <c r="BI27" i="4" s="1"/>
  <c r="BA22" i="4"/>
  <c r="BA24" i="4" s="1"/>
  <c r="BA30" i="4" s="1"/>
  <c r="BA9" i="4"/>
  <c r="BA10" i="4" s="1"/>
  <c r="BA27" i="4" s="1"/>
  <c r="AS22" i="4"/>
  <c r="AS24" i="4" s="1"/>
  <c r="AS30" i="4" s="1"/>
  <c r="AS9" i="4"/>
  <c r="AS10" i="4" s="1"/>
  <c r="AS27" i="4" s="1"/>
  <c r="AK22" i="4"/>
  <c r="AK24" i="4" s="1"/>
  <c r="AK30" i="4" s="1"/>
  <c r="AK9" i="4"/>
  <c r="AK10" i="4" s="1"/>
  <c r="AK27" i="4" s="1"/>
  <c r="AC22" i="4"/>
  <c r="AC24" i="4" s="1"/>
  <c r="AC30" i="4" s="1"/>
  <c r="AC9" i="4"/>
  <c r="AC10" i="4" s="1"/>
  <c r="AC27" i="4" s="1"/>
  <c r="V22" i="4"/>
  <c r="V24" i="4" s="1"/>
  <c r="V30" i="4" s="1"/>
  <c r="V9" i="4"/>
  <c r="V10" i="4" s="1"/>
  <c r="V27" i="4" s="1"/>
  <c r="M22" i="4"/>
  <c r="M24" i="4" s="1"/>
  <c r="M30" i="4" s="1"/>
  <c r="M9" i="4"/>
  <c r="M10" i="4" s="1"/>
  <c r="M27" i="4" s="1"/>
  <c r="CG19" i="4"/>
  <c r="CG29" i="4" s="1"/>
  <c r="BE22" i="4"/>
  <c r="BE24" i="4" s="1"/>
  <c r="BE30" i="4" s="1"/>
  <c r="BE9" i="4"/>
  <c r="BE10" i="4" s="1"/>
  <c r="BE27" i="4" s="1"/>
  <c r="Q22" i="4"/>
  <c r="Q24" i="4" s="1"/>
  <c r="Q30" i="4" s="1"/>
  <c r="Q9" i="4"/>
  <c r="Q10" i="4" s="1"/>
  <c r="Q27" i="4" s="1"/>
  <c r="BL9" i="4"/>
  <c r="BL10" i="4" s="1"/>
  <c r="BL27" i="4" s="1"/>
  <c r="BL22" i="4"/>
  <c r="BL24" i="4" s="1"/>
  <c r="BL30" i="4" s="1"/>
  <c r="CF22" i="4"/>
  <c r="CF24" i="4" s="1"/>
  <c r="CF30" i="4" s="1"/>
  <c r="CF9" i="4"/>
  <c r="CF10" i="4" s="1"/>
  <c r="CF27" i="4" s="1"/>
  <c r="BH22" i="4"/>
  <c r="BH24" i="4" s="1"/>
  <c r="BH30" i="4" s="1"/>
  <c r="BH9" i="4"/>
  <c r="BH10" i="4" s="1"/>
  <c r="BH27" i="4" s="1"/>
  <c r="AR22" i="4"/>
  <c r="AR24" i="4" s="1"/>
  <c r="AR30" i="4" s="1"/>
  <c r="AR9" i="4"/>
  <c r="AR10" i="4" s="1"/>
  <c r="AR27" i="4" s="1"/>
  <c r="AB22" i="4"/>
  <c r="AB24" i="4" s="1"/>
  <c r="AB30" i="4" s="1"/>
  <c r="AB9" i="4"/>
  <c r="AB10" i="4" s="1"/>
  <c r="AB27" i="4" s="1"/>
  <c r="L22" i="4"/>
  <c r="L24" i="4" s="1"/>
  <c r="L30" i="4" s="1"/>
  <c r="L9" i="4"/>
  <c r="L10" i="4" s="1"/>
  <c r="L27" i="4" s="1"/>
  <c r="AW22" i="4"/>
  <c r="AW24" i="4" s="1"/>
  <c r="AW30" i="4" s="1"/>
  <c r="AW9" i="4"/>
  <c r="AW10" i="4" s="1"/>
  <c r="AW27" i="4" s="1"/>
  <c r="BP22" i="4"/>
  <c r="BP24" i="4" s="1"/>
  <c r="BP30" i="4" s="1"/>
  <c r="BP9" i="4"/>
  <c r="BP10" i="4" s="1"/>
  <c r="BP27" i="4" s="1"/>
  <c r="AJ22" i="4"/>
  <c r="AJ24" i="4" s="1"/>
  <c r="AJ30" i="4" s="1"/>
  <c r="AJ9" i="4"/>
  <c r="AJ10" i="4" s="1"/>
  <c r="AJ27" i="4" s="1"/>
  <c r="BW22" i="4"/>
  <c r="BW24" i="4" s="1"/>
  <c r="BW30" i="4" s="1"/>
  <c r="BW9" i="4"/>
  <c r="BW10" i="4" s="1"/>
  <c r="BW27" i="4" s="1"/>
  <c r="BG22" i="4"/>
  <c r="BG24" i="4" s="1"/>
  <c r="BG30" i="4" s="1"/>
  <c r="BG9" i="4"/>
  <c r="BG10" i="4" s="1"/>
  <c r="BG27" i="4" s="1"/>
  <c r="AY22" i="4"/>
  <c r="AY24" i="4" s="1"/>
  <c r="AY30" i="4" s="1"/>
  <c r="AY9" i="4"/>
  <c r="AY10" i="4" s="1"/>
  <c r="AY27" i="4" s="1"/>
  <c r="AQ22" i="4"/>
  <c r="AQ24" i="4" s="1"/>
  <c r="AQ30" i="4" s="1"/>
  <c r="AQ9" i="4"/>
  <c r="AQ10" i="4" s="1"/>
  <c r="AQ27" i="4" s="1"/>
  <c r="AI22" i="4"/>
  <c r="AI24" i="4" s="1"/>
  <c r="AI30" i="4" s="1"/>
  <c r="AI9" i="4"/>
  <c r="AI10" i="4" s="1"/>
  <c r="AI27" i="4" s="1"/>
  <c r="AA22" i="4"/>
  <c r="AA24" i="4" s="1"/>
  <c r="AA30" i="4" s="1"/>
  <c r="AA9" i="4"/>
  <c r="AA10" i="4" s="1"/>
  <c r="AA27" i="4" s="1"/>
  <c r="S22" i="4"/>
  <c r="S24" i="4" s="1"/>
  <c r="S30" i="4" s="1"/>
  <c r="S9" i="4"/>
  <c r="S10" i="4" s="1"/>
  <c r="S27" i="4" s="1"/>
  <c r="K22" i="4"/>
  <c r="K24" i="4" s="1"/>
  <c r="K30" i="4" s="1"/>
  <c r="K9" i="4"/>
  <c r="K10" i="4" s="1"/>
  <c r="K27" i="4" s="1"/>
  <c r="CH97" i="5"/>
  <c r="CF3" i="4"/>
  <c r="CF3" i="5"/>
  <c r="BX22" i="4"/>
  <c r="BX24" i="4" s="1"/>
  <c r="BX30" i="4" s="1"/>
  <c r="BX9" i="4"/>
  <c r="BX10" i="4" s="1"/>
  <c r="BX27" i="4" s="1"/>
  <c r="AZ22" i="4"/>
  <c r="AZ24" i="4" s="1"/>
  <c r="AZ30" i="4" s="1"/>
  <c r="AZ9" i="4"/>
  <c r="AZ10" i="4" s="1"/>
  <c r="AZ27" i="4" s="1"/>
  <c r="T22" i="4"/>
  <c r="T24" i="4" s="1"/>
  <c r="T30" i="4" s="1"/>
  <c r="T9" i="4"/>
  <c r="T10" i="4" s="1"/>
  <c r="T27" i="4" s="1"/>
  <c r="CE22" i="4"/>
  <c r="CE24" i="4" s="1"/>
  <c r="CE30" i="4" s="1"/>
  <c r="CE9" i="4"/>
  <c r="CE10" i="4" s="1"/>
  <c r="CE27" i="4" s="1"/>
  <c r="BO22" i="4"/>
  <c r="BO24" i="4" s="1"/>
  <c r="BO30" i="4" s="1"/>
  <c r="BO9" i="4"/>
  <c r="BO10" i="4" s="1"/>
  <c r="BO27" i="4" s="1"/>
  <c r="CD22" i="4"/>
  <c r="CD24" i="4" s="1"/>
  <c r="CD30" i="4" s="1"/>
  <c r="CD9" i="4"/>
  <c r="CD10" i="4" s="1"/>
  <c r="CD27" i="4" s="1"/>
  <c r="BV22" i="4"/>
  <c r="BV24" i="4" s="1"/>
  <c r="BV30" i="4" s="1"/>
  <c r="BV9" i="4"/>
  <c r="BV10" i="4" s="1"/>
  <c r="BV27" i="4" s="1"/>
  <c r="BN22" i="4"/>
  <c r="BN24" i="4" s="1"/>
  <c r="BN30" i="4" s="1"/>
  <c r="BN9" i="4"/>
  <c r="BN10" i="4" s="1"/>
  <c r="BN27" i="4" s="1"/>
  <c r="BF22" i="4"/>
  <c r="BF24" i="4" s="1"/>
  <c r="BF30" i="4" s="1"/>
  <c r="BF9" i="4"/>
  <c r="BF10" i="4" s="1"/>
  <c r="BF27" i="4" s="1"/>
  <c r="AX22" i="4"/>
  <c r="AX24" i="4" s="1"/>
  <c r="AX30" i="4" s="1"/>
  <c r="AX9" i="4"/>
  <c r="AX10" i="4" s="1"/>
  <c r="AX27" i="4" s="1"/>
  <c r="AP22" i="4"/>
  <c r="AP24" i="4" s="1"/>
  <c r="AP30" i="4" s="1"/>
  <c r="AP9" i="4"/>
  <c r="AP10" i="4" s="1"/>
  <c r="AP27" i="4" s="1"/>
  <c r="AH22" i="4"/>
  <c r="AH24" i="4" s="1"/>
  <c r="AH30" i="4" s="1"/>
  <c r="AH9" i="4"/>
  <c r="AH10" i="4" s="1"/>
  <c r="AH27" i="4" s="1"/>
  <c r="Y22" i="4"/>
  <c r="Y24" i="4" s="1"/>
  <c r="Y30" i="4" s="1"/>
  <c r="Y9" i="4"/>
  <c r="Y10" i="4" s="1"/>
  <c r="Y27" i="4" s="1"/>
  <c r="R22" i="4"/>
  <c r="R24" i="4" s="1"/>
  <c r="R30" i="4" s="1"/>
  <c r="R9" i="4"/>
  <c r="R10" i="4" s="1"/>
  <c r="R27" i="4" s="1"/>
  <c r="J22" i="4"/>
  <c r="J24" i="4" s="1"/>
  <c r="J30" i="4" s="1"/>
  <c r="J9" i="4"/>
  <c r="J10" i="4" s="1"/>
  <c r="J27" i="4" s="1"/>
  <c r="CH24" i="4"/>
  <c r="CH30" i="4" s="1"/>
  <c r="CF81" i="1"/>
  <c r="CE99" i="1"/>
  <c r="CE106" i="1" s="1"/>
  <c r="CE3" i="1" s="1"/>
  <c r="CH87" i="3"/>
  <c r="CG94" i="3"/>
  <c r="CG101" i="3" s="1"/>
  <c r="CG3" i="3" s="1"/>
  <c r="CG19" i="17" l="1"/>
  <c r="CG20" i="17" s="1"/>
  <c r="CH17" i="17" s="1"/>
  <c r="CH11" i="17" s="1"/>
  <c r="CH12" i="17" s="1"/>
  <c r="CF55" i="10"/>
  <c r="CF60" i="10" s="1"/>
  <c r="CE30" i="13"/>
  <c r="CC17" i="13"/>
  <c r="BI100" i="5"/>
  <c r="BD100" i="5"/>
  <c r="S100" i="5"/>
  <c r="AY100" i="5"/>
  <c r="BP100" i="5"/>
  <c r="AR100" i="5"/>
  <c r="Q100" i="5"/>
  <c r="U100" i="5"/>
  <c r="BB100" i="5"/>
  <c r="CC100" i="5"/>
  <c r="AM100" i="5"/>
  <c r="Y100" i="5"/>
  <c r="CB100" i="5"/>
  <c r="AH100" i="5"/>
  <c r="CE100" i="5"/>
  <c r="CG99" i="5"/>
  <c r="AK100" i="5"/>
  <c r="BQ100" i="5"/>
  <c r="BC100" i="5"/>
  <c r="AF100" i="5"/>
  <c r="BF100" i="5"/>
  <c r="AC100" i="5"/>
  <c r="X100" i="5"/>
  <c r="AA100" i="5"/>
  <c r="BH100" i="5"/>
  <c r="BM100" i="5"/>
  <c r="AD100" i="5"/>
  <c r="AU100" i="5"/>
  <c r="CH100" i="5"/>
  <c r="BN100" i="5"/>
  <c r="AI100" i="5"/>
  <c r="BW100" i="5"/>
  <c r="L100" i="5"/>
  <c r="CF100" i="5"/>
  <c r="BT100" i="5"/>
  <c r="AL100" i="5"/>
  <c r="BZ100" i="5"/>
  <c r="W100" i="5"/>
  <c r="Z100" i="5"/>
  <c r="AO100" i="5"/>
  <c r="BO100" i="5"/>
  <c r="BX100" i="5"/>
  <c r="BR100" i="5"/>
  <c r="BG100" i="5"/>
  <c r="AW100" i="5"/>
  <c r="BE100" i="5"/>
  <c r="BJ100" i="5"/>
  <c r="J100" i="5"/>
  <c r="AP100" i="5"/>
  <c r="BV100" i="5"/>
  <c r="T100" i="5"/>
  <c r="BL100" i="5"/>
  <c r="M100" i="5"/>
  <c r="AS100" i="5"/>
  <c r="BY100" i="5"/>
  <c r="BK100" i="5"/>
  <c r="AN100" i="5"/>
  <c r="K100" i="5"/>
  <c r="AQ100" i="5"/>
  <c r="AJ100" i="5"/>
  <c r="AB100" i="5"/>
  <c r="N100" i="5"/>
  <c r="AT100" i="5"/>
  <c r="AG100" i="5"/>
  <c r="AE100" i="5"/>
  <c r="BU100" i="5"/>
  <c r="O100" i="5"/>
  <c r="CA100" i="5"/>
  <c r="R100" i="5"/>
  <c r="AX100" i="5"/>
  <c r="CD100" i="5"/>
  <c r="AZ100" i="5"/>
  <c r="V100" i="5"/>
  <c r="BA100" i="5"/>
  <c r="CG100" i="5"/>
  <c r="BS100" i="5"/>
  <c r="P100" i="5"/>
  <c r="AV100" i="5"/>
  <c r="CE16" i="13"/>
  <c r="CE21" i="13"/>
  <c r="CE11" i="13"/>
  <c r="CE12" i="13" s="1"/>
  <c r="CE13" i="13" s="1"/>
  <c r="CE17" i="13" s="1"/>
  <c r="CE9" i="12"/>
  <c r="CE10" i="12"/>
  <c r="CE35" i="13"/>
  <c r="CF27" i="8"/>
  <c r="CF35" i="8" s="1"/>
  <c r="CF36" i="8" s="1"/>
  <c r="CG31" i="8"/>
  <c r="G66" i="5"/>
  <c r="G57" i="5"/>
  <c r="CC47" i="12"/>
  <c r="CH66" i="5"/>
  <c r="CH57" i="5"/>
  <c r="CG27" i="8"/>
  <c r="CG35" i="8" s="1"/>
  <c r="CE3" i="2"/>
  <c r="CE3" i="14"/>
  <c r="CE3" i="13"/>
  <c r="CE3" i="12"/>
  <c r="CE3" i="10"/>
  <c r="CE3" i="9"/>
  <c r="CE3" i="8"/>
  <c r="CD11" i="13"/>
  <c r="CD12" i="13" s="1"/>
  <c r="CD13" i="13" s="1"/>
  <c r="CD16" i="13"/>
  <c r="CD21" i="13"/>
  <c r="CD9" i="12"/>
  <c r="CD11" i="12" s="1"/>
  <c r="CD24" i="17" s="1"/>
  <c r="CH90" i="1"/>
  <c r="CH91" i="1" s="1"/>
  <c r="CH34" i="10"/>
  <c r="CH35" i="10" s="1"/>
  <c r="CH36" i="10" s="1"/>
  <c r="CH2" i="1"/>
  <c r="CH24" i="1"/>
  <c r="CH4" i="1" s="1"/>
  <c r="CH72" i="1"/>
  <c r="CH73" i="1" s="1"/>
  <c r="CH67" i="1"/>
  <c r="CH68" i="1" s="1"/>
  <c r="CH53" i="1"/>
  <c r="CH54" i="1" s="1"/>
  <c r="CH47" i="1"/>
  <c r="CH48" i="1" s="1"/>
  <c r="CH36" i="1"/>
  <c r="CH37" i="1" s="1"/>
  <c r="CH31" i="1"/>
  <c r="CH32" i="1" s="1"/>
  <c r="CH112" i="1"/>
  <c r="CH113" i="1" s="1"/>
  <c r="CH114" i="1" s="1"/>
  <c r="CH118" i="1" s="1"/>
  <c r="CH119" i="1" s="1"/>
  <c r="CH22" i="1"/>
  <c r="CH23" i="1" s="1"/>
  <c r="CH17" i="14" s="1"/>
  <c r="CF32" i="8"/>
  <c r="CF11" i="9" s="1"/>
  <c r="CF12" i="9" s="1"/>
  <c r="CF37" i="9" s="1"/>
  <c r="CF40" i="9" s="1"/>
  <c r="CG51" i="10"/>
  <c r="CH48" i="10" s="1"/>
  <c r="CG54" i="10"/>
  <c r="CG14" i="8"/>
  <c r="CG16" i="8" s="1"/>
  <c r="CG34" i="8" s="1"/>
  <c r="CG30" i="8"/>
  <c r="CD52" i="13"/>
  <c r="CD36" i="13"/>
  <c r="AQ47" i="13"/>
  <c r="AQ49" i="13" s="1"/>
  <c r="AQ57" i="13" s="1"/>
  <c r="AQ59" i="13" s="1"/>
  <c r="AQ48" i="12" s="1"/>
  <c r="AQ15" i="13"/>
  <c r="AQ18" i="13" s="1"/>
  <c r="AQ22" i="13" s="1"/>
  <c r="AQ23" i="13" s="1"/>
  <c r="AR53" i="13"/>
  <c r="AR54" i="13" s="1"/>
  <c r="AR58" i="13" s="1"/>
  <c r="AR34" i="13"/>
  <c r="AR37" i="13" s="1"/>
  <c r="AR41" i="13" s="1"/>
  <c r="AR42" i="13" s="1"/>
  <c r="CE31" i="13"/>
  <c r="CE32" i="13" s="1"/>
  <c r="AZ97" i="5"/>
  <c r="AZ31" i="4"/>
  <c r="AB97" i="5"/>
  <c r="AB31" i="4"/>
  <c r="AE97" i="5"/>
  <c r="AE31" i="4"/>
  <c r="BX97" i="5"/>
  <c r="BX31" i="4"/>
  <c r="S97" i="5"/>
  <c r="S31" i="4"/>
  <c r="AY97" i="5"/>
  <c r="AY31" i="4"/>
  <c r="BP97" i="5"/>
  <c r="BP31" i="4"/>
  <c r="AR97" i="5"/>
  <c r="AR31" i="4"/>
  <c r="Q97" i="5"/>
  <c r="Q31" i="4"/>
  <c r="G9" i="4"/>
  <c r="G22" i="4"/>
  <c r="U97" i="5"/>
  <c r="U31" i="4"/>
  <c r="BB97" i="5"/>
  <c r="BB31" i="4"/>
  <c r="CC97" i="5"/>
  <c r="CC31" i="4"/>
  <c r="AM97" i="5"/>
  <c r="AM31" i="4"/>
  <c r="AQ97" i="5"/>
  <c r="AQ31" i="4"/>
  <c r="AT97" i="5"/>
  <c r="AT31" i="4"/>
  <c r="BU97" i="5"/>
  <c r="BU31" i="4"/>
  <c r="BL97" i="5"/>
  <c r="BL31" i="4"/>
  <c r="G10" i="4"/>
  <c r="G27" i="4" s="1"/>
  <c r="I27" i="4"/>
  <c r="BF97" i="5"/>
  <c r="BF31" i="4"/>
  <c r="AC97" i="5"/>
  <c r="AC31" i="4"/>
  <c r="BI97" i="5"/>
  <c r="BI31" i="4"/>
  <c r="BR97" i="5"/>
  <c r="BR31" i="4"/>
  <c r="I30" i="4"/>
  <c r="G24" i="4"/>
  <c r="G30" i="4" s="1"/>
  <c r="BS97" i="5"/>
  <c r="BS31" i="4"/>
  <c r="P97" i="5"/>
  <c r="P31" i="4"/>
  <c r="AV97" i="5"/>
  <c r="AV31" i="4"/>
  <c r="AX97" i="5"/>
  <c r="AX31" i="4"/>
  <c r="V97" i="5"/>
  <c r="V31" i="4"/>
  <c r="CG3" i="4"/>
  <c r="CG3" i="5"/>
  <c r="AH97" i="5"/>
  <c r="AH31" i="4"/>
  <c r="BN97" i="5"/>
  <c r="BN31" i="4"/>
  <c r="CE97" i="5"/>
  <c r="CE31" i="4"/>
  <c r="AA97" i="5"/>
  <c r="AA31" i="4"/>
  <c r="BG97" i="5"/>
  <c r="BG31" i="4"/>
  <c r="AW97" i="5"/>
  <c r="AW31" i="4"/>
  <c r="BH97" i="5"/>
  <c r="BH31" i="4"/>
  <c r="BE97" i="5"/>
  <c r="BE31" i="4"/>
  <c r="BM97" i="5"/>
  <c r="BM31" i="4"/>
  <c r="AD97" i="5"/>
  <c r="AD31" i="4"/>
  <c r="BJ97" i="5"/>
  <c r="BJ31" i="4"/>
  <c r="AU97" i="5"/>
  <c r="AU31" i="4"/>
  <c r="CD97" i="5"/>
  <c r="CD31" i="4"/>
  <c r="N97" i="5"/>
  <c r="N31" i="4"/>
  <c r="CG97" i="5"/>
  <c r="CG31" i="4"/>
  <c r="AN97" i="5"/>
  <c r="AN31" i="4"/>
  <c r="AK97" i="5"/>
  <c r="AK31" i="4"/>
  <c r="BQ97" i="5"/>
  <c r="BQ31" i="4"/>
  <c r="O97" i="5"/>
  <c r="O31" i="4"/>
  <c r="CB97" i="5"/>
  <c r="CB31" i="4"/>
  <c r="X97" i="5"/>
  <c r="X31" i="4"/>
  <c r="BD97" i="5"/>
  <c r="BD31" i="4"/>
  <c r="K97" i="5"/>
  <c r="K31" i="4"/>
  <c r="BT97" i="5"/>
  <c r="BT31" i="4"/>
  <c r="BK97" i="5"/>
  <c r="BK31" i="4"/>
  <c r="BO97" i="5"/>
  <c r="BO31" i="4"/>
  <c r="J97" i="5"/>
  <c r="J31" i="4"/>
  <c r="AP97" i="5"/>
  <c r="AP31" i="4"/>
  <c r="BV97" i="5"/>
  <c r="BV31" i="4"/>
  <c r="T97" i="5"/>
  <c r="T31" i="4"/>
  <c r="AI97" i="5"/>
  <c r="AI31" i="4"/>
  <c r="BW97" i="5"/>
  <c r="BW31" i="4"/>
  <c r="L97" i="5"/>
  <c r="L31" i="4"/>
  <c r="CF97" i="5"/>
  <c r="CF31" i="4"/>
  <c r="CA97" i="5"/>
  <c r="CA31" i="4"/>
  <c r="AL97" i="5"/>
  <c r="AL31" i="4"/>
  <c r="BZ97" i="5"/>
  <c r="BZ31" i="4"/>
  <c r="W97" i="5"/>
  <c r="W31" i="4"/>
  <c r="Z97" i="5"/>
  <c r="Z31" i="4"/>
  <c r="AO97" i="5"/>
  <c r="AO31" i="4"/>
  <c r="R97" i="5"/>
  <c r="R31" i="4"/>
  <c r="AJ97" i="5"/>
  <c r="AJ31" i="4"/>
  <c r="AG97" i="5"/>
  <c r="AG31" i="4"/>
  <c r="BA97" i="5"/>
  <c r="BA31" i="4"/>
  <c r="Y97" i="5"/>
  <c r="Y31" i="4"/>
  <c r="M97" i="5"/>
  <c r="M31" i="4"/>
  <c r="AS97" i="5"/>
  <c r="AS31" i="4"/>
  <c r="BY97" i="5"/>
  <c r="BY31" i="4"/>
  <c r="CH29" i="4"/>
  <c r="G19" i="4"/>
  <c r="G29" i="4" s="1"/>
  <c r="BC97" i="5"/>
  <c r="BC31" i="4"/>
  <c r="AF97" i="5"/>
  <c r="AF31" i="4"/>
  <c r="CG81" i="1"/>
  <c r="CF99" i="1"/>
  <c r="CF106" i="1" s="1"/>
  <c r="CF3" i="1" s="1"/>
  <c r="CH94" i="3"/>
  <c r="CH101" i="3" s="1"/>
  <c r="CH3" i="3" s="1"/>
  <c r="G87" i="3"/>
  <c r="G94" i="3" s="1"/>
  <c r="CH19" i="17" l="1"/>
  <c r="G12" i="17"/>
  <c r="CG55" i="10"/>
  <c r="CG60" i="10" s="1"/>
  <c r="CG32" i="8"/>
  <c r="CG11" i="9" s="1"/>
  <c r="CG12" i="9" s="1"/>
  <c r="CG37" i="9" s="1"/>
  <c r="CG40" i="9" s="1"/>
  <c r="CG30" i="13" s="1"/>
  <c r="CG31" i="13" s="1"/>
  <c r="CG32" i="13" s="1"/>
  <c r="CE11" i="12"/>
  <c r="CE24" i="17" s="1"/>
  <c r="CE48" i="13"/>
  <c r="I100" i="5"/>
  <c r="G97" i="5"/>
  <c r="G99" i="5"/>
  <c r="G100" i="5"/>
  <c r="CG36" i="8"/>
  <c r="CG21" i="13" s="1"/>
  <c r="CD47" i="12"/>
  <c r="CE47" i="12"/>
  <c r="CE52" i="13"/>
  <c r="CE36" i="13"/>
  <c r="G32" i="1"/>
  <c r="CH96" i="1"/>
  <c r="CH49" i="10"/>
  <c r="CH49" i="12"/>
  <c r="CH12" i="10"/>
  <c r="CH18" i="17" s="1"/>
  <c r="CH45" i="10"/>
  <c r="CH46" i="10" s="1"/>
  <c r="CH50" i="10" s="1"/>
  <c r="CH51" i="10" s="1"/>
  <c r="G36" i="10"/>
  <c r="CH2" i="2"/>
  <c r="CH2" i="14"/>
  <c r="CH2" i="13"/>
  <c r="CH2" i="12"/>
  <c r="CH2" i="10"/>
  <c r="CH2" i="9"/>
  <c r="CH2" i="8"/>
  <c r="AR33" i="12"/>
  <c r="AS39" i="13"/>
  <c r="CH95" i="1"/>
  <c r="G37" i="1"/>
  <c r="G95" i="1" s="1"/>
  <c r="G91" i="1"/>
  <c r="CH54" i="10"/>
  <c r="CH55" i="10" s="1"/>
  <c r="CH97" i="1"/>
  <c r="G48" i="1"/>
  <c r="G97" i="1" s="1"/>
  <c r="CF11" i="13"/>
  <c r="CF12" i="13" s="1"/>
  <c r="CF13" i="13" s="1"/>
  <c r="CF16" i="13"/>
  <c r="CF21" i="13"/>
  <c r="CF9" i="12"/>
  <c r="AR20" i="13"/>
  <c r="AQ29" i="12"/>
  <c r="CH57" i="1"/>
  <c r="CG58" i="1" s="1"/>
  <c r="G54" i="1"/>
  <c r="G57" i="1" s="1"/>
  <c r="CG40" i="13"/>
  <c r="CH23" i="10"/>
  <c r="CH23" i="9"/>
  <c r="CH33" i="9"/>
  <c r="CH9" i="8"/>
  <c r="CH20" i="8"/>
  <c r="CH98" i="1"/>
  <c r="G68" i="1"/>
  <c r="CF3" i="2"/>
  <c r="CF3" i="14"/>
  <c r="CF3" i="13"/>
  <c r="CF3" i="12"/>
  <c r="CF3" i="10"/>
  <c r="CF3" i="9"/>
  <c r="CF3" i="8"/>
  <c r="CF35" i="13"/>
  <c r="CF30" i="13"/>
  <c r="CF31" i="13" s="1"/>
  <c r="CF32" i="13" s="1"/>
  <c r="CF40" i="13"/>
  <c r="CF10" i="12"/>
  <c r="CH76" i="1"/>
  <c r="G73" i="1"/>
  <c r="G76" i="1" s="1"/>
  <c r="CH10" i="13"/>
  <c r="CH29" i="13"/>
  <c r="CH4" i="2"/>
  <c r="CH4" i="14"/>
  <c r="CH4" i="13"/>
  <c r="CH4" i="12"/>
  <c r="CH4" i="10"/>
  <c r="CH4" i="9"/>
  <c r="CH4" i="8"/>
  <c r="CD48" i="13"/>
  <c r="CD17" i="13"/>
  <c r="Y35" i="4"/>
  <c r="Y36" i="4" s="1"/>
  <c r="Y39" i="4" s="1"/>
  <c r="Y38" i="4"/>
  <c r="R38" i="4"/>
  <c r="R35" i="4"/>
  <c r="R36" i="4" s="1"/>
  <c r="R39" i="4" s="1"/>
  <c r="BZ38" i="4"/>
  <c r="BZ35" i="4"/>
  <c r="BZ36" i="4" s="1"/>
  <c r="BZ39" i="4" s="1"/>
  <c r="L38" i="4"/>
  <c r="L35" i="4"/>
  <c r="L36" i="4" s="1"/>
  <c r="L39" i="4" s="1"/>
  <c r="BV38" i="4"/>
  <c r="BV35" i="4"/>
  <c r="BV36" i="4" s="1"/>
  <c r="BV39" i="4" s="1"/>
  <c r="BK38" i="4"/>
  <c r="BK35" i="4"/>
  <c r="BK36" i="4" s="1"/>
  <c r="BK39" i="4" s="1"/>
  <c r="X38" i="4"/>
  <c r="X35" i="4"/>
  <c r="X36" i="4" s="1"/>
  <c r="X39" i="4" s="1"/>
  <c r="AK38" i="4"/>
  <c r="AK35" i="4"/>
  <c r="AK36" i="4" s="1"/>
  <c r="AK39" i="4" s="1"/>
  <c r="AW35" i="4"/>
  <c r="AW36" i="4" s="1"/>
  <c r="AW39" i="4" s="1"/>
  <c r="AW38" i="4"/>
  <c r="BB38" i="4"/>
  <c r="BB35" i="4"/>
  <c r="BB36" i="4" s="1"/>
  <c r="BB39" i="4" s="1"/>
  <c r="CD35" i="4"/>
  <c r="CD36" i="4" s="1"/>
  <c r="CD39" i="4" s="1"/>
  <c r="CD38" i="4"/>
  <c r="BM35" i="4"/>
  <c r="BM36" i="4" s="1"/>
  <c r="BM39" i="4" s="1"/>
  <c r="BM38" i="4"/>
  <c r="BG38" i="4"/>
  <c r="BG35" i="4"/>
  <c r="BG36" i="4" s="1"/>
  <c r="BG39" i="4" s="1"/>
  <c r="AH38" i="4"/>
  <c r="AH35" i="4"/>
  <c r="AH36" i="4" s="1"/>
  <c r="AH39" i="4" s="1"/>
  <c r="AV35" i="4"/>
  <c r="AV36" i="4" s="1"/>
  <c r="AV39" i="4" s="1"/>
  <c r="AV38" i="4"/>
  <c r="BR38" i="4"/>
  <c r="BR35" i="4"/>
  <c r="BR36" i="4" s="1"/>
  <c r="BR39" i="4" s="1"/>
  <c r="I97" i="5"/>
  <c r="I31" i="4"/>
  <c r="AQ35" i="4"/>
  <c r="AQ36" i="4" s="1"/>
  <c r="AQ39" i="4" s="1"/>
  <c r="AQ38" i="4"/>
  <c r="U38" i="4"/>
  <c r="U35" i="4"/>
  <c r="U36" i="4" s="1"/>
  <c r="U39" i="4" s="1"/>
  <c r="BP35" i="4"/>
  <c r="BP36" i="4" s="1"/>
  <c r="BP39" i="4" s="1"/>
  <c r="BP38" i="4"/>
  <c r="AE38" i="4"/>
  <c r="AE35" i="4"/>
  <c r="AE36" i="4" s="1"/>
  <c r="AE39" i="4" s="1"/>
  <c r="CH3" i="4"/>
  <c r="CH3" i="5"/>
  <c r="AD38" i="4"/>
  <c r="AD35" i="4"/>
  <c r="AD36" i="4" s="1"/>
  <c r="AD39" i="4" s="1"/>
  <c r="AR38" i="4"/>
  <c r="AR35" i="4"/>
  <c r="AR36" i="4" s="1"/>
  <c r="AR39" i="4" s="1"/>
  <c r="CH99" i="5"/>
  <c r="CH31" i="4"/>
  <c r="BA35" i="4"/>
  <c r="BA36" i="4" s="1"/>
  <c r="BA39" i="4" s="1"/>
  <c r="BA38" i="4"/>
  <c r="AO38" i="4"/>
  <c r="AO35" i="4"/>
  <c r="AO36" i="4" s="1"/>
  <c r="AO39" i="4" s="1"/>
  <c r="AL35" i="4"/>
  <c r="AL36" i="4" s="1"/>
  <c r="AL39" i="4" s="1"/>
  <c r="AL38" i="4"/>
  <c r="BW35" i="4"/>
  <c r="BW36" i="4" s="1"/>
  <c r="BW39" i="4" s="1"/>
  <c r="BW38" i="4"/>
  <c r="AP38" i="4"/>
  <c r="AP35" i="4"/>
  <c r="AP36" i="4" s="1"/>
  <c r="AP39" i="4" s="1"/>
  <c r="BT38" i="4"/>
  <c r="BT35" i="4"/>
  <c r="BT36" i="4" s="1"/>
  <c r="BT39" i="4" s="1"/>
  <c r="CB38" i="4"/>
  <c r="CB35" i="4"/>
  <c r="CB36" i="4" s="1"/>
  <c r="CB39" i="4" s="1"/>
  <c r="AN38" i="4"/>
  <c r="AN35" i="4"/>
  <c r="AN36" i="4" s="1"/>
  <c r="AN39" i="4" s="1"/>
  <c r="N38" i="4"/>
  <c r="N35" i="4"/>
  <c r="N36" i="4" s="1"/>
  <c r="N39" i="4" s="1"/>
  <c r="BX38" i="4"/>
  <c r="BX35" i="4"/>
  <c r="BX36" i="4" s="1"/>
  <c r="BX39" i="4" s="1"/>
  <c r="AU35" i="4"/>
  <c r="AU36" i="4" s="1"/>
  <c r="AU39" i="4" s="1"/>
  <c r="AU38" i="4"/>
  <c r="BE35" i="4"/>
  <c r="BE36" i="4" s="1"/>
  <c r="BE39" i="4" s="1"/>
  <c r="BE38" i="4"/>
  <c r="AA38" i="4"/>
  <c r="AA35" i="4"/>
  <c r="AA36" i="4" s="1"/>
  <c r="AA39" i="4" s="1"/>
  <c r="P38" i="4"/>
  <c r="P35" i="4"/>
  <c r="P36" i="4" s="1"/>
  <c r="P39" i="4" s="1"/>
  <c r="BI38" i="4"/>
  <c r="BI35" i="4"/>
  <c r="BI36" i="4" s="1"/>
  <c r="BI39" i="4" s="1"/>
  <c r="BL35" i="4"/>
  <c r="BL36" i="4" s="1"/>
  <c r="BL39" i="4" s="1"/>
  <c r="BL38" i="4"/>
  <c r="AM38" i="4"/>
  <c r="AM35" i="4"/>
  <c r="AM36" i="4" s="1"/>
  <c r="AM39" i="4" s="1"/>
  <c r="AY35" i="4"/>
  <c r="AY36" i="4" s="1"/>
  <c r="AY39" i="4" s="1"/>
  <c r="AY38" i="4"/>
  <c r="AB38" i="4"/>
  <c r="AB35" i="4"/>
  <c r="AB36" i="4" s="1"/>
  <c r="AB39" i="4" s="1"/>
  <c r="BF38" i="4"/>
  <c r="BF35" i="4"/>
  <c r="BF36" i="4" s="1"/>
  <c r="BF39" i="4" s="1"/>
  <c r="AF35" i="4"/>
  <c r="AF36" i="4" s="1"/>
  <c r="AF39" i="4" s="1"/>
  <c r="AF38" i="4"/>
  <c r="AS38" i="4"/>
  <c r="AS35" i="4"/>
  <c r="AS36" i="4" s="1"/>
  <c r="AS39" i="4" s="1"/>
  <c r="AG35" i="4"/>
  <c r="AG36" i="4" s="1"/>
  <c r="AG39" i="4" s="1"/>
  <c r="AG38" i="4"/>
  <c r="Z38" i="4"/>
  <c r="Z35" i="4"/>
  <c r="Z36" i="4" s="1"/>
  <c r="Z39" i="4" s="1"/>
  <c r="CA35" i="4"/>
  <c r="CA36" i="4" s="1"/>
  <c r="CA39" i="4" s="1"/>
  <c r="CA38" i="4"/>
  <c r="AI38" i="4"/>
  <c r="AI35" i="4"/>
  <c r="AI36" i="4" s="1"/>
  <c r="AI39" i="4" s="1"/>
  <c r="J35" i="4"/>
  <c r="J36" i="4" s="1"/>
  <c r="J39" i="4" s="1"/>
  <c r="J38" i="4"/>
  <c r="K35" i="4"/>
  <c r="K36" i="4" s="1"/>
  <c r="K39" i="4" s="1"/>
  <c r="K38" i="4"/>
  <c r="O35" i="4"/>
  <c r="O36" i="4" s="1"/>
  <c r="O39" i="4" s="1"/>
  <c r="O38" i="4"/>
  <c r="CG38" i="4"/>
  <c r="CG35" i="4"/>
  <c r="CG36" i="4" s="1"/>
  <c r="CG39" i="4" s="1"/>
  <c r="BN38" i="4"/>
  <c r="BN35" i="4"/>
  <c r="BN36" i="4" s="1"/>
  <c r="BN39" i="4" s="1"/>
  <c r="AT38" i="4"/>
  <c r="AT35" i="4"/>
  <c r="AT36" i="4" s="1"/>
  <c r="AT39" i="4" s="1"/>
  <c r="BY38" i="4"/>
  <c r="BY35" i="4"/>
  <c r="BY36" i="4" s="1"/>
  <c r="BY39" i="4" s="1"/>
  <c r="BJ38" i="4"/>
  <c r="BJ35" i="4"/>
  <c r="BJ36" i="4" s="1"/>
  <c r="BJ39" i="4" s="1"/>
  <c r="BH35" i="4"/>
  <c r="BH36" i="4" s="1"/>
  <c r="BH39" i="4" s="1"/>
  <c r="BH38" i="4"/>
  <c r="CE38" i="4"/>
  <c r="CE35" i="4"/>
  <c r="CE36" i="4" s="1"/>
  <c r="CE39" i="4" s="1"/>
  <c r="V38" i="4"/>
  <c r="V35" i="4"/>
  <c r="V36" i="4" s="1"/>
  <c r="V39" i="4" s="1"/>
  <c r="BS38" i="4"/>
  <c r="BS35" i="4"/>
  <c r="BS36" i="4" s="1"/>
  <c r="BS39" i="4" s="1"/>
  <c r="AC35" i="4"/>
  <c r="AC36" i="4" s="1"/>
  <c r="AC39" i="4" s="1"/>
  <c r="AC38" i="4"/>
  <c r="BU35" i="4"/>
  <c r="BU36" i="4" s="1"/>
  <c r="BU39" i="4" s="1"/>
  <c r="BU38" i="4"/>
  <c r="CC35" i="4"/>
  <c r="CC36" i="4" s="1"/>
  <c r="CC39" i="4" s="1"/>
  <c r="CC38" i="4"/>
  <c r="Q35" i="4"/>
  <c r="Q36" i="4" s="1"/>
  <c r="Q39" i="4" s="1"/>
  <c r="Q38" i="4"/>
  <c r="S38" i="4"/>
  <c r="S35" i="4"/>
  <c r="S36" i="4" s="1"/>
  <c r="S39" i="4" s="1"/>
  <c r="AZ38" i="4"/>
  <c r="AZ35" i="4"/>
  <c r="AZ36" i="4" s="1"/>
  <c r="AZ39" i="4" s="1"/>
  <c r="AX38" i="4"/>
  <c r="AX35" i="4"/>
  <c r="AX36" i="4" s="1"/>
  <c r="AX39" i="4" s="1"/>
  <c r="BC38" i="4"/>
  <c r="BC35" i="4"/>
  <c r="BC36" i="4" s="1"/>
  <c r="BC39" i="4" s="1"/>
  <c r="M35" i="4"/>
  <c r="M36" i="4" s="1"/>
  <c r="M39" i="4" s="1"/>
  <c r="M38" i="4"/>
  <c r="AJ35" i="4"/>
  <c r="AJ36" i="4" s="1"/>
  <c r="AJ39" i="4" s="1"/>
  <c r="AJ38" i="4"/>
  <c r="W38" i="4"/>
  <c r="W35" i="4"/>
  <c r="W36" i="4" s="1"/>
  <c r="W39" i="4" s="1"/>
  <c r="CF38" i="4"/>
  <c r="CF35" i="4"/>
  <c r="CF36" i="4" s="1"/>
  <c r="CF39" i="4" s="1"/>
  <c r="T38" i="4"/>
  <c r="T35" i="4"/>
  <c r="T36" i="4" s="1"/>
  <c r="T39" i="4" s="1"/>
  <c r="BO38" i="4"/>
  <c r="BO35" i="4"/>
  <c r="BO36" i="4" s="1"/>
  <c r="BO39" i="4" s="1"/>
  <c r="BD38" i="4"/>
  <c r="BD35" i="4"/>
  <c r="BD36" i="4" s="1"/>
  <c r="BD39" i="4" s="1"/>
  <c r="BQ35" i="4"/>
  <c r="BQ36" i="4" s="1"/>
  <c r="BQ39" i="4" s="1"/>
  <c r="BQ38" i="4"/>
  <c r="CH81" i="1"/>
  <c r="CG99" i="1"/>
  <c r="CG106" i="1" s="1"/>
  <c r="CG3" i="1" s="1"/>
  <c r="CH20" i="17" l="1"/>
  <c r="G19" i="17"/>
  <c r="CG35" i="13"/>
  <c r="CG10" i="12"/>
  <c r="BQ40" i="4"/>
  <c r="Q40" i="4"/>
  <c r="J40" i="4"/>
  <c r="CG11" i="13"/>
  <c r="CG12" i="13" s="1"/>
  <c r="CG13" i="13" s="1"/>
  <c r="CG9" i="12"/>
  <c r="CG16" i="13"/>
  <c r="BL40" i="4"/>
  <c r="BE40" i="4"/>
  <c r="BW40" i="4"/>
  <c r="Y40" i="4"/>
  <c r="AG40" i="4"/>
  <c r="AY40" i="4"/>
  <c r="BY40" i="4"/>
  <c r="CC40" i="4"/>
  <c r="BA40" i="4"/>
  <c r="AQ40" i="4"/>
  <c r="T40" i="4"/>
  <c r="CC101" i="5"/>
  <c r="CE101" i="5"/>
  <c r="BF101" i="5"/>
  <c r="AN101" i="5"/>
  <c r="AE101" i="5"/>
  <c r="BG101" i="5"/>
  <c r="BV101" i="5"/>
  <c r="AF101" i="5"/>
  <c r="BA101" i="5"/>
  <c r="BO101" i="5"/>
  <c r="AZ101" i="5"/>
  <c r="AT101" i="5"/>
  <c r="Z101" i="5"/>
  <c r="AJ101" i="5"/>
  <c r="BU101" i="5"/>
  <c r="K101" i="5"/>
  <c r="BL101" i="5"/>
  <c r="BE101" i="5"/>
  <c r="BW101" i="5"/>
  <c r="AW101" i="5"/>
  <c r="Y101" i="5"/>
  <c r="AB101" i="5"/>
  <c r="BI101" i="5"/>
  <c r="CB101" i="5"/>
  <c r="AR101" i="5"/>
  <c r="BR101" i="5"/>
  <c r="AK101" i="5"/>
  <c r="L101" i="5"/>
  <c r="AQ101" i="5"/>
  <c r="M101" i="5"/>
  <c r="AC101" i="5"/>
  <c r="BH101" i="5"/>
  <c r="J101" i="5"/>
  <c r="AG101" i="5"/>
  <c r="AU101" i="5"/>
  <c r="AL101" i="5"/>
  <c r="BP101" i="5"/>
  <c r="BM101" i="5"/>
  <c r="CA101" i="5"/>
  <c r="T101" i="5"/>
  <c r="S101" i="5"/>
  <c r="BN101" i="5"/>
  <c r="CF101" i="5"/>
  <c r="BC101" i="5"/>
  <c r="BS101" i="5"/>
  <c r="AI101" i="5"/>
  <c r="P101" i="5"/>
  <c r="BX101" i="5"/>
  <c r="BT101" i="5"/>
  <c r="AO101" i="5"/>
  <c r="AD101" i="5"/>
  <c r="U101" i="5"/>
  <c r="X101" i="5"/>
  <c r="BZ101" i="5"/>
  <c r="O101" i="5"/>
  <c r="BJ101" i="5"/>
  <c r="CG101" i="5"/>
  <c r="AS101" i="5"/>
  <c r="BQ101" i="5"/>
  <c r="Q101" i="5"/>
  <c r="AY101" i="5"/>
  <c r="AV101" i="5"/>
  <c r="CD101" i="5"/>
  <c r="BD101" i="5"/>
  <c r="W101" i="5"/>
  <c r="AX101" i="5"/>
  <c r="V101" i="5"/>
  <c r="BY101" i="5"/>
  <c r="AM101" i="5"/>
  <c r="AA101" i="5"/>
  <c r="N101" i="5"/>
  <c r="AP101" i="5"/>
  <c r="AH101" i="5"/>
  <c r="BB101" i="5"/>
  <c r="BK101" i="5"/>
  <c r="R101" i="5"/>
  <c r="CF11" i="12"/>
  <c r="BX40" i="4"/>
  <c r="BT40" i="4"/>
  <c r="AO40" i="4"/>
  <c r="AD40" i="4"/>
  <c r="U40" i="4"/>
  <c r="BA87" i="5"/>
  <c r="BA63" i="5"/>
  <c r="N40" i="4"/>
  <c r="BB40" i="4"/>
  <c r="CH14" i="8"/>
  <c r="Q87" i="5"/>
  <c r="Q63" i="5"/>
  <c r="BE87" i="5"/>
  <c r="BE63" i="5"/>
  <c r="Y63" i="5"/>
  <c r="BQ87" i="5"/>
  <c r="BQ63" i="5"/>
  <c r="BO40" i="4"/>
  <c r="AZ40" i="4"/>
  <c r="CE40" i="4"/>
  <c r="AT40" i="4"/>
  <c r="Z40" i="4"/>
  <c r="T87" i="5"/>
  <c r="T63" i="5"/>
  <c r="BL87" i="5"/>
  <c r="BL63" i="5"/>
  <c r="BW87" i="5"/>
  <c r="BW63" i="5"/>
  <c r="J87" i="5"/>
  <c r="J63" i="5"/>
  <c r="AG87" i="5"/>
  <c r="AG63" i="5"/>
  <c r="S40" i="4"/>
  <c r="AB40" i="4"/>
  <c r="BI40" i="4"/>
  <c r="CB40" i="4"/>
  <c r="AR40" i="4"/>
  <c r="BR40" i="4"/>
  <c r="AK40" i="4"/>
  <c r="L40" i="4"/>
  <c r="CG11" i="12"/>
  <c r="CF48" i="13"/>
  <c r="CF17" i="13"/>
  <c r="CH32" i="9"/>
  <c r="CH34" i="9" s="1"/>
  <c r="CH24" i="9"/>
  <c r="CH10" i="9"/>
  <c r="AS53" i="13"/>
  <c r="AS54" i="13" s="1"/>
  <c r="AS58" i="13" s="1"/>
  <c r="AS34" i="13"/>
  <c r="AS37" i="13" s="1"/>
  <c r="AS41" i="13" s="1"/>
  <c r="AS42" i="13" s="1"/>
  <c r="G96" i="1"/>
  <c r="G121" i="1"/>
  <c r="G58" i="1"/>
  <c r="G15" i="17" s="1"/>
  <c r="G49" i="12"/>
  <c r="G49" i="10"/>
  <c r="G45" i="10"/>
  <c r="G12" i="10"/>
  <c r="G18" i="17" s="1"/>
  <c r="CG3" i="2"/>
  <c r="CG3" i="14"/>
  <c r="CG3" i="13"/>
  <c r="CG3" i="12"/>
  <c r="CG3" i="10"/>
  <c r="CG3" i="9"/>
  <c r="CG3" i="8"/>
  <c r="AR47" i="13"/>
  <c r="AR49" i="13" s="1"/>
  <c r="AR57" i="13" s="1"/>
  <c r="AR59" i="13" s="1"/>
  <c r="AR48" i="12" s="1"/>
  <c r="AR15" i="13"/>
  <c r="AR18" i="13" s="1"/>
  <c r="AR22" i="13" s="1"/>
  <c r="AR23" i="13" s="1"/>
  <c r="CH60" i="10"/>
  <c r="G55" i="10"/>
  <c r="G60" i="10" s="1"/>
  <c r="CF36" i="13"/>
  <c r="CF52" i="13"/>
  <c r="I92" i="1"/>
  <c r="I10" i="14" s="1"/>
  <c r="J92" i="1"/>
  <c r="J10" i="14" s="1"/>
  <c r="L92" i="1"/>
  <c r="L10" i="14" s="1"/>
  <c r="K92" i="1"/>
  <c r="K10" i="14" s="1"/>
  <c r="M92" i="1"/>
  <c r="M10" i="14" s="1"/>
  <c r="N92" i="1"/>
  <c r="N10" i="14" s="1"/>
  <c r="O92" i="1"/>
  <c r="O10" i="14" s="1"/>
  <c r="P92" i="1"/>
  <c r="P10" i="14" s="1"/>
  <c r="Q92" i="1"/>
  <c r="Q10" i="14" s="1"/>
  <c r="R92" i="1"/>
  <c r="R10" i="14" s="1"/>
  <c r="S92" i="1"/>
  <c r="S10" i="14" s="1"/>
  <c r="T92" i="1"/>
  <c r="T10" i="14" s="1"/>
  <c r="U92" i="1"/>
  <c r="U10" i="14" s="1"/>
  <c r="V92" i="1"/>
  <c r="V10" i="14" s="1"/>
  <c r="W92" i="1"/>
  <c r="W10" i="14" s="1"/>
  <c r="X92" i="1"/>
  <c r="X10" i="14" s="1"/>
  <c r="Z92" i="1"/>
  <c r="Z10" i="14" s="1"/>
  <c r="Y92" i="1"/>
  <c r="Y10" i="14" s="1"/>
  <c r="AB92" i="1"/>
  <c r="AB10" i="14" s="1"/>
  <c r="AA92" i="1"/>
  <c r="AA10" i="14" s="1"/>
  <c r="AC92" i="1"/>
  <c r="AD92" i="1"/>
  <c r="AE92" i="1"/>
  <c r="AF92" i="1"/>
  <c r="AH92" i="1"/>
  <c r="AG92" i="1"/>
  <c r="AI92" i="1"/>
  <c r="AJ92" i="1"/>
  <c r="AK92" i="1"/>
  <c r="AL92" i="1"/>
  <c r="AM92" i="1"/>
  <c r="AN92" i="1"/>
  <c r="AO92" i="1"/>
  <c r="AQ92" i="1"/>
  <c r="AP92" i="1"/>
  <c r="AS92" i="1"/>
  <c r="AR92" i="1"/>
  <c r="AT92" i="1"/>
  <c r="AU92" i="1"/>
  <c r="AV92" i="1"/>
  <c r="AW92" i="1"/>
  <c r="AY92" i="1"/>
  <c r="AX92" i="1"/>
  <c r="AZ92" i="1"/>
  <c r="BA92" i="1"/>
  <c r="BB92" i="1"/>
  <c r="BC92" i="1"/>
  <c r="BD92" i="1"/>
  <c r="BF92" i="1"/>
  <c r="BE92" i="1"/>
  <c r="BG92" i="1"/>
  <c r="BH92" i="1"/>
  <c r="BJ92" i="1"/>
  <c r="BI92" i="1"/>
  <c r="BL92" i="1"/>
  <c r="BK92" i="1"/>
  <c r="BM92" i="1"/>
  <c r="BN92" i="1"/>
  <c r="BO92" i="1"/>
  <c r="BP92" i="1"/>
  <c r="BQ92" i="1"/>
  <c r="BR92" i="1"/>
  <c r="BS92" i="1"/>
  <c r="BT92" i="1"/>
  <c r="BU92" i="1"/>
  <c r="BV92" i="1"/>
  <c r="BX92" i="1"/>
  <c r="BW92" i="1"/>
  <c r="BY92" i="1"/>
  <c r="CA92" i="1"/>
  <c r="BZ92" i="1"/>
  <c r="CB92" i="1"/>
  <c r="CC92" i="1"/>
  <c r="CD92" i="1"/>
  <c r="CE92" i="1"/>
  <c r="CF92" i="1"/>
  <c r="CG92" i="1"/>
  <c r="CG17" i="13"/>
  <c r="CG48" i="13"/>
  <c r="G98" i="1"/>
  <c r="G23" i="10"/>
  <c r="G33" i="9"/>
  <c r="G23" i="9"/>
  <c r="G20" i="8"/>
  <c r="G9" i="8"/>
  <c r="CH92" i="1"/>
  <c r="CG36" i="13"/>
  <c r="CG52" i="13"/>
  <c r="BD40" i="4"/>
  <c r="W40" i="4"/>
  <c r="AX40" i="4"/>
  <c r="V40" i="4"/>
  <c r="CG40" i="4"/>
  <c r="AI40" i="4"/>
  <c r="AS40" i="4"/>
  <c r="AN40" i="4"/>
  <c r="AE40" i="4"/>
  <c r="BG40" i="4"/>
  <c r="AJ40" i="4"/>
  <c r="BU40" i="4"/>
  <c r="O40" i="4"/>
  <c r="CA40" i="4"/>
  <c r="AF40" i="4"/>
  <c r="P40" i="4"/>
  <c r="AL40" i="4"/>
  <c r="BP40" i="4"/>
  <c r="BM40" i="4"/>
  <c r="X40" i="4"/>
  <c r="BZ40" i="4"/>
  <c r="CH35" i="4"/>
  <c r="CH36" i="4" s="1"/>
  <c r="CH39" i="4" s="1"/>
  <c r="CH38" i="4"/>
  <c r="M40" i="4"/>
  <c r="AC40" i="4"/>
  <c r="BH40" i="4"/>
  <c r="K40" i="4"/>
  <c r="AM40" i="4"/>
  <c r="AA40" i="4"/>
  <c r="AV40" i="4"/>
  <c r="CD40" i="4"/>
  <c r="AW40" i="4"/>
  <c r="BK40" i="4"/>
  <c r="R40" i="4"/>
  <c r="I38" i="4"/>
  <c r="I35" i="4"/>
  <c r="I36" i="4" s="1"/>
  <c r="G31" i="4"/>
  <c r="BF40" i="4"/>
  <c r="BV40" i="4"/>
  <c r="CF40" i="4"/>
  <c r="BC40" i="4"/>
  <c r="BS40" i="4"/>
  <c r="BJ40" i="4"/>
  <c r="BN40" i="4"/>
  <c r="AU40" i="4"/>
  <c r="AP40" i="4"/>
  <c r="AH40" i="4"/>
  <c r="CH99" i="1"/>
  <c r="CH106" i="1" s="1"/>
  <c r="CH3" i="1" s="1"/>
  <c r="G81" i="1"/>
  <c r="G99" i="1" s="1"/>
  <c r="CG47" i="12" l="1"/>
  <c r="CG24" i="17"/>
  <c r="CF47" i="12"/>
  <c r="CF24" i="17"/>
  <c r="Y87" i="5"/>
  <c r="AY63" i="5"/>
  <c r="AY87" i="5"/>
  <c r="CC63" i="5"/>
  <c r="CC87" i="5"/>
  <c r="CH40" i="4"/>
  <c r="AQ63" i="5"/>
  <c r="AQ87" i="5"/>
  <c r="BY63" i="5"/>
  <c r="BY87" i="5"/>
  <c r="CH101" i="5"/>
  <c r="G11" i="8"/>
  <c r="G30" i="8" s="1"/>
  <c r="CH30" i="8"/>
  <c r="AP87" i="5"/>
  <c r="AP63" i="5"/>
  <c r="CA87" i="5"/>
  <c r="CA63" i="5"/>
  <c r="AI87" i="5"/>
  <c r="AI63" i="5"/>
  <c r="AB87" i="5"/>
  <c r="AB63" i="5"/>
  <c r="CE87" i="5"/>
  <c r="CE63" i="5"/>
  <c r="N87" i="5"/>
  <c r="N63" i="5"/>
  <c r="CG87" i="5"/>
  <c r="CG63" i="5"/>
  <c r="S87" i="5"/>
  <c r="S63" i="5"/>
  <c r="AZ87" i="5"/>
  <c r="AZ63" i="5"/>
  <c r="BV87" i="5"/>
  <c r="BV63" i="5"/>
  <c r="L87" i="5"/>
  <c r="L63" i="5"/>
  <c r="BO87" i="5"/>
  <c r="BO63" i="5"/>
  <c r="U87" i="5"/>
  <c r="U63" i="5"/>
  <c r="AT87" i="5"/>
  <c r="AT63" i="5"/>
  <c r="BZ87" i="5"/>
  <c r="BZ63" i="5"/>
  <c r="AM87" i="5"/>
  <c r="AM63" i="5"/>
  <c r="X87" i="5"/>
  <c r="X63" i="5"/>
  <c r="V87" i="5"/>
  <c r="V63" i="5"/>
  <c r="BJ87" i="5"/>
  <c r="BJ63" i="5"/>
  <c r="K87" i="5"/>
  <c r="K63" i="5"/>
  <c r="BM87" i="5"/>
  <c r="BM63" i="5"/>
  <c r="AJ87" i="5"/>
  <c r="AJ63" i="5"/>
  <c r="AX87" i="5"/>
  <c r="AX63" i="5"/>
  <c r="AK87" i="5"/>
  <c r="AK63" i="5"/>
  <c r="AD87" i="5"/>
  <c r="AD63" i="5"/>
  <c r="AF87" i="5"/>
  <c r="AF63" i="5"/>
  <c r="AV87" i="5"/>
  <c r="AV63" i="5"/>
  <c r="R87" i="5"/>
  <c r="R63" i="5"/>
  <c r="BR87" i="5"/>
  <c r="BR63" i="5"/>
  <c r="AO87" i="5"/>
  <c r="AO63" i="5"/>
  <c r="AH87" i="5"/>
  <c r="AH63" i="5"/>
  <c r="CD87" i="5"/>
  <c r="CD63" i="5"/>
  <c r="BI87" i="5"/>
  <c r="BI63" i="5"/>
  <c r="BB87" i="5"/>
  <c r="BB63" i="5"/>
  <c r="BF87" i="5"/>
  <c r="BF63" i="5"/>
  <c r="AU87" i="5"/>
  <c r="AU63" i="5"/>
  <c r="AA87" i="5"/>
  <c r="AA63" i="5"/>
  <c r="O87" i="5"/>
  <c r="O63" i="5"/>
  <c r="BN87" i="5"/>
  <c r="BN63" i="5"/>
  <c r="BU87" i="5"/>
  <c r="BU63" i="5"/>
  <c r="BS87" i="5"/>
  <c r="BS63" i="5"/>
  <c r="BH87" i="5"/>
  <c r="BH63" i="5"/>
  <c r="BP87" i="5"/>
  <c r="BP63" i="5"/>
  <c r="BG87" i="5"/>
  <c r="BG63" i="5"/>
  <c r="W87" i="5"/>
  <c r="W63" i="5"/>
  <c r="BC87" i="5"/>
  <c r="BC63" i="5"/>
  <c r="BK87" i="5"/>
  <c r="BK63" i="5"/>
  <c r="AC87" i="5"/>
  <c r="AC63" i="5"/>
  <c r="AL87" i="5"/>
  <c r="AL63" i="5"/>
  <c r="BD87" i="5"/>
  <c r="BD63" i="5"/>
  <c r="AR87" i="5"/>
  <c r="AR63" i="5"/>
  <c r="BT87" i="5"/>
  <c r="BT63" i="5"/>
  <c r="AS87" i="5"/>
  <c r="AS63" i="5"/>
  <c r="AE87" i="5"/>
  <c r="AE63" i="5"/>
  <c r="CF87" i="5"/>
  <c r="CF63" i="5"/>
  <c r="AW87" i="5"/>
  <c r="AW63" i="5"/>
  <c r="M87" i="5"/>
  <c r="M63" i="5"/>
  <c r="P87" i="5"/>
  <c r="P63" i="5"/>
  <c r="AN87" i="5"/>
  <c r="AN63" i="5"/>
  <c r="CB87" i="5"/>
  <c r="CB63" i="5"/>
  <c r="Z87" i="5"/>
  <c r="Z63" i="5"/>
  <c r="BX87" i="5"/>
  <c r="BX63" i="5"/>
  <c r="CH3" i="2"/>
  <c r="CH3" i="14"/>
  <c r="CH3" i="13"/>
  <c r="CH3" i="12"/>
  <c r="CH3" i="10"/>
  <c r="CH3" i="9"/>
  <c r="CH3" i="8"/>
  <c r="AS20" i="13"/>
  <c r="AR29" i="12"/>
  <c r="AT39" i="13"/>
  <c r="AS33" i="12"/>
  <c r="CH38" i="9"/>
  <c r="G24" i="9"/>
  <c r="G38" i="9" s="1"/>
  <c r="G92" i="1"/>
  <c r="G10" i="14" s="1"/>
  <c r="CH39" i="9"/>
  <c r="G34" i="9"/>
  <c r="G39" i="9" s="1"/>
  <c r="CH31" i="8"/>
  <c r="CH25" i="8"/>
  <c r="CH27" i="8" s="1"/>
  <c r="G22" i="8"/>
  <c r="CH16" i="8"/>
  <c r="G38" i="4"/>
  <c r="G35" i="4"/>
  <c r="I39" i="4"/>
  <c r="G36" i="4"/>
  <c r="G39" i="4" s="1"/>
  <c r="CH32" i="8" l="1"/>
  <c r="CH11" i="9" s="1"/>
  <c r="CH12" i="9" s="1"/>
  <c r="G14" i="8"/>
  <c r="CH63" i="5"/>
  <c r="CH87" i="5"/>
  <c r="G101" i="5"/>
  <c r="I101" i="5"/>
  <c r="I40" i="4"/>
  <c r="I87" i="5" s="1"/>
  <c r="G32" i="8"/>
  <c r="G11" i="9" s="1"/>
  <c r="AS15" i="13"/>
  <c r="AS18" i="13" s="1"/>
  <c r="AS22" i="13" s="1"/>
  <c r="AS23" i="13" s="1"/>
  <c r="AS47" i="13"/>
  <c r="AS49" i="13" s="1"/>
  <c r="AS57" i="13" s="1"/>
  <c r="AS59" i="13" s="1"/>
  <c r="AS48" i="12" s="1"/>
  <c r="CH34" i="8"/>
  <c r="G16" i="8"/>
  <c r="G34" i="8" s="1"/>
  <c r="CH35" i="8"/>
  <c r="G27" i="8"/>
  <c r="G35" i="8" s="1"/>
  <c r="G31" i="8"/>
  <c r="G25" i="8"/>
  <c r="AT53" i="13"/>
  <c r="AT54" i="13" s="1"/>
  <c r="AT58" i="13" s="1"/>
  <c r="AT34" i="13"/>
  <c r="AT37" i="13" s="1"/>
  <c r="AT41" i="13" s="1"/>
  <c r="AT42" i="13" s="1"/>
  <c r="I63" i="5" l="1"/>
  <c r="G40" i="4"/>
  <c r="AU39" i="13"/>
  <c r="AT33" i="12"/>
  <c r="CH36" i="8"/>
  <c r="AT20" i="13"/>
  <c r="AS29" i="12"/>
  <c r="CH37" i="9"/>
  <c r="CH40" i="9" s="1"/>
  <c r="G12" i="9"/>
  <c r="G37" i="9" s="1"/>
  <c r="G87" i="5" l="1"/>
  <c r="G63" i="5"/>
  <c r="CH30" i="13"/>
  <c r="CH40" i="13"/>
  <c r="CH35" i="13"/>
  <c r="CH10" i="12"/>
  <c r="G40" i="9"/>
  <c r="AT47" i="13"/>
  <c r="AT49" i="13" s="1"/>
  <c r="AT57" i="13" s="1"/>
  <c r="AT59" i="13" s="1"/>
  <c r="AT48" i="12" s="1"/>
  <c r="AT15" i="13"/>
  <c r="AT18" i="13" s="1"/>
  <c r="AT22" i="13" s="1"/>
  <c r="AT23" i="13" s="1"/>
  <c r="CH9" i="12"/>
  <c r="CH16" i="13"/>
  <c r="CH11" i="13"/>
  <c r="CH12" i="13" s="1"/>
  <c r="CH21" i="13"/>
  <c r="G36" i="8"/>
  <c r="AU53" i="13"/>
  <c r="AU54" i="13" s="1"/>
  <c r="AU58" i="13" s="1"/>
  <c r="AU34" i="13"/>
  <c r="AU37" i="13" s="1"/>
  <c r="AU41" i="13" s="1"/>
  <c r="AU42" i="13" s="1"/>
  <c r="CH11" i="12" l="1"/>
  <c r="AU20" i="13"/>
  <c r="AT29" i="12"/>
  <c r="G40" i="13"/>
  <c r="G30" i="13"/>
  <c r="G35" i="13"/>
  <c r="G10" i="12"/>
  <c r="CH13" i="13"/>
  <c r="G12" i="13"/>
  <c r="AU33" i="12"/>
  <c r="AV39" i="13"/>
  <c r="G11" i="13"/>
  <c r="G9" i="12"/>
  <c r="G21" i="13"/>
  <c r="G16" i="13"/>
  <c r="CH31" i="13"/>
  <c r="G31" i="13" s="1"/>
  <c r="CH47" i="12" l="1"/>
  <c r="CH24" i="17"/>
  <c r="G11" i="12"/>
  <c r="AV53" i="13"/>
  <c r="AV54" i="13" s="1"/>
  <c r="AV58" i="13" s="1"/>
  <c r="AV34" i="13"/>
  <c r="AV37" i="13" s="1"/>
  <c r="AV41" i="13" s="1"/>
  <c r="AV42" i="13" s="1"/>
  <c r="CH32" i="13"/>
  <c r="CH48" i="13"/>
  <c r="CH17" i="13"/>
  <c r="G13" i="13"/>
  <c r="AU47" i="13"/>
  <c r="AU49" i="13" s="1"/>
  <c r="AU57" i="13" s="1"/>
  <c r="AU59" i="13" s="1"/>
  <c r="AU48" i="12" s="1"/>
  <c r="AU15" i="13"/>
  <c r="AU18" i="13" s="1"/>
  <c r="AU22" i="13" s="1"/>
  <c r="AU23" i="13" s="1"/>
  <c r="G47" i="12" l="1"/>
  <c r="G24" i="17"/>
  <c r="AV20" i="13"/>
  <c r="AU29" i="12"/>
  <c r="AW39" i="13"/>
  <c r="AV33" i="12"/>
  <c r="G17" i="13"/>
  <c r="G48" i="13"/>
  <c r="CH52" i="13"/>
  <c r="CH36" i="13"/>
  <c r="G32" i="13"/>
  <c r="J65" i="5" l="1"/>
  <c r="AW53" i="13"/>
  <c r="AW54" i="13" s="1"/>
  <c r="AW58" i="13" s="1"/>
  <c r="AW34" i="13"/>
  <c r="AW37" i="13" s="1"/>
  <c r="AW41" i="13" s="1"/>
  <c r="AW42" i="13" s="1"/>
  <c r="G52" i="13"/>
  <c r="G36" i="13"/>
  <c r="AV47" i="13"/>
  <c r="AV49" i="13" s="1"/>
  <c r="AV57" i="13" s="1"/>
  <c r="AV59" i="13" s="1"/>
  <c r="AV48" i="12" s="1"/>
  <c r="AV15" i="13"/>
  <c r="AV18" i="13" s="1"/>
  <c r="AV22" i="13" s="1"/>
  <c r="AV23" i="13" s="1"/>
  <c r="J103" i="5" l="1"/>
  <c r="J56" i="5"/>
  <c r="AW20" i="13"/>
  <c r="AV29" i="12"/>
  <c r="AX39" i="13"/>
  <c r="AW33" i="12"/>
  <c r="AX53" i="13" l="1"/>
  <c r="AX54" i="13" s="1"/>
  <c r="AX58" i="13" s="1"/>
  <c r="AX34" i="13"/>
  <c r="AX37" i="13" s="1"/>
  <c r="AX41" i="13" s="1"/>
  <c r="AX42" i="13" s="1"/>
  <c r="AW47" i="13"/>
  <c r="AW49" i="13" s="1"/>
  <c r="AW57" i="13" s="1"/>
  <c r="AW59" i="13" s="1"/>
  <c r="AW48" i="12" s="1"/>
  <c r="AW15" i="13"/>
  <c r="AW18" i="13" s="1"/>
  <c r="AW22" i="13" s="1"/>
  <c r="AW23" i="13" s="1"/>
  <c r="AW29" i="12" l="1"/>
  <c r="AX20" i="13"/>
  <c r="AY39" i="13"/>
  <c r="AX33" i="12"/>
  <c r="AY53" i="13" l="1"/>
  <c r="AY54" i="13" s="1"/>
  <c r="AY58" i="13" s="1"/>
  <c r="AY34" i="13"/>
  <c r="AY37" i="13" s="1"/>
  <c r="AY41" i="13" s="1"/>
  <c r="AY42" i="13" s="1"/>
  <c r="AX47" i="13"/>
  <c r="AX49" i="13" s="1"/>
  <c r="AX57" i="13" s="1"/>
  <c r="AX59" i="13" s="1"/>
  <c r="AX48" i="12" s="1"/>
  <c r="AX15" i="13"/>
  <c r="AX18" i="13" s="1"/>
  <c r="AX22" i="13" s="1"/>
  <c r="AX23" i="13" s="1"/>
  <c r="AX29" i="12" l="1"/>
  <c r="AY20" i="13"/>
  <c r="AZ39" i="13"/>
  <c r="AY33" i="12"/>
  <c r="AZ53" i="13" l="1"/>
  <c r="AZ54" i="13" s="1"/>
  <c r="AZ58" i="13" s="1"/>
  <c r="AZ34" i="13"/>
  <c r="AZ37" i="13" s="1"/>
  <c r="AZ41" i="13" s="1"/>
  <c r="AZ42" i="13" s="1"/>
  <c r="AY47" i="13"/>
  <c r="AY49" i="13" s="1"/>
  <c r="AY57" i="13" s="1"/>
  <c r="AY59" i="13" s="1"/>
  <c r="AY48" i="12" s="1"/>
  <c r="AY15" i="13"/>
  <c r="AY18" i="13" s="1"/>
  <c r="AY22" i="13" s="1"/>
  <c r="AY23" i="13" s="1"/>
  <c r="K56" i="5" l="1"/>
  <c r="K65" i="5"/>
  <c r="K103" i="5"/>
  <c r="AY29" i="12"/>
  <c r="AZ20" i="13"/>
  <c r="AZ33" i="12"/>
  <c r="BA39" i="13"/>
  <c r="BA53" i="13" l="1"/>
  <c r="BA54" i="13" s="1"/>
  <c r="BA58" i="13" s="1"/>
  <c r="BA34" i="13"/>
  <c r="BA37" i="13" s="1"/>
  <c r="BA41" i="13" s="1"/>
  <c r="BA42" i="13" s="1"/>
  <c r="AZ15" i="13"/>
  <c r="AZ18" i="13" s="1"/>
  <c r="AZ22" i="13" s="1"/>
  <c r="AZ23" i="13" s="1"/>
  <c r="AZ47" i="13"/>
  <c r="AZ49" i="13" s="1"/>
  <c r="AZ57" i="13" s="1"/>
  <c r="AZ59" i="13" s="1"/>
  <c r="AZ48" i="12" s="1"/>
  <c r="AZ29" i="12" l="1"/>
  <c r="BA20" i="13"/>
  <c r="BB39" i="13"/>
  <c r="BA33" i="12"/>
  <c r="BB34" i="13" l="1"/>
  <c r="BB37" i="13" s="1"/>
  <c r="BB41" i="13" s="1"/>
  <c r="BB42" i="13" s="1"/>
  <c r="BB53" i="13"/>
  <c r="BB54" i="13" s="1"/>
  <c r="BB58" i="13" s="1"/>
  <c r="BA47" i="13"/>
  <c r="BA49" i="13" s="1"/>
  <c r="BA57" i="13" s="1"/>
  <c r="BA59" i="13" s="1"/>
  <c r="BA48" i="12" s="1"/>
  <c r="BA15" i="13"/>
  <c r="BA18" i="13" s="1"/>
  <c r="BA22" i="13" s="1"/>
  <c r="BA23" i="13" s="1"/>
  <c r="BB20" i="13" l="1"/>
  <c r="BA29" i="12"/>
  <c r="BB33" i="12"/>
  <c r="BC39" i="13"/>
  <c r="BC34" i="13" l="1"/>
  <c r="BC37" i="13" s="1"/>
  <c r="BC41" i="13" s="1"/>
  <c r="BC42" i="13" s="1"/>
  <c r="BC53" i="13"/>
  <c r="BC54" i="13" s="1"/>
  <c r="BC58" i="13" s="1"/>
  <c r="BB15" i="13"/>
  <c r="BB18" i="13" s="1"/>
  <c r="BB22" i="13" s="1"/>
  <c r="BB23" i="13" s="1"/>
  <c r="BB47" i="13"/>
  <c r="BB49" i="13" s="1"/>
  <c r="BB57" i="13" s="1"/>
  <c r="BB59" i="13" s="1"/>
  <c r="BB48" i="12" s="1"/>
  <c r="BC20" i="13" l="1"/>
  <c r="BB29" i="12"/>
  <c r="BD39" i="13"/>
  <c r="BC33" i="12"/>
  <c r="L103" i="5" l="1"/>
  <c r="L65" i="5"/>
  <c r="L56" i="5"/>
  <c r="BD34" i="13"/>
  <c r="BD37" i="13" s="1"/>
  <c r="BD41" i="13" s="1"/>
  <c r="BD42" i="13" s="1"/>
  <c r="BD53" i="13"/>
  <c r="BD54" i="13" s="1"/>
  <c r="BD58" i="13" s="1"/>
  <c r="BC47" i="13"/>
  <c r="BC49" i="13" s="1"/>
  <c r="BC57" i="13" s="1"/>
  <c r="BC59" i="13" s="1"/>
  <c r="BC48" i="12" s="1"/>
  <c r="BC15" i="13"/>
  <c r="BC18" i="13" s="1"/>
  <c r="BC22" i="13" s="1"/>
  <c r="BC23" i="13" s="1"/>
  <c r="BC29" i="12" l="1"/>
  <c r="BD20" i="13"/>
  <c r="BD33" i="12"/>
  <c r="BE39" i="13"/>
  <c r="BE34" i="13" l="1"/>
  <c r="BE37" i="13" s="1"/>
  <c r="BE41" i="13" s="1"/>
  <c r="BE42" i="13" s="1"/>
  <c r="BE53" i="13"/>
  <c r="BE54" i="13" s="1"/>
  <c r="BE58" i="13" s="1"/>
  <c r="BD15" i="13"/>
  <c r="BD18" i="13" s="1"/>
  <c r="BD22" i="13" s="1"/>
  <c r="BD23" i="13" s="1"/>
  <c r="BD47" i="13"/>
  <c r="BD49" i="13" s="1"/>
  <c r="BD57" i="13" s="1"/>
  <c r="BD59" i="13" s="1"/>
  <c r="BD48" i="12" s="1"/>
  <c r="BE20" i="13" l="1"/>
  <c r="BD29" i="12"/>
  <c r="BF39" i="13"/>
  <c r="BE33" i="12"/>
  <c r="M56" i="5" l="1"/>
  <c r="M65" i="5"/>
  <c r="M103" i="5"/>
  <c r="BF34" i="13"/>
  <c r="BF37" i="13" s="1"/>
  <c r="BF41" i="13" s="1"/>
  <c r="BF42" i="13" s="1"/>
  <c r="BF53" i="13"/>
  <c r="BF54" i="13" s="1"/>
  <c r="BF58" i="13" s="1"/>
  <c r="BE15" i="13"/>
  <c r="BE18" i="13" s="1"/>
  <c r="BE22" i="13" s="1"/>
  <c r="BE23" i="13" s="1"/>
  <c r="BE47" i="13"/>
  <c r="BE49" i="13" s="1"/>
  <c r="BE57" i="13" s="1"/>
  <c r="BE59" i="13" s="1"/>
  <c r="BE48" i="12" s="1"/>
  <c r="BE29" i="12" l="1"/>
  <c r="BF20" i="13"/>
  <c r="BG39" i="13"/>
  <c r="BF33" i="12"/>
  <c r="N103" i="5" l="1"/>
  <c r="N65" i="5"/>
  <c r="N56" i="5"/>
  <c r="BG34" i="13"/>
  <c r="BG37" i="13" s="1"/>
  <c r="BG41" i="13" s="1"/>
  <c r="BG42" i="13" s="1"/>
  <c r="BG53" i="13"/>
  <c r="BG54" i="13" s="1"/>
  <c r="BG58" i="13" s="1"/>
  <c r="BF15" i="13"/>
  <c r="BF18" i="13" s="1"/>
  <c r="BF22" i="13" s="1"/>
  <c r="BF23" i="13" s="1"/>
  <c r="BF47" i="13"/>
  <c r="BF49" i="13" s="1"/>
  <c r="BF57" i="13" s="1"/>
  <c r="BF59" i="13" s="1"/>
  <c r="BF48" i="12" s="1"/>
  <c r="BG20" i="13" l="1"/>
  <c r="BF29" i="12"/>
  <c r="BH39" i="13"/>
  <c r="BG33" i="12"/>
  <c r="BH34" i="13" l="1"/>
  <c r="BH37" i="13" s="1"/>
  <c r="BH41" i="13" s="1"/>
  <c r="BH42" i="13" s="1"/>
  <c r="BH53" i="13"/>
  <c r="BH54" i="13" s="1"/>
  <c r="BH58" i="13" s="1"/>
  <c r="BG15" i="13"/>
  <c r="BG18" i="13" s="1"/>
  <c r="BG22" i="13" s="1"/>
  <c r="BG23" i="13" s="1"/>
  <c r="BG47" i="13"/>
  <c r="BG49" i="13" s="1"/>
  <c r="BG57" i="13" s="1"/>
  <c r="BG59" i="13" s="1"/>
  <c r="BG48" i="12" s="1"/>
  <c r="BG29" i="12" l="1"/>
  <c r="BH20" i="13"/>
  <c r="BH33" i="12"/>
  <c r="BI39" i="13"/>
  <c r="O56" i="5"/>
  <c r="O65" i="5"/>
  <c r="O103" i="5"/>
  <c r="BI34" i="13" l="1"/>
  <c r="BI37" i="13" s="1"/>
  <c r="BI41" i="13" s="1"/>
  <c r="BI42" i="13" s="1"/>
  <c r="BI53" i="13"/>
  <c r="BI54" i="13" s="1"/>
  <c r="BI58" i="13" s="1"/>
  <c r="BH15" i="13"/>
  <c r="BH18" i="13" s="1"/>
  <c r="BH22" i="13" s="1"/>
  <c r="BH23" i="13" s="1"/>
  <c r="BH47" i="13"/>
  <c r="BH49" i="13" s="1"/>
  <c r="BH57" i="13" s="1"/>
  <c r="BH59" i="13" s="1"/>
  <c r="BH48" i="12" s="1"/>
  <c r="BI20" i="13" l="1"/>
  <c r="BH29" i="12"/>
  <c r="BJ39" i="13"/>
  <c r="BI33" i="12"/>
  <c r="BJ34" i="13" l="1"/>
  <c r="BJ37" i="13" s="1"/>
  <c r="BJ41" i="13" s="1"/>
  <c r="BJ42" i="13" s="1"/>
  <c r="BJ53" i="13"/>
  <c r="BJ54" i="13" s="1"/>
  <c r="BJ58" i="13" s="1"/>
  <c r="BI47" i="13"/>
  <c r="BI49" i="13" s="1"/>
  <c r="BI57" i="13" s="1"/>
  <c r="BI59" i="13" s="1"/>
  <c r="BI48" i="12" s="1"/>
  <c r="BI15" i="13"/>
  <c r="BI18" i="13" s="1"/>
  <c r="BI22" i="13" s="1"/>
  <c r="BI23" i="13" s="1"/>
  <c r="BI29" i="12" l="1"/>
  <c r="BJ20" i="13"/>
  <c r="BK39" i="13"/>
  <c r="BJ33" i="12"/>
  <c r="P56" i="5"/>
  <c r="P65" i="5"/>
  <c r="P103" i="5"/>
  <c r="BK34" i="13" l="1"/>
  <c r="BK37" i="13" s="1"/>
  <c r="BK41" i="13" s="1"/>
  <c r="BK42" i="13" s="1"/>
  <c r="BK53" i="13"/>
  <c r="BK54" i="13" s="1"/>
  <c r="BK58" i="13" s="1"/>
  <c r="BJ47" i="13"/>
  <c r="BJ49" i="13" s="1"/>
  <c r="BJ57" i="13" s="1"/>
  <c r="BJ59" i="13" s="1"/>
  <c r="BJ48" i="12" s="1"/>
  <c r="BJ15" i="13"/>
  <c r="BJ18" i="13" s="1"/>
  <c r="BJ22" i="13" s="1"/>
  <c r="BJ23" i="13" s="1"/>
  <c r="BK20" i="13" l="1"/>
  <c r="BJ29" i="12"/>
  <c r="BK33" i="12"/>
  <c r="BL39" i="13"/>
  <c r="BL34" i="13" l="1"/>
  <c r="BL37" i="13" s="1"/>
  <c r="BL41" i="13" s="1"/>
  <c r="BL42" i="13" s="1"/>
  <c r="BL53" i="13"/>
  <c r="BL54" i="13" s="1"/>
  <c r="BL58" i="13" s="1"/>
  <c r="BK47" i="13"/>
  <c r="BK49" i="13" s="1"/>
  <c r="BK57" i="13" s="1"/>
  <c r="BK59" i="13" s="1"/>
  <c r="BK48" i="12" s="1"/>
  <c r="BK15" i="13"/>
  <c r="BK18" i="13" s="1"/>
  <c r="BK22" i="13" s="1"/>
  <c r="BK23" i="13" s="1"/>
  <c r="BK29" i="12" l="1"/>
  <c r="BL20" i="13"/>
  <c r="BL33" i="12"/>
  <c r="BM39" i="13"/>
  <c r="Q56" i="5"/>
  <c r="Q65" i="5"/>
  <c r="Q103" i="5"/>
  <c r="BM34" i="13" l="1"/>
  <c r="BM37" i="13" s="1"/>
  <c r="BM41" i="13" s="1"/>
  <c r="BM42" i="13" s="1"/>
  <c r="BM53" i="13"/>
  <c r="BM54" i="13" s="1"/>
  <c r="BM58" i="13" s="1"/>
  <c r="BL15" i="13"/>
  <c r="BL18" i="13" s="1"/>
  <c r="BL22" i="13" s="1"/>
  <c r="BL23" i="13" s="1"/>
  <c r="BL47" i="13"/>
  <c r="BL49" i="13" s="1"/>
  <c r="BL57" i="13" s="1"/>
  <c r="BL59" i="13" s="1"/>
  <c r="BL48" i="12" s="1"/>
  <c r="BM20" i="13" l="1"/>
  <c r="BL29" i="12"/>
  <c r="BN39" i="13"/>
  <c r="BM33" i="12"/>
  <c r="BN34" i="13" l="1"/>
  <c r="BN37" i="13" s="1"/>
  <c r="BN41" i="13" s="1"/>
  <c r="BN42" i="13" s="1"/>
  <c r="BN53" i="13"/>
  <c r="BN54" i="13" s="1"/>
  <c r="BN58" i="13" s="1"/>
  <c r="BM15" i="13"/>
  <c r="BM18" i="13" s="1"/>
  <c r="BM22" i="13" s="1"/>
  <c r="BM23" i="13" s="1"/>
  <c r="BM47" i="13"/>
  <c r="BM49" i="13" s="1"/>
  <c r="BM57" i="13" s="1"/>
  <c r="BM59" i="13" s="1"/>
  <c r="BM48" i="12" s="1"/>
  <c r="BN20" i="13" l="1"/>
  <c r="BM29" i="12"/>
  <c r="BO39" i="13"/>
  <c r="BN33" i="12"/>
  <c r="R56" i="5"/>
  <c r="R65" i="5"/>
  <c r="R103" i="5"/>
  <c r="BO34" i="13" l="1"/>
  <c r="BO37" i="13" s="1"/>
  <c r="BO41" i="13" s="1"/>
  <c r="BO42" i="13" s="1"/>
  <c r="BO53" i="13"/>
  <c r="BO54" i="13" s="1"/>
  <c r="BO58" i="13" s="1"/>
  <c r="BN15" i="13"/>
  <c r="BN18" i="13" s="1"/>
  <c r="BN22" i="13" s="1"/>
  <c r="BN23" i="13" s="1"/>
  <c r="BN47" i="13"/>
  <c r="BN49" i="13" s="1"/>
  <c r="BN57" i="13" s="1"/>
  <c r="BN59" i="13" s="1"/>
  <c r="BN48" i="12" s="1"/>
  <c r="BO20" i="13" l="1"/>
  <c r="BN29" i="12"/>
  <c r="BO33" i="12"/>
  <c r="BP39" i="13"/>
  <c r="BP34" i="13" l="1"/>
  <c r="BP37" i="13" s="1"/>
  <c r="BP41" i="13" s="1"/>
  <c r="BP42" i="13" s="1"/>
  <c r="BP53" i="13"/>
  <c r="BP54" i="13" s="1"/>
  <c r="BP58" i="13" s="1"/>
  <c r="BO47" i="13"/>
  <c r="BO49" i="13" s="1"/>
  <c r="BO57" i="13" s="1"/>
  <c r="BO59" i="13" s="1"/>
  <c r="BO48" i="12" s="1"/>
  <c r="BO15" i="13"/>
  <c r="BO18" i="13" s="1"/>
  <c r="BO22" i="13" s="1"/>
  <c r="BO23" i="13" s="1"/>
  <c r="BP20" i="13" l="1"/>
  <c r="BO29" i="12"/>
  <c r="BQ39" i="13"/>
  <c r="BP33" i="12"/>
  <c r="S56" i="5"/>
  <c r="S65" i="5"/>
  <c r="S103" i="5"/>
  <c r="BP47" i="13" l="1"/>
  <c r="BP49" i="13" s="1"/>
  <c r="BP57" i="13" s="1"/>
  <c r="BP59" i="13" s="1"/>
  <c r="BP48" i="12" s="1"/>
  <c r="BP15" i="13"/>
  <c r="BP18" i="13" s="1"/>
  <c r="BP22" i="13" s="1"/>
  <c r="BP23" i="13" s="1"/>
  <c r="BQ34" i="13"/>
  <c r="BQ37" i="13" s="1"/>
  <c r="BQ41" i="13" s="1"/>
  <c r="BQ42" i="13" s="1"/>
  <c r="BQ53" i="13"/>
  <c r="BQ54" i="13" s="1"/>
  <c r="BQ58" i="13" s="1"/>
  <c r="BQ20" i="13" l="1"/>
  <c r="BP29" i="12"/>
  <c r="BR39" i="13"/>
  <c r="BQ33" i="12"/>
  <c r="BR34" i="13" l="1"/>
  <c r="BR37" i="13" s="1"/>
  <c r="BR41" i="13" s="1"/>
  <c r="BR42" i="13" s="1"/>
  <c r="BR53" i="13"/>
  <c r="BR54" i="13" s="1"/>
  <c r="BR58" i="13" s="1"/>
  <c r="BQ15" i="13"/>
  <c r="BQ18" i="13" s="1"/>
  <c r="BQ22" i="13" s="1"/>
  <c r="BQ23" i="13" s="1"/>
  <c r="BQ47" i="13"/>
  <c r="BQ49" i="13" s="1"/>
  <c r="BQ57" i="13" s="1"/>
  <c r="BQ59" i="13" s="1"/>
  <c r="BQ48" i="12" s="1"/>
  <c r="BQ29" i="12" l="1"/>
  <c r="BR20" i="13"/>
  <c r="BS39" i="13"/>
  <c r="BR33" i="12"/>
  <c r="T56" i="5"/>
  <c r="T65" i="5"/>
  <c r="T103" i="5"/>
  <c r="BS34" i="13" l="1"/>
  <c r="BS37" i="13" s="1"/>
  <c r="BS41" i="13" s="1"/>
  <c r="BS42" i="13" s="1"/>
  <c r="BS53" i="13"/>
  <c r="BS54" i="13" s="1"/>
  <c r="BS58" i="13" s="1"/>
  <c r="BR15" i="13"/>
  <c r="BR18" i="13" s="1"/>
  <c r="BR22" i="13" s="1"/>
  <c r="BR23" i="13" s="1"/>
  <c r="BR47" i="13"/>
  <c r="BR49" i="13" s="1"/>
  <c r="BR57" i="13" s="1"/>
  <c r="BR59" i="13" s="1"/>
  <c r="BR48" i="12" s="1"/>
  <c r="BS20" i="13" l="1"/>
  <c r="BR29" i="12"/>
  <c r="BT39" i="13"/>
  <c r="BS33" i="12"/>
  <c r="BT34" i="13" l="1"/>
  <c r="BT37" i="13" s="1"/>
  <c r="BT41" i="13" s="1"/>
  <c r="BT42" i="13" s="1"/>
  <c r="BT53" i="13"/>
  <c r="BT54" i="13" s="1"/>
  <c r="BT58" i="13" s="1"/>
  <c r="BS47" i="13"/>
  <c r="BS49" i="13" s="1"/>
  <c r="BS57" i="13" s="1"/>
  <c r="BS59" i="13" s="1"/>
  <c r="BS48" i="12" s="1"/>
  <c r="BS15" i="13"/>
  <c r="BS18" i="13" s="1"/>
  <c r="BS22" i="13" s="1"/>
  <c r="BS23" i="13" s="1"/>
  <c r="BT20" i="13" l="1"/>
  <c r="BS29" i="12"/>
  <c r="BT33" i="12"/>
  <c r="BU39" i="13"/>
  <c r="U56" i="5"/>
  <c r="U65" i="5"/>
  <c r="U103" i="5"/>
  <c r="BU34" i="13" l="1"/>
  <c r="BU37" i="13" s="1"/>
  <c r="BU41" i="13" s="1"/>
  <c r="BU42" i="13" s="1"/>
  <c r="BU53" i="13"/>
  <c r="BU54" i="13" s="1"/>
  <c r="BU58" i="13" s="1"/>
  <c r="BT15" i="13"/>
  <c r="BT18" i="13" s="1"/>
  <c r="BT22" i="13" s="1"/>
  <c r="BT23" i="13" s="1"/>
  <c r="BT47" i="13"/>
  <c r="BT49" i="13" s="1"/>
  <c r="BT57" i="13" s="1"/>
  <c r="BT59" i="13" s="1"/>
  <c r="BT48" i="12" s="1"/>
  <c r="BU20" i="13" l="1"/>
  <c r="BT29" i="12"/>
  <c r="BU33" i="12"/>
  <c r="BV39" i="13"/>
  <c r="BV34" i="13" l="1"/>
  <c r="BV37" i="13" s="1"/>
  <c r="BV41" i="13" s="1"/>
  <c r="BV42" i="13" s="1"/>
  <c r="BV53" i="13"/>
  <c r="BV54" i="13" s="1"/>
  <c r="BV58" i="13" s="1"/>
  <c r="BU15" i="13"/>
  <c r="BU18" i="13" s="1"/>
  <c r="BU22" i="13" s="1"/>
  <c r="BU23" i="13" s="1"/>
  <c r="BU47" i="13"/>
  <c r="BU49" i="13" s="1"/>
  <c r="BU57" i="13" s="1"/>
  <c r="BU59" i="13" s="1"/>
  <c r="BU48" i="12" s="1"/>
  <c r="BU29" i="12" l="1"/>
  <c r="BV20" i="13"/>
  <c r="BW39" i="13"/>
  <c r="BV33" i="12"/>
  <c r="V56" i="5"/>
  <c r="V65" i="5"/>
  <c r="V103" i="5"/>
  <c r="BW34" i="13" l="1"/>
  <c r="BW37" i="13" s="1"/>
  <c r="BW41" i="13" s="1"/>
  <c r="BW42" i="13" s="1"/>
  <c r="BW53" i="13"/>
  <c r="BW54" i="13" s="1"/>
  <c r="BW58" i="13" s="1"/>
  <c r="BV47" i="13"/>
  <c r="BV49" i="13" s="1"/>
  <c r="BV57" i="13" s="1"/>
  <c r="BV59" i="13" s="1"/>
  <c r="BV48" i="12" s="1"/>
  <c r="BV15" i="13"/>
  <c r="BV18" i="13" s="1"/>
  <c r="BV22" i="13" s="1"/>
  <c r="BV23" i="13" s="1"/>
  <c r="BW20" i="13" l="1"/>
  <c r="BV29" i="12"/>
  <c r="BX39" i="13"/>
  <c r="BW33" i="12"/>
  <c r="BX34" i="13" l="1"/>
  <c r="BX37" i="13" s="1"/>
  <c r="BX41" i="13" s="1"/>
  <c r="BX42" i="13" s="1"/>
  <c r="BX53" i="13"/>
  <c r="BX54" i="13" s="1"/>
  <c r="BX58" i="13" s="1"/>
  <c r="BW15" i="13"/>
  <c r="BW18" i="13" s="1"/>
  <c r="BW22" i="13" s="1"/>
  <c r="BW23" i="13" s="1"/>
  <c r="BW47" i="13"/>
  <c r="BW49" i="13" s="1"/>
  <c r="BW57" i="13" s="1"/>
  <c r="BW59" i="13" s="1"/>
  <c r="BW48" i="12" s="1"/>
  <c r="W56" i="5" l="1"/>
  <c r="BW29" i="12"/>
  <c r="BX20" i="13"/>
  <c r="BY39" i="13"/>
  <c r="BX33" i="12"/>
  <c r="W103" i="5" l="1"/>
  <c r="W65" i="5"/>
  <c r="BY34" i="13"/>
  <c r="BY37" i="13" s="1"/>
  <c r="BY41" i="13" s="1"/>
  <c r="BY42" i="13" s="1"/>
  <c r="BY53" i="13"/>
  <c r="BY54" i="13" s="1"/>
  <c r="BY58" i="13" s="1"/>
  <c r="BX47" i="13"/>
  <c r="BX49" i="13" s="1"/>
  <c r="BX57" i="13" s="1"/>
  <c r="BX59" i="13" s="1"/>
  <c r="BX48" i="12" s="1"/>
  <c r="BX15" i="13"/>
  <c r="BX18" i="13" s="1"/>
  <c r="BX22" i="13" s="1"/>
  <c r="BX23" i="13" s="1"/>
  <c r="BY20" i="13" l="1"/>
  <c r="BX29" i="12"/>
  <c r="BY33" i="12"/>
  <c r="BZ39" i="13"/>
  <c r="BZ34" i="13" l="1"/>
  <c r="BZ37" i="13" s="1"/>
  <c r="BZ41" i="13" s="1"/>
  <c r="BZ42" i="13" s="1"/>
  <c r="BZ53" i="13"/>
  <c r="BZ54" i="13" s="1"/>
  <c r="BZ58" i="13" s="1"/>
  <c r="BY47" i="13"/>
  <c r="BY49" i="13" s="1"/>
  <c r="BY57" i="13" s="1"/>
  <c r="BY59" i="13" s="1"/>
  <c r="BY48" i="12" s="1"/>
  <c r="BY15" i="13"/>
  <c r="BY18" i="13" s="1"/>
  <c r="BY22" i="13" s="1"/>
  <c r="BY23" i="13" s="1"/>
  <c r="BY29" i="12" l="1"/>
  <c r="BZ20" i="13"/>
  <c r="BZ33" i="12"/>
  <c r="CA39" i="13"/>
  <c r="X56" i="5"/>
  <c r="X65" i="5"/>
  <c r="X103" i="5"/>
  <c r="CA34" i="13" l="1"/>
  <c r="CA37" i="13" s="1"/>
  <c r="CA41" i="13" s="1"/>
  <c r="CA42" i="13" s="1"/>
  <c r="CA53" i="13"/>
  <c r="CA54" i="13" s="1"/>
  <c r="CA58" i="13" s="1"/>
  <c r="BZ47" i="13"/>
  <c r="BZ49" i="13" s="1"/>
  <c r="BZ57" i="13" s="1"/>
  <c r="BZ59" i="13" s="1"/>
  <c r="BZ48" i="12" s="1"/>
  <c r="BZ15" i="13"/>
  <c r="BZ18" i="13" s="1"/>
  <c r="BZ22" i="13" s="1"/>
  <c r="BZ23" i="13" s="1"/>
  <c r="CA20" i="13" l="1"/>
  <c r="BZ29" i="12"/>
  <c r="CB39" i="13"/>
  <c r="CA33" i="12"/>
  <c r="CB34" i="13" l="1"/>
  <c r="CB37" i="13" s="1"/>
  <c r="CB41" i="13" s="1"/>
  <c r="CB42" i="13" s="1"/>
  <c r="CB53" i="13"/>
  <c r="CB54" i="13" s="1"/>
  <c r="CB58" i="13" s="1"/>
  <c r="CA47" i="13"/>
  <c r="CA49" i="13" s="1"/>
  <c r="CA57" i="13" s="1"/>
  <c r="CA59" i="13" s="1"/>
  <c r="CA48" i="12" s="1"/>
  <c r="CA15" i="13"/>
  <c r="CA18" i="13" s="1"/>
  <c r="CA22" i="13" s="1"/>
  <c r="CA23" i="13" s="1"/>
  <c r="CA29" i="12" l="1"/>
  <c r="CB20" i="13"/>
  <c r="CC39" i="13"/>
  <c r="CB33" i="12"/>
  <c r="Y56" i="5"/>
  <c r="Y65" i="5"/>
  <c r="Y103" i="5"/>
  <c r="CB47" i="13" l="1"/>
  <c r="CB49" i="13" s="1"/>
  <c r="CB15" i="13"/>
  <c r="CB18" i="13" s="1"/>
  <c r="CC34" i="13"/>
  <c r="CC37" i="13" s="1"/>
  <c r="CC41" i="13" s="1"/>
  <c r="CC42" i="13" s="1"/>
  <c r="CC53" i="13"/>
  <c r="CC54" i="13" s="1"/>
  <c r="CC58" i="13" s="1"/>
  <c r="CD39" i="13" l="1"/>
  <c r="CC33" i="12"/>
  <c r="CB22" i="13"/>
  <c r="CB23" i="13" s="1"/>
  <c r="CB57" i="13"/>
  <c r="CB59" i="13" s="1"/>
  <c r="CB48" i="12" s="1"/>
  <c r="CB29" i="12" l="1"/>
  <c r="CC20" i="13"/>
  <c r="CD34" i="13"/>
  <c r="CD37" i="13" s="1"/>
  <c r="CD53" i="13"/>
  <c r="CD54" i="13" s="1"/>
  <c r="CD58" i="13" l="1"/>
  <c r="CD41" i="13"/>
  <c r="CD42" i="13" s="1"/>
  <c r="CC15" i="13"/>
  <c r="CC18" i="13" s="1"/>
  <c r="CC47" i="13"/>
  <c r="CC49" i="13" s="1"/>
  <c r="Z56" i="5"/>
  <c r="Z65" i="5"/>
  <c r="Z103" i="5"/>
  <c r="CC57" i="13" l="1"/>
  <c r="CC59" i="13" s="1"/>
  <c r="CC22" i="13"/>
  <c r="CC23" i="13" s="1"/>
  <c r="CE39" i="13"/>
  <c r="CD33" i="12"/>
  <c r="CE34" i="13" l="1"/>
  <c r="CE37" i="13" s="1"/>
  <c r="CE53" i="13"/>
  <c r="CE54" i="13" s="1"/>
  <c r="CC29" i="12"/>
  <c r="CD20" i="13"/>
  <c r="CC48" i="12"/>
  <c r="CD15" i="13" l="1"/>
  <c r="CD18" i="13" s="1"/>
  <c r="CD47" i="13"/>
  <c r="CD49" i="13" s="1"/>
  <c r="CE58" i="13"/>
  <c r="CE41" i="13"/>
  <c r="CE42" i="13" s="1"/>
  <c r="AA103" i="5" l="1"/>
  <c r="CD57" i="13"/>
  <c r="CD59" i="13" s="1"/>
  <c r="CE33" i="12"/>
  <c r="CF39" i="13"/>
  <c r="CD22" i="13"/>
  <c r="CD23" i="13" s="1"/>
  <c r="AA65" i="5" l="1"/>
  <c r="AA56" i="5"/>
  <c r="CD29" i="12"/>
  <c r="CE20" i="13"/>
  <c r="CF34" i="13"/>
  <c r="CF37" i="13" s="1"/>
  <c r="CF53" i="13"/>
  <c r="CF54" i="13" s="1"/>
  <c r="CD48" i="12"/>
  <c r="CF58" i="13" l="1"/>
  <c r="CF41" i="13"/>
  <c r="CF42" i="13" s="1"/>
  <c r="CE47" i="13"/>
  <c r="CE49" i="13" s="1"/>
  <c r="CE15" i="13"/>
  <c r="CE18" i="13" s="1"/>
  <c r="CE22" i="13" l="1"/>
  <c r="CE23" i="13" s="1"/>
  <c r="CE57" i="13"/>
  <c r="CE59" i="13" s="1"/>
  <c r="CG39" i="13"/>
  <c r="CF33" i="12"/>
  <c r="CG34" i="13" l="1"/>
  <c r="CG37" i="13" s="1"/>
  <c r="CG53" i="13"/>
  <c r="CG54" i="13" s="1"/>
  <c r="CE48" i="12"/>
  <c r="CE29" i="12"/>
  <c r="CF20" i="13"/>
  <c r="AB103" i="5" l="1"/>
  <c r="CF47" i="13"/>
  <c r="CF49" i="13" s="1"/>
  <c r="CF15" i="13"/>
  <c r="CF18" i="13" s="1"/>
  <c r="CG58" i="13"/>
  <c r="CG41" i="13"/>
  <c r="CG42" i="13" s="1"/>
  <c r="AB56" i="5" l="1"/>
  <c r="AB65" i="5"/>
  <c r="CG33" i="12"/>
  <c r="CH39" i="13"/>
  <c r="CF22" i="13"/>
  <c r="CF23" i="13" s="1"/>
  <c r="CF57" i="13"/>
  <c r="CF59" i="13" s="1"/>
  <c r="CF48" i="12" l="1"/>
  <c r="CG20" i="13"/>
  <c r="CF29" i="12"/>
  <c r="CH53" i="13"/>
  <c r="CH54" i="13" s="1"/>
  <c r="CH34" i="13"/>
  <c r="CH37" i="13" s="1"/>
  <c r="AC56" i="5" l="1"/>
  <c r="CH41" i="13"/>
  <c r="CH42" i="13" s="1"/>
  <c r="CH33" i="12" s="1"/>
  <c r="G37" i="13"/>
  <c r="G41" i="13" s="1"/>
  <c r="CH58" i="13"/>
  <c r="G54" i="13"/>
  <c r="G58" i="13" s="1"/>
  <c r="CG47" i="13"/>
  <c r="CG49" i="13" s="1"/>
  <c r="CG57" i="13" s="1"/>
  <c r="CG59" i="13" s="1"/>
  <c r="CG48" i="12" s="1"/>
  <c r="CG15" i="13"/>
  <c r="CG18" i="13" s="1"/>
  <c r="CG22" i="13" s="1"/>
  <c r="CG23" i="13" s="1"/>
  <c r="AC103" i="5" l="1"/>
  <c r="AC65" i="5"/>
  <c r="CH20" i="13"/>
  <c r="CG29" i="12"/>
  <c r="CH47" i="13" l="1"/>
  <c r="CH49" i="13" s="1"/>
  <c r="CH15" i="13"/>
  <c r="CH18" i="13" s="1"/>
  <c r="CH22" i="13" l="1"/>
  <c r="CH23" i="13" s="1"/>
  <c r="CH29" i="12" s="1"/>
  <c r="G18" i="13"/>
  <c r="G22" i="13" s="1"/>
  <c r="CH57" i="13"/>
  <c r="CH59" i="13" s="1"/>
  <c r="G49" i="13"/>
  <c r="G57" i="13" s="1"/>
  <c r="CH48" i="12" l="1"/>
  <c r="G59" i="13"/>
  <c r="G48" i="12" s="1"/>
  <c r="AD56" i="5"/>
  <c r="AD65" i="5"/>
  <c r="AD103" i="5"/>
  <c r="AE56" i="5" l="1"/>
  <c r="AE65" i="5"/>
  <c r="AE103" i="5"/>
  <c r="AF56" i="5" l="1"/>
  <c r="AF65" i="5"/>
  <c r="AF103" i="5"/>
  <c r="AG56" i="5" l="1"/>
  <c r="AG65" i="5"/>
  <c r="AG103" i="5"/>
  <c r="AH56" i="5" l="1"/>
  <c r="AH65" i="5"/>
  <c r="AH103" i="5"/>
  <c r="AI56" i="5" l="1"/>
  <c r="AI103" i="5" l="1"/>
  <c r="AI65" i="5"/>
  <c r="AI54" i="12" l="1"/>
  <c r="X54" i="12"/>
  <c r="I54" i="12"/>
  <c r="AD54" i="12"/>
  <c r="J54" i="12"/>
  <c r="Y54" i="12"/>
  <c r="L54" i="12"/>
  <c r="Q54" i="12"/>
  <c r="R54" i="12"/>
  <c r="Z54" i="12"/>
  <c r="P54" i="12"/>
  <c r="AG54" i="12"/>
  <c r="T54" i="12"/>
  <c r="W54" i="12"/>
  <c r="AF54" i="12"/>
  <c r="AB54" i="12"/>
  <c r="M54" i="12"/>
  <c r="U54" i="12"/>
  <c r="K54" i="12"/>
  <c r="AA54" i="12"/>
  <c r="O54" i="12"/>
  <c r="AC54" i="12"/>
  <c r="N54" i="12"/>
  <c r="AH54" i="12"/>
  <c r="S54" i="12"/>
  <c r="AE54" i="12"/>
  <c r="V54" i="12"/>
  <c r="L24" i="14" l="1"/>
  <c r="I24" i="14"/>
  <c r="I11" i="19" l="1"/>
  <c r="I19" i="20"/>
  <c r="J24" i="14" l="1"/>
  <c r="J25" i="17"/>
  <c r="J53" i="12"/>
  <c r="J14" i="12"/>
  <c r="AJ56" i="5"/>
  <c r="AJ65" i="5"/>
  <c r="AJ103" i="5"/>
  <c r="AJ54" i="12" l="1"/>
  <c r="J11" i="19"/>
  <c r="J19" i="20"/>
  <c r="K24" i="14" l="1"/>
  <c r="K25" i="17"/>
  <c r="K53" i="12"/>
  <c r="K14" i="12"/>
  <c r="K11" i="19" l="1"/>
  <c r="K19" i="20"/>
  <c r="AK65" i="5" l="1"/>
  <c r="L25" i="17"/>
  <c r="L53" i="12"/>
  <c r="L14" i="12"/>
  <c r="AK56" i="5" l="1"/>
  <c r="AK103" i="5"/>
  <c r="L11" i="19"/>
  <c r="L19" i="20"/>
  <c r="K21" i="20" s="1"/>
  <c r="K24" i="20" s="1"/>
  <c r="AK54" i="12" l="1"/>
  <c r="M25" i="17"/>
  <c r="M24" i="14"/>
  <c r="M14" i="12"/>
  <c r="M53" i="12"/>
  <c r="M11" i="19" l="1"/>
  <c r="M19" i="20"/>
  <c r="L21" i="20" s="1"/>
  <c r="L24" i="20" s="1"/>
  <c r="N24" i="14"/>
  <c r="N11" i="19" l="1"/>
  <c r="N19" i="20"/>
  <c r="M21" i="20" s="1"/>
  <c r="M24" i="20" s="1"/>
  <c r="N14" i="12"/>
  <c r="N25" i="17"/>
  <c r="N53" i="12"/>
  <c r="AL54" i="12" l="1"/>
  <c r="AL103" i="5"/>
  <c r="AL56" i="5"/>
  <c r="AL65" i="5"/>
  <c r="O25" i="17" l="1"/>
  <c r="O24" i="14"/>
  <c r="O14" i="12"/>
  <c r="O53" i="12"/>
  <c r="O11" i="19" l="1"/>
  <c r="O19" i="20"/>
  <c r="N21" i="20" s="1"/>
  <c r="N24" i="20" s="1"/>
  <c r="P25" i="17" l="1"/>
  <c r="P24" i="14"/>
  <c r="P53" i="12"/>
  <c r="P14" i="12"/>
  <c r="P11" i="19" l="1"/>
  <c r="P19" i="20"/>
  <c r="O21" i="20" s="1"/>
  <c r="O24" i="20" s="1"/>
  <c r="AM54" i="12" l="1"/>
  <c r="AM103" i="5"/>
  <c r="AM56" i="5"/>
  <c r="AM65" i="5"/>
  <c r="Q25" i="17"/>
  <c r="Q24" i="14"/>
  <c r="Q53" i="12"/>
  <c r="Q14" i="12"/>
  <c r="Q11" i="19" l="1"/>
  <c r="Q19" i="20"/>
  <c r="P21" i="20" s="1"/>
  <c r="P24" i="20" s="1"/>
  <c r="R25" i="17" l="1"/>
  <c r="R24" i="14"/>
  <c r="R53" i="12"/>
  <c r="R14" i="12"/>
  <c r="R11" i="19" l="1"/>
  <c r="R19" i="20"/>
  <c r="Q21" i="20" s="1"/>
  <c r="Q24" i="20" s="1"/>
  <c r="S25" i="17" l="1"/>
  <c r="S24" i="14"/>
  <c r="S53" i="12"/>
  <c r="S14" i="12"/>
  <c r="AN54" i="12" l="1"/>
  <c r="AN103" i="5"/>
  <c r="AN65" i="5"/>
  <c r="AN56" i="5"/>
  <c r="S11" i="19"/>
  <c r="S19" i="20"/>
  <c r="R21" i="20" s="1"/>
  <c r="R24" i="20" s="1"/>
  <c r="T25" i="17" l="1"/>
  <c r="T24" i="14"/>
  <c r="T53" i="12"/>
  <c r="T14" i="12"/>
  <c r="T11" i="19" l="1"/>
  <c r="T19" i="20"/>
  <c r="S21" i="20" s="1"/>
  <c r="S24" i="20" s="1"/>
  <c r="U25" i="17" l="1"/>
  <c r="U24" i="14"/>
  <c r="U14" i="12"/>
  <c r="U53" i="12"/>
  <c r="U11" i="19" l="1"/>
  <c r="U19" i="20"/>
  <c r="T21" i="20" s="1"/>
  <c r="T24" i="20" s="1"/>
  <c r="AO54" i="12" l="1"/>
  <c r="AO65" i="5"/>
  <c r="AO56" i="5"/>
  <c r="AO103" i="5"/>
  <c r="V25" i="17"/>
  <c r="V24" i="14"/>
  <c r="V14" i="12"/>
  <c r="V53" i="12"/>
  <c r="V11" i="19" l="1"/>
  <c r="V19" i="20"/>
  <c r="U21" i="20" s="1"/>
  <c r="U24" i="20" s="1"/>
  <c r="W25" i="17" l="1"/>
  <c r="W24" i="14"/>
  <c r="W14" i="12"/>
  <c r="W53" i="12"/>
  <c r="W11" i="19" l="1"/>
  <c r="W19" i="20"/>
  <c r="V21" i="20" s="1"/>
  <c r="V24" i="20" s="1"/>
  <c r="X25" i="17" l="1"/>
  <c r="X24" i="14"/>
  <c r="X53" i="12"/>
  <c r="X14" i="12"/>
  <c r="AP54" i="12" l="1"/>
  <c r="AP56" i="5"/>
  <c r="AP65" i="5"/>
  <c r="AP103" i="5"/>
  <c r="X11" i="19"/>
  <c r="X19" i="20"/>
  <c r="W21" i="20" s="1"/>
  <c r="W24" i="20" s="1"/>
  <c r="Y25" i="17" l="1"/>
  <c r="Y24" i="14"/>
  <c r="Y53" i="12"/>
  <c r="Y14" i="12"/>
  <c r="Y11" i="19" l="1"/>
  <c r="Y19" i="20"/>
  <c r="X21" i="20" s="1"/>
  <c r="X24" i="20" s="1"/>
  <c r="Z25" i="17" l="1"/>
  <c r="Z24" i="14"/>
  <c r="Z53" i="12"/>
  <c r="Z14" i="12"/>
  <c r="Z11" i="19" l="1"/>
  <c r="Z19" i="20"/>
  <c r="Y21" i="20" s="1"/>
  <c r="Y24" i="20" s="1"/>
  <c r="AQ54" i="12" l="1"/>
  <c r="AQ65" i="5"/>
  <c r="AQ103" i="5"/>
  <c r="AQ56" i="5"/>
  <c r="AA25" i="17"/>
  <c r="AA24" i="14"/>
  <c r="AA53" i="12"/>
  <c r="AA14" i="12"/>
  <c r="AA11" i="19" l="1"/>
  <c r="AA19" i="20"/>
  <c r="Z21" i="20" s="1"/>
  <c r="Z24" i="20" s="1"/>
  <c r="AB25" i="17" l="1"/>
  <c r="AB24" i="14"/>
  <c r="AB53" i="12"/>
  <c r="AB14" i="12"/>
  <c r="AB11" i="19" l="1"/>
  <c r="AB19" i="20"/>
  <c r="AA21" i="20" s="1"/>
  <c r="AA24" i="20" s="1"/>
  <c r="AR54" i="12" l="1"/>
  <c r="AR65" i="5"/>
  <c r="AR56" i="5"/>
  <c r="AR103" i="5"/>
  <c r="AC25" i="17"/>
  <c r="AC24" i="14"/>
  <c r="AC14" i="12"/>
  <c r="AC53" i="12"/>
  <c r="AC11" i="19" l="1"/>
  <c r="AC19" i="20"/>
  <c r="AB21" i="20" s="1"/>
  <c r="AB24" i="20" s="1"/>
  <c r="AB13" i="19" l="1"/>
  <c r="AD25" i="17"/>
  <c r="AD24" i="14"/>
  <c r="AD14" i="12"/>
  <c r="AD53" i="12"/>
  <c r="AD11" i="19" l="1"/>
  <c r="AD19" i="20"/>
  <c r="AC21" i="20" s="1"/>
  <c r="AC24" i="20" s="1"/>
  <c r="AS54" i="12" l="1"/>
  <c r="AS56" i="5"/>
  <c r="AS103" i="5"/>
  <c r="AS65" i="5"/>
  <c r="AE25" i="17"/>
  <c r="AE24" i="14"/>
  <c r="AE14" i="12"/>
  <c r="AE53" i="12"/>
  <c r="AE11" i="19" l="1"/>
  <c r="AE19" i="20"/>
  <c r="AD21" i="20" s="1"/>
  <c r="AD24" i="20" s="1"/>
  <c r="AF25" i="17" l="1"/>
  <c r="AF24" i="14"/>
  <c r="AF14" i="12"/>
  <c r="AF53" i="12"/>
  <c r="AF11" i="19" l="1"/>
  <c r="AF19" i="20"/>
  <c r="AE21" i="20" s="1"/>
  <c r="AE24" i="20" s="1"/>
  <c r="AG25" i="17" l="1"/>
  <c r="AG24" i="14"/>
  <c r="AG53" i="12"/>
  <c r="AG14" i="12"/>
  <c r="AT54" i="12" l="1"/>
  <c r="AT56" i="5"/>
  <c r="AT65" i="5"/>
  <c r="AT103" i="5"/>
  <c r="AG11" i="19"/>
  <c r="AG19" i="20"/>
  <c r="AF21" i="20" s="1"/>
  <c r="AF24" i="20" s="1"/>
  <c r="AH25" i="17" l="1"/>
  <c r="AH24" i="14"/>
  <c r="AH14" i="12"/>
  <c r="AH53" i="12"/>
  <c r="AH11" i="19" l="1"/>
  <c r="AH19" i="20"/>
  <c r="AG21" i="20" s="1"/>
  <c r="AG24" i="20" s="1"/>
  <c r="AI25" i="17" l="1"/>
  <c r="AI24" i="14"/>
  <c r="AI53" i="12"/>
  <c r="AI14" i="12"/>
  <c r="AU54" i="12" l="1"/>
  <c r="AU65" i="5"/>
  <c r="AU56" i="5"/>
  <c r="AU103" i="5"/>
  <c r="AI11" i="19"/>
  <c r="AI19" i="20"/>
  <c r="AH21" i="20" s="1"/>
  <c r="AH24" i="20" s="1"/>
  <c r="AJ25" i="17" l="1"/>
  <c r="AJ24" i="14"/>
  <c r="AJ53" i="12"/>
  <c r="AJ14" i="12"/>
  <c r="AJ11" i="19" l="1"/>
  <c r="AJ19" i="20"/>
  <c r="AI21" i="20" s="1"/>
  <c r="AI24" i="20" s="1"/>
  <c r="AK25" i="17" l="1"/>
  <c r="AK24" i="14"/>
  <c r="AK14" i="12"/>
  <c r="AK53" i="12"/>
  <c r="AK11" i="19" l="1"/>
  <c r="AK19" i="20"/>
  <c r="AJ21" i="20" s="1"/>
  <c r="AJ24" i="20" s="1"/>
  <c r="AV54" i="12" l="1"/>
  <c r="AV103" i="5"/>
  <c r="AV56" i="5"/>
  <c r="AV65" i="5"/>
  <c r="AL25" i="17"/>
  <c r="AL24" i="14"/>
  <c r="AL53" i="12"/>
  <c r="AL14" i="12"/>
  <c r="AL11" i="19" l="1"/>
  <c r="AL19" i="20"/>
  <c r="AK21" i="20" s="1"/>
  <c r="AK24" i="20" s="1"/>
  <c r="AM25" i="17" l="1"/>
  <c r="AM24" i="14"/>
  <c r="AM53" i="12"/>
  <c r="AM14" i="12"/>
  <c r="AM11" i="19" l="1"/>
  <c r="AM19" i="20"/>
  <c r="AL21" i="20" s="1"/>
  <c r="AL24" i="20" s="1"/>
  <c r="AN25" i="17" l="1"/>
  <c r="AN24" i="14"/>
  <c r="AN53" i="12"/>
  <c r="AN14" i="12"/>
  <c r="AW54" i="12" l="1"/>
  <c r="AW103" i="5"/>
  <c r="AW56" i="5"/>
  <c r="AW65" i="5"/>
  <c r="AN11" i="19"/>
  <c r="AN19" i="20"/>
  <c r="AO25" i="17" l="1"/>
  <c r="AO24" i="14"/>
  <c r="AO14" i="12"/>
  <c r="AO53" i="12"/>
  <c r="AO11" i="19" l="1"/>
  <c r="AO19" i="20"/>
  <c r="AP25" i="17" l="1"/>
  <c r="AP24" i="14"/>
  <c r="AP14" i="12"/>
  <c r="AP53" i="12"/>
  <c r="AP11" i="19" l="1"/>
  <c r="AP19" i="20"/>
  <c r="AX54" i="12" l="1"/>
  <c r="AX56" i="5"/>
  <c r="AX65" i="5"/>
  <c r="AX103" i="5"/>
  <c r="AQ25" i="17"/>
  <c r="AQ24" i="14"/>
  <c r="AQ14" i="12"/>
  <c r="AQ53" i="12"/>
  <c r="AQ11" i="19" l="1"/>
  <c r="AQ19" i="20"/>
  <c r="AR25" i="17" l="1"/>
  <c r="AR24" i="14"/>
  <c r="AR53" i="12"/>
  <c r="AR14" i="12"/>
  <c r="AR11" i="19" l="1"/>
  <c r="AR19" i="20"/>
  <c r="AS25" i="17" l="1"/>
  <c r="AS24" i="14"/>
  <c r="AS14" i="12"/>
  <c r="AS53" i="12"/>
  <c r="AY54" i="12" l="1"/>
  <c r="AY56" i="5"/>
  <c r="AY103" i="5"/>
  <c r="AY65" i="5"/>
  <c r="AS11" i="19"/>
  <c r="AS19" i="20"/>
  <c r="AT25" i="17" l="1"/>
  <c r="AT24" i="14"/>
  <c r="AT14" i="12"/>
  <c r="AT53" i="12"/>
  <c r="AT11" i="19" l="1"/>
  <c r="AT19" i="20"/>
  <c r="AU25" i="17" l="1"/>
  <c r="AU24" i="14"/>
  <c r="AU53" i="12"/>
  <c r="AU14" i="12"/>
  <c r="AU11" i="19" l="1"/>
  <c r="AU19" i="20"/>
  <c r="AZ54" i="12" l="1"/>
  <c r="AZ65" i="5"/>
  <c r="AZ103" i="5"/>
  <c r="AZ56" i="5"/>
  <c r="AV25" i="17"/>
  <c r="AV24" i="14"/>
  <c r="AV14" i="12"/>
  <c r="AV53" i="12"/>
  <c r="AV11" i="19" l="1"/>
  <c r="AV19" i="20"/>
  <c r="AW25" i="17" l="1"/>
  <c r="AW24" i="14"/>
  <c r="AW14" i="12"/>
  <c r="AW53" i="12"/>
  <c r="AW11" i="19" l="1"/>
  <c r="AW19" i="20"/>
  <c r="BA54" i="12" l="1"/>
  <c r="BA56" i="5"/>
  <c r="BA65" i="5"/>
  <c r="BA103" i="5"/>
  <c r="AX25" i="17"/>
  <c r="AX24" i="14"/>
  <c r="AX53" i="12"/>
  <c r="AX14" i="12"/>
  <c r="AX11" i="19" l="1"/>
  <c r="AX19" i="20"/>
  <c r="AY25" i="17" l="1"/>
  <c r="AY24" i="14"/>
  <c r="AY53" i="12"/>
  <c r="AY14" i="12"/>
  <c r="AY11" i="19" l="1"/>
  <c r="AY19" i="20"/>
  <c r="AZ25" i="17" l="1"/>
  <c r="AZ24" i="14"/>
  <c r="AZ53" i="12"/>
  <c r="AZ14" i="12"/>
  <c r="BB54" i="12" l="1"/>
  <c r="BB103" i="5"/>
  <c r="BB56" i="5"/>
  <c r="BB65" i="5"/>
  <c r="AZ11" i="19"/>
  <c r="AZ19" i="20"/>
  <c r="BA25" i="17" l="1"/>
  <c r="BA24" i="14"/>
  <c r="BA19" i="20" s="1"/>
  <c r="BA14" i="12"/>
  <c r="BA53" i="12"/>
  <c r="BA11" i="19" l="1"/>
  <c r="BB25" i="17" l="1"/>
  <c r="BB24" i="14"/>
  <c r="BB19" i="20" s="1"/>
  <c r="BB14" i="12"/>
  <c r="BB53" i="12"/>
  <c r="BC54" i="12" l="1"/>
  <c r="BC56" i="5"/>
  <c r="BC65" i="5"/>
  <c r="BC103" i="5"/>
  <c r="BB11" i="19"/>
  <c r="BC25" i="17" l="1"/>
  <c r="BC24" i="14"/>
  <c r="BC19" i="20" s="1"/>
  <c r="BC53" i="12"/>
  <c r="BC14" i="12"/>
  <c r="BC11" i="19" l="1"/>
  <c r="BD25" i="17" l="1"/>
  <c r="BD14" i="12"/>
  <c r="BD53" i="12"/>
  <c r="BD54" i="12"/>
  <c r="BD56" i="5"/>
  <c r="BD103" i="5"/>
  <c r="BD65" i="5"/>
  <c r="BD24" i="14" l="1"/>
  <c r="BD19" i="20" l="1"/>
  <c r="BD11" i="19"/>
  <c r="BE25" i="17" l="1"/>
  <c r="BE14" i="12"/>
  <c r="BE53" i="12"/>
  <c r="BE54" i="12"/>
  <c r="BE103" i="5"/>
  <c r="BE65" i="5"/>
  <c r="BE56" i="5"/>
  <c r="BE24" i="14" l="1"/>
  <c r="BE19" i="20" l="1"/>
  <c r="BE11" i="19"/>
  <c r="BF25" i="17" l="1"/>
  <c r="BF53" i="12"/>
  <c r="BF14" i="12"/>
  <c r="BF54" i="12"/>
  <c r="BF65" i="5"/>
  <c r="BF103" i="5"/>
  <c r="BF56" i="5"/>
  <c r="BF24" i="14" l="1"/>
  <c r="BF19" i="20" l="1"/>
  <c r="BF11" i="19"/>
  <c r="BG25" i="17" l="1"/>
  <c r="BG53" i="12"/>
  <c r="BG14" i="12"/>
  <c r="BG54" i="12"/>
  <c r="BG103" i="5"/>
  <c r="BG65" i="5"/>
  <c r="BG56" i="5"/>
  <c r="BG24" i="14" l="1"/>
  <c r="BG19" i="20" l="1"/>
  <c r="BG11" i="19"/>
  <c r="BH14" i="12" l="1"/>
  <c r="BH25" i="17"/>
  <c r="BH53" i="12"/>
  <c r="BH54" i="12"/>
  <c r="BH103" i="5"/>
  <c r="BH56" i="5"/>
  <c r="BH65" i="5"/>
  <c r="BH24" i="14" l="1"/>
  <c r="BH11" i="19" l="1"/>
  <c r="BH19" i="20"/>
  <c r="BI54" i="12" l="1"/>
  <c r="BI103" i="5"/>
  <c r="BI56" i="5"/>
  <c r="BI65" i="5"/>
  <c r="BI53" i="12" l="1"/>
  <c r="BI25" i="17"/>
  <c r="BI14" i="12"/>
  <c r="BI24" i="14"/>
  <c r="BI11" i="19" l="1"/>
  <c r="BI19" i="20"/>
  <c r="BJ54" i="12" l="1"/>
  <c r="BJ56" i="5"/>
  <c r="BJ65" i="5"/>
  <c r="BJ103" i="5"/>
  <c r="BJ25" i="17" l="1"/>
  <c r="BJ24" i="14"/>
  <c r="BJ53" i="12"/>
  <c r="BJ14" i="12"/>
  <c r="BJ11" i="19" l="1"/>
  <c r="BJ19" i="20"/>
  <c r="BK54" i="12" l="1"/>
  <c r="BK103" i="5"/>
  <c r="BK65" i="5"/>
  <c r="BK56" i="5"/>
  <c r="BK14" i="12" l="1"/>
  <c r="BK53" i="12"/>
  <c r="BK25" i="17"/>
  <c r="BK24" i="14"/>
  <c r="BK19" i="20" l="1"/>
  <c r="BK11" i="19"/>
  <c r="BL25" i="17" l="1"/>
  <c r="BL53" i="12"/>
  <c r="BL14" i="12"/>
  <c r="BL54" i="12"/>
  <c r="BL103" i="5"/>
  <c r="BL56" i="5"/>
  <c r="BL65" i="5"/>
  <c r="BL24" i="14" l="1"/>
  <c r="BL11" i="19" l="1"/>
  <c r="BL19" i="20"/>
  <c r="BM25" i="17" l="1"/>
  <c r="BM53" i="12"/>
  <c r="BM14" i="12"/>
  <c r="BM54" i="12"/>
  <c r="BM103" i="5"/>
  <c r="BM65" i="5"/>
  <c r="BM56" i="5"/>
  <c r="BM24" i="14" l="1"/>
  <c r="BM19" i="20" l="1"/>
  <c r="BM11" i="19"/>
  <c r="BN53" i="12" l="1"/>
  <c r="BN25" i="17"/>
  <c r="BN14" i="12"/>
  <c r="BN54" i="12"/>
  <c r="BN56" i="5"/>
  <c r="BN65" i="5"/>
  <c r="BN103" i="5"/>
  <c r="BN24" i="14" l="1"/>
  <c r="BN11" i="19" l="1"/>
  <c r="BN19" i="20"/>
  <c r="BO53" i="12" l="1"/>
  <c r="BO25" i="17"/>
  <c r="BO14" i="12"/>
  <c r="BO54" i="12"/>
  <c r="BO103" i="5"/>
  <c r="BO65" i="5"/>
  <c r="BO56" i="5"/>
  <c r="BO24" i="14" l="1"/>
  <c r="BO11" i="19" l="1"/>
  <c r="BO19" i="20"/>
  <c r="BP25" i="17" l="1"/>
  <c r="BP14" i="12"/>
  <c r="BP53" i="12"/>
  <c r="BP54" i="12"/>
  <c r="BP65" i="5"/>
  <c r="BP103" i="5"/>
  <c r="BP56" i="5"/>
  <c r="BP24" i="14" l="1"/>
  <c r="BP11" i="19" l="1"/>
  <c r="BP19" i="20"/>
  <c r="BQ54" i="12" l="1"/>
  <c r="BQ56" i="5"/>
  <c r="BQ65" i="5"/>
  <c r="BQ103" i="5"/>
  <c r="BQ53" i="12" l="1"/>
  <c r="BQ14" i="12"/>
  <c r="BQ24" i="14"/>
  <c r="BQ25" i="17"/>
  <c r="BQ11" i="19" l="1"/>
  <c r="BQ19" i="20"/>
  <c r="BR54" i="12" l="1"/>
  <c r="BR65" i="5"/>
  <c r="BR103" i="5"/>
  <c r="BR56" i="5"/>
  <c r="BR53" i="12" l="1"/>
  <c r="BR24" i="14"/>
  <c r="BR14" i="12"/>
  <c r="BR25" i="17"/>
  <c r="BR11" i="19" l="1"/>
  <c r="BR19" i="20"/>
  <c r="BS14" i="12" l="1"/>
  <c r="BS25" i="17"/>
  <c r="BS53" i="12"/>
  <c r="BS54" i="12"/>
  <c r="BS56" i="5"/>
  <c r="BS103" i="5"/>
  <c r="BS65" i="5"/>
  <c r="BS24" i="14" l="1"/>
  <c r="BS19" i="20" l="1"/>
  <c r="BS11" i="19"/>
  <c r="BT103" i="5" l="1"/>
  <c r="BT56" i="5" l="1"/>
  <c r="BT65" i="5"/>
  <c r="BT54" i="12" l="1"/>
  <c r="BT14" i="12" l="1"/>
  <c r="BT53" i="12"/>
  <c r="BT24" i="14"/>
  <c r="BT25" i="17"/>
  <c r="BT11" i="19" l="1"/>
  <c r="BT19" i="20"/>
  <c r="BU14" i="12" l="1"/>
  <c r="BU25" i="17"/>
  <c r="BU53" i="12"/>
  <c r="BU54" i="12"/>
  <c r="BU65" i="5"/>
  <c r="BU103" i="5"/>
  <c r="BU56" i="5"/>
  <c r="BU24" i="14" l="1"/>
  <c r="BU11" i="19" l="1"/>
  <c r="BU19" i="20"/>
  <c r="BV53" i="12" l="1"/>
  <c r="BV14" i="12"/>
  <c r="BV25" i="17"/>
  <c r="BV54" i="12"/>
  <c r="BV103" i="5"/>
  <c r="BV56" i="5"/>
  <c r="BV65" i="5"/>
  <c r="BV24" i="14" l="1"/>
  <c r="BV11" i="19" s="1"/>
  <c r="BV19" i="20" l="1"/>
  <c r="BW25" i="17" l="1"/>
  <c r="BW53" i="12"/>
  <c r="BW14" i="12"/>
  <c r="BW54" i="12"/>
  <c r="BW56" i="5"/>
  <c r="BW65" i="5"/>
  <c r="BW103" i="5"/>
  <c r="BW24" i="14" l="1"/>
  <c r="BW11" i="19" l="1"/>
  <c r="BW19" i="20"/>
  <c r="BX25" i="17" l="1"/>
  <c r="BX53" i="12"/>
  <c r="BX14" i="12"/>
  <c r="BX54" i="12"/>
  <c r="BX56" i="5"/>
  <c r="BX65" i="5"/>
  <c r="BX103" i="5"/>
  <c r="BX24" i="14" l="1"/>
  <c r="BX19" i="20" l="1"/>
  <c r="BX11" i="19"/>
  <c r="BY54" i="12" l="1"/>
  <c r="BY103" i="5"/>
  <c r="BY56" i="5"/>
  <c r="BY65" i="5"/>
  <c r="BY25" i="17" l="1"/>
  <c r="BY53" i="12"/>
  <c r="BY14" i="12"/>
  <c r="BY24" i="14"/>
  <c r="BY11" i="19" l="1"/>
  <c r="BY19" i="20"/>
  <c r="BZ54" i="12" l="1"/>
  <c r="BZ56" i="5"/>
  <c r="BZ65" i="5"/>
  <c r="BZ103" i="5"/>
  <c r="BZ53" i="12" l="1"/>
  <c r="BZ25" i="17"/>
  <c r="BZ14" i="12"/>
  <c r="BZ24" i="14"/>
  <c r="BZ11" i="19" l="1"/>
  <c r="BZ19" i="20"/>
  <c r="CA53" i="12" l="1"/>
  <c r="CA14" i="12"/>
  <c r="CA25" i="17"/>
  <c r="CA54" i="12"/>
  <c r="CA65" i="5"/>
  <c r="CA56" i="5"/>
  <c r="CA103" i="5"/>
  <c r="CA24" i="14" l="1"/>
  <c r="CA11" i="19" l="1"/>
  <c r="CA19" i="20"/>
  <c r="CB53" i="12" l="1"/>
  <c r="CB25" i="17"/>
  <c r="CB14" i="12"/>
  <c r="CB54" i="12"/>
  <c r="CB56" i="5"/>
  <c r="CB103" i="5"/>
  <c r="CB65" i="5"/>
  <c r="CB24" i="14" l="1"/>
  <c r="CB19" i="20" l="1"/>
  <c r="CB11" i="19"/>
  <c r="CC53" i="12" l="1"/>
  <c r="CC25" i="17"/>
  <c r="CC14" i="12"/>
  <c r="CC54" i="12"/>
  <c r="CC103" i="5"/>
  <c r="CC56" i="5"/>
  <c r="CC65" i="5"/>
  <c r="CC24" i="14" l="1"/>
  <c r="CC19" i="20" l="1"/>
  <c r="CC11" i="19"/>
  <c r="CD14" i="12" l="1"/>
  <c r="CD25" i="17"/>
  <c r="CD53" i="12"/>
  <c r="CD54" i="12"/>
  <c r="CD103" i="5"/>
  <c r="CD65" i="5"/>
  <c r="CD56" i="5"/>
  <c r="CD24" i="14" l="1"/>
  <c r="CD19" i="20" s="1"/>
  <c r="CD11" i="19" l="1"/>
  <c r="CE25" i="17" l="1"/>
  <c r="CE53" i="12"/>
  <c r="CE14" i="12"/>
  <c r="CE54" i="12"/>
  <c r="CE103" i="5"/>
  <c r="CE56" i="5"/>
  <c r="CE65" i="5"/>
  <c r="CE24" i="14" l="1"/>
  <c r="CE11" i="19" l="1"/>
  <c r="CE19" i="20"/>
  <c r="CF25" i="17" l="1"/>
  <c r="CF53" i="12"/>
  <c r="CF14" i="12"/>
  <c r="CF54" i="12"/>
  <c r="CF65" i="5"/>
  <c r="CF103" i="5"/>
  <c r="CF56" i="5"/>
  <c r="CF24" i="14" l="1"/>
  <c r="CF19" i="20" l="1"/>
  <c r="CF11" i="19"/>
  <c r="CG54" i="12" l="1"/>
  <c r="CG103" i="5"/>
  <c r="CG65" i="5"/>
  <c r="CG56" i="5"/>
  <c r="CG25" i="17" l="1"/>
  <c r="CG24" i="14"/>
  <c r="CG53" i="12"/>
  <c r="CG14" i="12"/>
  <c r="CG11" i="19" l="1"/>
  <c r="CG19" i="20"/>
  <c r="CH14" i="12" l="1"/>
  <c r="CH53" i="12"/>
  <c r="CH25" i="17"/>
  <c r="CH54" i="12"/>
  <c r="CH103" i="5"/>
  <c r="CH56" i="5"/>
  <c r="CH65" i="5"/>
  <c r="G45" i="5"/>
  <c r="G54" i="12" l="1"/>
  <c r="G53" i="12"/>
  <c r="G14" i="12"/>
  <c r="G25" i="17"/>
  <c r="CH24" i="14"/>
  <c r="G103" i="5"/>
  <c r="G65" i="5"/>
  <c r="G56" i="5"/>
  <c r="CH19" i="20" l="1"/>
  <c r="CH11" i="19"/>
  <c r="G24" i="14"/>
  <c r="G11" i="19" l="1"/>
  <c r="G19" i="20"/>
  <c r="J11" i="10" l="1"/>
  <c r="I26" i="12"/>
  <c r="CE11" i="18"/>
  <c r="AM11" i="18"/>
  <c r="AR11" i="18"/>
  <c r="AG11" i="18"/>
  <c r="BS11" i="18"/>
  <c r="AZ11" i="18"/>
  <c r="S11" i="18"/>
  <c r="T11" i="18"/>
  <c r="BD11" i="18"/>
  <c r="I11" i="18"/>
  <c r="CF11" i="18"/>
  <c r="BT11" i="18"/>
  <c r="Y11" i="18"/>
  <c r="AE11" i="18"/>
  <c r="R11" i="18"/>
  <c r="AA11" i="18"/>
  <c r="BN11" i="18"/>
  <c r="AB11" i="18"/>
  <c r="BF11" i="18"/>
  <c r="AQ11" i="18"/>
  <c r="BA11" i="18"/>
  <c r="J11" i="18"/>
  <c r="AF11" i="18"/>
  <c r="CD11" i="18"/>
  <c r="AN11" i="18"/>
  <c r="BB11" i="18"/>
  <c r="AT11" i="18"/>
  <c r="BK11" i="18"/>
  <c r="CC11" i="18"/>
  <c r="BZ11" i="18"/>
  <c r="M11" i="18"/>
  <c r="BV11" i="18"/>
  <c r="BO11" i="18"/>
  <c r="AJ11" i="18"/>
  <c r="BI11" i="18"/>
  <c r="W11" i="18"/>
  <c r="X11" i="18"/>
  <c r="N11" i="18"/>
  <c r="CG11" i="18"/>
  <c r="P11" i="18"/>
  <c r="BG11" i="18"/>
  <c r="AS11" i="18"/>
  <c r="BC11" i="18"/>
  <c r="CA11" i="18"/>
  <c r="BL11" i="18"/>
  <c r="Q11" i="18"/>
  <c r="BE11" i="18"/>
  <c r="AP11" i="18"/>
  <c r="AC11" i="18"/>
  <c r="V11" i="18"/>
  <c r="Z11" i="18"/>
  <c r="BR11" i="18"/>
  <c r="K11" i="18"/>
  <c r="AI11" i="18"/>
  <c r="L11" i="18"/>
  <c r="BY11" i="18"/>
  <c r="AK11" i="18"/>
  <c r="BM11" i="18"/>
  <c r="AV11" i="18"/>
  <c r="BW11" i="18"/>
  <c r="BP11" i="18"/>
  <c r="AW11" i="18"/>
  <c r="BQ11" i="18"/>
  <c r="BX11" i="18"/>
  <c r="CB11" i="18"/>
  <c r="O11" i="18"/>
  <c r="BJ11" i="18"/>
  <c r="AD11" i="18"/>
  <c r="BH11" i="18"/>
  <c r="AH11" i="18"/>
  <c r="AU11" i="18"/>
  <c r="U11" i="18"/>
  <c r="BU11" i="18"/>
  <c r="AO11" i="18"/>
  <c r="CH11" i="18"/>
  <c r="AX11" i="18"/>
  <c r="AY11" i="18"/>
  <c r="AY18" i="18" l="1"/>
  <c r="AY74" i="12"/>
  <c r="BU18" i="18"/>
  <c r="BU74" i="12"/>
  <c r="CB18" i="18"/>
  <c r="CB74" i="12"/>
  <c r="AK18" i="18"/>
  <c r="AK74" i="12"/>
  <c r="AC18" i="18"/>
  <c r="AC74" i="12"/>
  <c r="BG18" i="18"/>
  <c r="BG74" i="12"/>
  <c r="BO18" i="18"/>
  <c r="BO74" i="12"/>
  <c r="BB18" i="18"/>
  <c r="BB74" i="12"/>
  <c r="AB18" i="18"/>
  <c r="AB74" i="12"/>
  <c r="I74" i="12"/>
  <c r="I19" i="18"/>
  <c r="G11" i="18"/>
  <c r="AM18" i="18"/>
  <c r="AM74" i="12"/>
  <c r="U18" i="18"/>
  <c r="U74" i="12"/>
  <c r="BX18" i="18"/>
  <c r="BX74" i="12"/>
  <c r="BY18" i="18"/>
  <c r="BY74" i="12"/>
  <c r="AP18" i="18"/>
  <c r="AP74" i="12"/>
  <c r="P18" i="18"/>
  <c r="P74" i="12"/>
  <c r="AL18" i="18"/>
  <c r="AL74" i="12"/>
  <c r="AN18" i="18"/>
  <c r="AN74" i="12"/>
  <c r="BN18" i="18"/>
  <c r="BN74" i="12"/>
  <c r="BD18" i="18"/>
  <c r="BD74" i="12"/>
  <c r="CE18" i="18"/>
  <c r="CE74" i="12"/>
  <c r="L18" i="18"/>
  <c r="L74" i="12"/>
  <c r="BE18" i="18"/>
  <c r="BE74" i="12"/>
  <c r="CG18" i="18"/>
  <c r="CG74" i="12"/>
  <c r="BV18" i="18"/>
  <c r="BV74" i="12"/>
  <c r="CD18" i="18"/>
  <c r="CD74" i="12"/>
  <c r="AA18" i="18"/>
  <c r="AA74" i="12"/>
  <c r="T18" i="18"/>
  <c r="T74" i="12"/>
  <c r="AH18" i="18"/>
  <c r="AH74" i="12"/>
  <c r="AW18" i="18"/>
  <c r="AW74" i="12"/>
  <c r="AI18" i="18"/>
  <c r="AI74" i="12"/>
  <c r="Q18" i="18"/>
  <c r="Q74" i="12"/>
  <c r="N18" i="18"/>
  <c r="N74" i="12"/>
  <c r="M18" i="18"/>
  <c r="M74" i="12"/>
  <c r="AF18" i="18"/>
  <c r="AF74" i="12"/>
  <c r="R18" i="18"/>
  <c r="R74" i="12"/>
  <c r="S18" i="18"/>
  <c r="S74" i="12"/>
  <c r="K11" i="10"/>
  <c r="J26" i="12"/>
  <c r="BH18" i="18"/>
  <c r="BH74" i="12"/>
  <c r="BP18" i="18"/>
  <c r="BP74" i="12"/>
  <c r="K74" i="12"/>
  <c r="BL18" i="18"/>
  <c r="BL74" i="12"/>
  <c r="X18" i="18"/>
  <c r="X74" i="12"/>
  <c r="BZ18" i="18"/>
  <c r="BZ74" i="12"/>
  <c r="J74" i="12"/>
  <c r="AE18" i="18"/>
  <c r="AE74" i="12"/>
  <c r="AZ18" i="18"/>
  <c r="AZ74" i="12"/>
  <c r="BS18" i="18"/>
  <c r="BS74" i="12"/>
  <c r="AU18" i="18"/>
  <c r="AU74" i="12"/>
  <c r="AX18" i="18"/>
  <c r="AX74" i="12"/>
  <c r="BW18" i="18"/>
  <c r="BW74" i="12"/>
  <c r="BR18" i="18"/>
  <c r="BR74" i="12"/>
  <c r="W18" i="18"/>
  <c r="W74" i="12"/>
  <c r="CC18" i="18"/>
  <c r="CC74" i="12"/>
  <c r="BA18" i="18"/>
  <c r="BA74" i="12"/>
  <c r="Y18" i="18"/>
  <c r="Y74" i="12"/>
  <c r="BJ18" i="18"/>
  <c r="BJ74" i="12"/>
  <c r="AV18" i="18"/>
  <c r="AV74" i="12"/>
  <c r="Z18" i="18"/>
  <c r="Z74" i="12"/>
  <c r="BC18" i="18"/>
  <c r="BC74" i="12"/>
  <c r="BI18" i="18"/>
  <c r="BI74" i="12"/>
  <c r="BK18" i="18"/>
  <c r="BK74" i="12"/>
  <c r="AQ18" i="18"/>
  <c r="AQ74" i="12"/>
  <c r="BT18" i="18"/>
  <c r="BT74" i="12"/>
  <c r="AG18" i="18"/>
  <c r="AG74" i="12"/>
  <c r="BQ18" i="18"/>
  <c r="BQ74" i="12"/>
  <c r="AD18" i="18"/>
  <c r="AD74" i="12"/>
  <c r="CA18" i="18"/>
  <c r="CA74" i="12"/>
  <c r="CH18" i="18"/>
  <c r="CH74" i="12"/>
  <c r="AO18" i="18"/>
  <c r="AO74" i="12"/>
  <c r="O18" i="18"/>
  <c r="O74" i="12"/>
  <c r="BM18" i="18"/>
  <c r="BM74" i="12"/>
  <c r="V18" i="18"/>
  <c r="V74" i="12"/>
  <c r="AS18" i="18"/>
  <c r="AS74" i="12"/>
  <c r="AJ18" i="18"/>
  <c r="AJ74" i="12"/>
  <c r="AT18" i="18"/>
  <c r="AT74" i="12"/>
  <c r="BF18" i="18"/>
  <c r="BF74" i="12"/>
  <c r="CF18" i="18"/>
  <c r="CF74" i="12"/>
  <c r="AR18" i="18"/>
  <c r="AR74" i="12"/>
  <c r="J16" i="18" l="1"/>
  <c r="J19" i="18"/>
  <c r="G18" i="18"/>
  <c r="G74" i="12"/>
  <c r="K26" i="12"/>
  <c r="K16" i="18" l="1"/>
  <c r="K19" i="18" s="1"/>
  <c r="L16" i="18" l="1"/>
  <c r="L19" i="18" s="1"/>
  <c r="M16" i="18" s="1"/>
  <c r="M19" i="18" s="1"/>
  <c r="N16" i="18" l="1"/>
  <c r="N19" i="18" s="1"/>
  <c r="O16" i="18" l="1"/>
  <c r="O19" i="18" s="1"/>
  <c r="P16" i="18" l="1"/>
  <c r="P19" i="18" s="1"/>
  <c r="Q16" i="18" l="1"/>
  <c r="Q19" i="18" s="1"/>
  <c r="R16" i="18" l="1"/>
  <c r="R19" i="18" s="1"/>
  <c r="S16" i="18" l="1"/>
  <c r="S19" i="18" s="1"/>
  <c r="T16" i="18" l="1"/>
  <c r="T19" i="18" s="1"/>
  <c r="L52" i="20"/>
  <c r="L25" i="20"/>
  <c r="L26" i="20" s="1"/>
  <c r="U16" i="18" l="1"/>
  <c r="U19" i="18" s="1"/>
  <c r="L28" i="20"/>
  <c r="L29" i="20" s="1"/>
  <c r="L47" i="20" s="1"/>
  <c r="L31" i="20"/>
  <c r="L32" i="20" s="1"/>
  <c r="L57" i="20" s="1"/>
  <c r="V16" i="18" l="1"/>
  <c r="V19" i="18" s="1"/>
  <c r="W16" i="18" l="1"/>
  <c r="W19" i="18" s="1"/>
  <c r="X16" i="18" l="1"/>
  <c r="X19" i="18" s="1"/>
  <c r="Y16" i="18" l="1"/>
  <c r="Y19" i="18" s="1"/>
  <c r="Z16" i="18" l="1"/>
  <c r="Z19" i="18" s="1"/>
  <c r="AA16" i="18" l="1"/>
  <c r="AA19" i="18" s="1"/>
  <c r="AB16" i="18" l="1"/>
  <c r="AB19" i="18" s="1"/>
  <c r="AC16" i="18" l="1"/>
  <c r="AC19" i="18" s="1"/>
  <c r="AD16" i="18" l="1"/>
  <c r="AD19" i="18" s="1"/>
  <c r="AE16" i="18" l="1"/>
  <c r="AE19" i="18" s="1"/>
  <c r="AF16" i="18" l="1"/>
  <c r="AF19" i="18" s="1"/>
  <c r="AG16" i="18" l="1"/>
  <c r="AG19" i="18" s="1"/>
  <c r="AH16" i="18" l="1"/>
  <c r="AH19" i="18" s="1"/>
  <c r="AI16" i="18" l="1"/>
  <c r="AI19" i="18" s="1"/>
  <c r="AJ16" i="18" l="1"/>
  <c r="AJ19" i="18" s="1"/>
  <c r="AK16" i="18" l="1"/>
  <c r="AK19" i="18" s="1"/>
  <c r="AL16" i="18" l="1"/>
  <c r="AL19" i="18" s="1"/>
  <c r="AM16" i="18" l="1"/>
  <c r="AM19" i="18" s="1"/>
  <c r="AN16" i="18" l="1"/>
  <c r="AN19" i="18" s="1"/>
  <c r="AO16" i="18" l="1"/>
  <c r="AO19" i="18" s="1"/>
  <c r="AP16" i="18" l="1"/>
  <c r="AP19" i="18" s="1"/>
  <c r="AQ16" i="18" l="1"/>
  <c r="AQ19" i="18" s="1"/>
  <c r="AR16" i="18" l="1"/>
  <c r="AR19" i="18" s="1"/>
  <c r="AS16" i="18" l="1"/>
  <c r="AS19" i="18" s="1"/>
  <c r="AT16" i="18" l="1"/>
  <c r="AT19" i="18" s="1"/>
  <c r="AU16" i="18" l="1"/>
  <c r="AU19" i="18" s="1"/>
  <c r="AV16" i="18" l="1"/>
  <c r="AV19" i="18" s="1"/>
  <c r="AW16" i="18" l="1"/>
  <c r="AW19" i="18" s="1"/>
  <c r="AX16" i="18" l="1"/>
  <c r="AX19" i="18" s="1"/>
  <c r="AY16" i="18" l="1"/>
  <c r="AY19" i="18" s="1"/>
  <c r="AZ16" i="18" l="1"/>
  <c r="AZ19" i="18" s="1"/>
  <c r="BA16" i="18" l="1"/>
  <c r="BA19" i="18" s="1"/>
  <c r="BB16" i="18" l="1"/>
  <c r="BB19" i="18" s="1"/>
  <c r="BC16" i="18" l="1"/>
  <c r="BC19" i="18" s="1"/>
  <c r="BD16" i="18" l="1"/>
  <c r="BD19" i="18" s="1"/>
  <c r="BE16" i="18" l="1"/>
  <c r="BE19" i="18" s="1"/>
  <c r="BF16" i="18" l="1"/>
  <c r="BF19" i="18" s="1"/>
  <c r="BG16" i="18" l="1"/>
  <c r="BG19" i="18" s="1"/>
  <c r="BH16" i="18" l="1"/>
  <c r="BH19" i="18" s="1"/>
  <c r="BI16" i="18" l="1"/>
  <c r="BI19" i="18" s="1"/>
  <c r="BJ16" i="18" l="1"/>
  <c r="BJ19" i="18" s="1"/>
  <c r="BK16" i="18" l="1"/>
  <c r="BK19" i="18" s="1"/>
  <c r="BL16" i="18" l="1"/>
  <c r="BL19" i="18" s="1"/>
  <c r="BM16" i="18" l="1"/>
  <c r="BM19" i="18" s="1"/>
  <c r="BN16" i="18" l="1"/>
  <c r="BN19" i="18" s="1"/>
  <c r="BO16" i="18" l="1"/>
  <c r="BO19" i="18" s="1"/>
  <c r="BP16" i="18" l="1"/>
  <c r="BP19" i="18" s="1"/>
  <c r="BQ16" i="18" l="1"/>
  <c r="BQ19" i="18" s="1"/>
  <c r="BR16" i="18" l="1"/>
  <c r="BR19" i="18" s="1"/>
  <c r="BS16" i="18" l="1"/>
  <c r="BS19" i="18" s="1"/>
  <c r="BT16" i="18" l="1"/>
  <c r="BT19" i="18" s="1"/>
  <c r="BU16" i="18" l="1"/>
  <c r="BU19" i="18" s="1"/>
  <c r="BV16" i="18" l="1"/>
  <c r="BV19" i="18" s="1"/>
  <c r="BW16" i="18" l="1"/>
  <c r="BW19" i="18" s="1"/>
  <c r="BX16" i="18" l="1"/>
  <c r="BX19" i="18" s="1"/>
  <c r="BY16" i="18" l="1"/>
  <c r="BY19" i="18" s="1"/>
  <c r="BZ16" i="18" l="1"/>
  <c r="BZ19" i="18" s="1"/>
  <c r="CA16" i="18" l="1"/>
  <c r="CA19" i="18" s="1"/>
  <c r="CB16" i="18" l="1"/>
  <c r="CB19" i="18" s="1"/>
  <c r="CC16" i="18" l="1"/>
  <c r="CC19" i="18" s="1"/>
  <c r="CD16" i="18" l="1"/>
  <c r="CD19" i="18" s="1"/>
  <c r="CE16" i="18" l="1"/>
  <c r="CE19" i="18" s="1"/>
  <c r="CF16" i="18" l="1"/>
  <c r="CF19" i="18" s="1"/>
  <c r="CG16" i="18" l="1"/>
  <c r="CG19" i="18" s="1"/>
  <c r="CH16" i="18" l="1"/>
  <c r="CH19" i="18" l="1"/>
  <c r="G16" i="18"/>
  <c r="G19" i="18"/>
  <c r="BV26" i="20"/>
  <c r="BV28" i="20" s="1"/>
  <c r="BV29" i="20" s="1"/>
  <c r="BV47" i="20" s="1"/>
  <c r="BU26" i="20"/>
  <c r="BU31" i="20" s="1"/>
  <c r="BU32" i="20" s="1"/>
  <c r="BU57" i="20" s="1"/>
  <c r="BT26" i="20"/>
  <c r="BT28" i="20" s="1"/>
  <c r="BT29" i="20" s="1"/>
  <c r="BT47" i="20" s="1"/>
  <c r="BS26" i="20"/>
  <c r="BS31" i="20" s="1"/>
  <c r="BS32" i="20" s="1"/>
  <c r="BS57" i="20" s="1"/>
  <c r="BR26" i="20"/>
  <c r="BR28" i="20" s="1"/>
  <c r="BR29" i="20" s="1"/>
  <c r="BR47" i="20" s="1"/>
  <c r="BQ26" i="20"/>
  <c r="BQ28" i="20" s="1"/>
  <c r="BQ29" i="20" s="1"/>
  <c r="BQ47" i="20" s="1"/>
  <c r="BP26" i="20"/>
  <c r="BP31" i="20" s="1"/>
  <c r="BP32" i="20" s="1"/>
  <c r="BP57" i="20" s="1"/>
  <c r="BO26" i="20"/>
  <c r="BO28" i="20" s="1"/>
  <c r="BO29" i="20" s="1"/>
  <c r="BO47" i="20" s="1"/>
  <c r="BN26" i="20"/>
  <c r="BN31" i="20" s="1"/>
  <c r="BN32" i="20" s="1"/>
  <c r="BN57" i="20" s="1"/>
  <c r="BM26" i="20"/>
  <c r="BM28" i="20" s="1"/>
  <c r="BM29" i="20" s="1"/>
  <c r="BM47" i="20" s="1"/>
  <c r="BL26" i="20"/>
  <c r="BL31" i="20" s="1"/>
  <c r="BL32" i="20" s="1"/>
  <c r="BL57" i="20" s="1"/>
  <c r="BK26" i="20"/>
  <c r="BK28" i="20" s="1"/>
  <c r="BK29" i="20" s="1"/>
  <c r="BK47" i="20" s="1"/>
  <c r="BJ26" i="20"/>
  <c r="BJ28" i="20" s="1"/>
  <c r="BJ29" i="20" s="1"/>
  <c r="BJ47" i="20" s="1"/>
  <c r="BI26" i="20"/>
  <c r="BI31" i="20" s="1"/>
  <c r="BI32" i="20" s="1"/>
  <c r="BI57" i="20" s="1"/>
  <c r="BH26" i="20"/>
  <c r="BH31" i="20" s="1"/>
  <c r="BH32" i="20" s="1"/>
  <c r="BH57" i="20" s="1"/>
  <c r="BG26" i="20"/>
  <c r="BG28" i="20" s="1"/>
  <c r="BG29" i="20" s="1"/>
  <c r="BG47" i="20" s="1"/>
  <c r="BF26" i="20"/>
  <c r="BF31" i="20" s="1"/>
  <c r="BF32" i="20" s="1"/>
  <c r="BF57" i="20" s="1"/>
  <c r="BE26" i="20"/>
  <c r="BE28" i="20" s="1"/>
  <c r="BE29" i="20" s="1"/>
  <c r="BE47" i="20" s="1"/>
  <c r="BD26" i="20"/>
  <c r="BD31" i="20" s="1"/>
  <c r="BD32" i="20" s="1"/>
  <c r="BD57" i="20" s="1"/>
  <c r="BC26" i="20"/>
  <c r="BC28" i="20" s="1"/>
  <c r="BC29" i="20" s="1"/>
  <c r="BC47" i="20" s="1"/>
  <c r="BB26" i="20"/>
  <c r="BB31" i="20" s="1"/>
  <c r="BB32" i="20" s="1"/>
  <c r="BB57" i="20" s="1"/>
  <c r="BA26" i="20"/>
  <c r="BA31" i="20" s="1"/>
  <c r="BA32" i="20" s="1"/>
  <c r="BA57" i="20" s="1"/>
  <c r="AZ26" i="20"/>
  <c r="AZ28" i="20" s="1"/>
  <c r="AZ29" i="20" s="1"/>
  <c r="AZ47" i="20" s="1"/>
  <c r="AY26" i="20"/>
  <c r="AY28" i="20" s="1"/>
  <c r="AY29" i="20" s="1"/>
  <c r="AY47" i="20" s="1"/>
  <c r="AX26" i="20"/>
  <c r="AX31" i="20" s="1"/>
  <c r="AX32" i="20" s="1"/>
  <c r="AX57" i="20" s="1"/>
  <c r="AW26" i="20"/>
  <c r="AW31" i="20" s="1"/>
  <c r="AW32" i="20" s="1"/>
  <c r="AW57" i="20" s="1"/>
  <c r="AV26" i="20"/>
  <c r="AV31" i="20" s="1"/>
  <c r="AV32" i="20" s="1"/>
  <c r="AV57" i="20" s="1"/>
  <c r="AU26" i="20"/>
  <c r="AU28" i="20" s="1"/>
  <c r="AU29" i="20" s="1"/>
  <c r="AU47" i="20" s="1"/>
  <c r="AT26" i="20"/>
  <c r="AT31" i="20" s="1"/>
  <c r="AT32" i="20" s="1"/>
  <c r="AT57" i="20" s="1"/>
  <c r="AS26" i="20"/>
  <c r="AS31" i="20" s="1"/>
  <c r="AS32" i="20" s="1"/>
  <c r="AS57" i="20" s="1"/>
  <c r="AR26" i="20"/>
  <c r="AR31" i="20" s="1"/>
  <c r="AR32" i="20" s="1"/>
  <c r="AR57" i="20" s="1"/>
  <c r="AQ26" i="20"/>
  <c r="AQ28" i="20" s="1"/>
  <c r="AQ29" i="20" s="1"/>
  <c r="AQ47" i="20" s="1"/>
  <c r="AP26" i="20"/>
  <c r="AP28" i="20" s="1"/>
  <c r="AP29" i="20" s="1"/>
  <c r="AP47" i="20" s="1"/>
  <c r="AO26" i="20"/>
  <c r="AO28" i="20" s="1"/>
  <c r="AO29" i="20" s="1"/>
  <c r="AO47" i="20" s="1"/>
  <c r="AN26" i="20"/>
  <c r="AN31" i="20" s="1"/>
  <c r="AN32" i="20" s="1"/>
  <c r="AN57" i="20" s="1"/>
  <c r="AM26" i="20"/>
  <c r="AM31" i="20" s="1"/>
  <c r="AM32" i="20" s="1"/>
  <c r="AM57" i="20" s="1"/>
  <c r="L12" i="20"/>
  <c r="E74" i="5"/>
  <c r="BO31" i="20" l="1"/>
  <c r="BO32" i="20" s="1"/>
  <c r="BO57" i="20" s="1"/>
  <c r="BV31" i="20"/>
  <c r="BV32" i="20" s="1"/>
  <c r="BV57" i="20" s="1"/>
  <c r="BM31" i="20"/>
  <c r="BM32" i="20" s="1"/>
  <c r="BM57" i="20" s="1"/>
  <c r="AO31" i="20"/>
  <c r="AO32" i="20" s="1"/>
  <c r="AO57" i="20" s="1"/>
  <c r="AU31" i="20"/>
  <c r="AU32" i="20" s="1"/>
  <c r="AU57" i="20" s="1"/>
  <c r="BU28" i="20"/>
  <c r="BU29" i="20" s="1"/>
  <c r="BU47" i="20" s="1"/>
  <c r="AQ31" i="20"/>
  <c r="AQ32" i="20" s="1"/>
  <c r="AQ57" i="20" s="1"/>
  <c r="AW28" i="20"/>
  <c r="AW29" i="20" s="1"/>
  <c r="AW47" i="20" s="1"/>
  <c r="BB28" i="20"/>
  <c r="BB29" i="20" s="1"/>
  <c r="BB47" i="20" s="1"/>
  <c r="BP28" i="20"/>
  <c r="BP29" i="20" s="1"/>
  <c r="BP47" i="20" s="1"/>
  <c r="BJ31" i="20"/>
  <c r="BJ32" i="20" s="1"/>
  <c r="BJ57" i="20" s="1"/>
  <c r="BR31" i="20"/>
  <c r="BR32" i="20" s="1"/>
  <c r="BR57" i="20" s="1"/>
  <c r="AZ31" i="20"/>
  <c r="AZ32" i="20" s="1"/>
  <c r="AZ57" i="20" s="1"/>
  <c r="BE31" i="20"/>
  <c r="BE32" i="20" s="1"/>
  <c r="BE57" i="20" s="1"/>
  <c r="AN28" i="20"/>
  <c r="AN29" i="20" s="1"/>
  <c r="AN47" i="20" s="1"/>
  <c r="BG31" i="20"/>
  <c r="BG32" i="20" s="1"/>
  <c r="BG57" i="20" s="1"/>
  <c r="BL28" i="20"/>
  <c r="BL29" i="20" s="1"/>
  <c r="BL47" i="20" s="1"/>
  <c r="BT31" i="20"/>
  <c r="BT32" i="20" s="1"/>
  <c r="BT57" i="20" s="1"/>
  <c r="AY31" i="20"/>
  <c r="AY32" i="20" s="1"/>
  <c r="AY57" i="20" s="1"/>
  <c r="AT28" i="20"/>
  <c r="AT29" i="20" s="1"/>
  <c r="AT47" i="20" s="1"/>
  <c r="BD28" i="20"/>
  <c r="BD29" i="20" s="1"/>
  <c r="BD47" i="20" s="1"/>
  <c r="AX28" i="20"/>
  <c r="AX29" i="20" s="1"/>
  <c r="AX47" i="20" s="1"/>
  <c r="BH28" i="20"/>
  <c r="BH29" i="20" s="1"/>
  <c r="BH47" i="20" s="1"/>
  <c r="BN28" i="20"/>
  <c r="BN29" i="20" s="1"/>
  <c r="BN47" i="20" s="1"/>
  <c r="AP31" i="20"/>
  <c r="AP32" i="20" s="1"/>
  <c r="AP57" i="20" s="1"/>
  <c r="AS28" i="20"/>
  <c r="AS29" i="20" s="1"/>
  <c r="AS47" i="20" s="1"/>
  <c r="BA28" i="20"/>
  <c r="BA29" i="20" s="1"/>
  <c r="BA47" i="20" s="1"/>
  <c r="BF28" i="20"/>
  <c r="BF29" i="20" s="1"/>
  <c r="BF47" i="20" s="1"/>
  <c r="BI28" i="20"/>
  <c r="BI29" i="20" s="1"/>
  <c r="BI47" i="20" s="1"/>
  <c r="BQ31" i="20"/>
  <c r="BQ32" i="20" s="1"/>
  <c r="BQ57" i="20" s="1"/>
  <c r="AR28" i="20"/>
  <c r="AR29" i="20" s="1"/>
  <c r="AR47" i="20" s="1"/>
  <c r="AV28" i="20"/>
  <c r="AV29" i="20" s="1"/>
  <c r="AV47" i="20" s="1"/>
  <c r="AM28" i="20"/>
  <c r="AM29" i="20" s="1"/>
  <c r="AM47" i="20" s="1"/>
  <c r="BC31" i="20"/>
  <c r="BC32" i="20" s="1"/>
  <c r="BC57" i="20" s="1"/>
  <c r="BK31" i="20"/>
  <c r="BK32" i="20" s="1"/>
  <c r="BK57" i="20" s="1"/>
  <c r="BS28" i="20"/>
  <c r="BS29" i="20" s="1"/>
  <c r="BS47" i="20" s="1"/>
  <c r="E33" i="5"/>
  <c r="P30" i="5"/>
  <c r="AF30" i="5"/>
  <c r="AM30" i="5"/>
  <c r="M30" i="5"/>
  <c r="U30" i="5"/>
  <c r="AC30" i="5"/>
  <c r="AJ30" i="5"/>
  <c r="AK30" i="5"/>
  <c r="R30" i="5"/>
  <c r="K30" i="5"/>
  <c r="N30" i="5"/>
  <c r="O30" i="5"/>
  <c r="V30" i="5"/>
  <c r="AE30" i="5"/>
  <c r="T30" i="5"/>
  <c r="AA30" i="5"/>
  <c r="AB30" i="5"/>
  <c r="AI30" i="5"/>
  <c r="Q30" i="5"/>
  <c r="X30" i="5"/>
  <c r="Y30" i="5"/>
  <c r="AG30" i="5"/>
  <c r="AN30" i="5"/>
  <c r="L30" i="5"/>
  <c r="AD30" i="5"/>
  <c r="AH30" i="5"/>
  <c r="E9" i="14"/>
  <c r="J30" i="5"/>
  <c r="S30" i="5"/>
  <c r="W30" i="5"/>
  <c r="Z30" i="5"/>
  <c r="AL30" i="5"/>
  <c r="AQ30" i="5"/>
  <c r="AU30" i="5"/>
  <c r="AX30" i="5"/>
  <c r="BC30" i="5"/>
  <c r="BF30" i="5"/>
  <c r="BH30" i="5"/>
  <c r="BS30" i="5"/>
  <c r="AR30" i="5"/>
  <c r="AW30" i="5"/>
  <c r="BM30" i="5"/>
  <c r="BN30" i="5"/>
  <c r="AO30" i="5"/>
  <c r="AT30" i="5"/>
  <c r="AY30" i="5"/>
  <c r="BG30" i="5"/>
  <c r="BI30" i="5"/>
  <c r="BK30" i="5"/>
  <c r="BO30" i="5"/>
  <c r="AZ30" i="5"/>
  <c r="BD30" i="5"/>
  <c r="AS30" i="5"/>
  <c r="AV30" i="5"/>
  <c r="BA30" i="5"/>
  <c r="BE30" i="5"/>
  <c r="AP30" i="5"/>
  <c r="BB30" i="5"/>
  <c r="BJ30" i="5"/>
  <c r="BR30" i="5"/>
  <c r="BX30" i="5"/>
  <c r="CG30" i="5"/>
  <c r="BP30" i="5"/>
  <c r="BY30" i="5"/>
  <c r="CB30" i="5"/>
  <c r="CC30" i="5"/>
  <c r="BZ30" i="5"/>
  <c r="CD30" i="5"/>
  <c r="BV30" i="5"/>
  <c r="CE30" i="5"/>
  <c r="CF30" i="5"/>
  <c r="BL30" i="5"/>
  <c r="BT30" i="5"/>
  <c r="CA30" i="5"/>
  <c r="BQ30" i="5"/>
  <c r="BU30" i="5"/>
  <c r="BW30" i="5"/>
  <c r="CH30" i="5"/>
  <c r="I30" i="5"/>
  <c r="AV102" i="5" l="1"/>
  <c r="AV105" i="5" s="1"/>
  <c r="AV108" i="5" s="1"/>
  <c r="AV64" i="5"/>
  <c r="AV68" i="5" s="1"/>
  <c r="AV55" i="5"/>
  <c r="AV59" i="5" s="1"/>
  <c r="AV88" i="5" s="1"/>
  <c r="AV89" i="5" s="1"/>
  <c r="G30" i="5"/>
  <c r="I102" i="5"/>
  <c r="I105" i="5" s="1"/>
  <c r="I55" i="5"/>
  <c r="I59" i="5" s="1"/>
  <c r="I64" i="5"/>
  <c r="I68" i="5" s="1"/>
  <c r="CF102" i="5"/>
  <c r="CF105" i="5" s="1"/>
  <c r="CF108" i="5" s="1"/>
  <c r="CF55" i="5"/>
  <c r="CF59" i="5" s="1"/>
  <c r="CF88" i="5" s="1"/>
  <c r="CF89" i="5" s="1"/>
  <c r="CF64" i="5"/>
  <c r="CF68" i="5" s="1"/>
  <c r="BP64" i="5"/>
  <c r="BP68" i="5" s="1"/>
  <c r="BP55" i="5"/>
  <c r="BP59" i="5" s="1"/>
  <c r="BP88" i="5" s="1"/>
  <c r="BP89" i="5" s="1"/>
  <c r="BP102" i="5"/>
  <c r="BP105" i="5" s="1"/>
  <c r="BP108" i="5" s="1"/>
  <c r="BA64" i="5"/>
  <c r="BA68" i="5" s="1"/>
  <c r="BA102" i="5"/>
  <c r="BA105" i="5" s="1"/>
  <c r="BA108" i="5" s="1"/>
  <c r="BA55" i="5"/>
  <c r="BA59" i="5" s="1"/>
  <c r="BA88" i="5" s="1"/>
  <c r="BA89" i="5" s="1"/>
  <c r="BG64" i="5"/>
  <c r="BG68" i="5" s="1"/>
  <c r="BG102" i="5"/>
  <c r="BG105" i="5" s="1"/>
  <c r="BG108" i="5" s="1"/>
  <c r="BG55" i="5"/>
  <c r="BG59" i="5" s="1"/>
  <c r="BG88" i="5" s="1"/>
  <c r="BG89" i="5" s="1"/>
  <c r="BS102" i="5"/>
  <c r="BS105" i="5" s="1"/>
  <c r="BS108" i="5" s="1"/>
  <c r="BS64" i="5"/>
  <c r="BS68" i="5" s="1"/>
  <c r="BS55" i="5"/>
  <c r="BS59" i="5" s="1"/>
  <c r="BS88" i="5" s="1"/>
  <c r="BS89" i="5" s="1"/>
  <c r="Z64" i="5"/>
  <c r="Z68" i="5" s="1"/>
  <c r="Z55" i="5"/>
  <c r="Z59" i="5" s="1"/>
  <c r="Z88" i="5" s="1"/>
  <c r="Z89" i="5" s="1"/>
  <c r="Z102" i="5"/>
  <c r="Z105" i="5" s="1"/>
  <c r="Z108" i="5" s="1"/>
  <c r="AN55" i="5"/>
  <c r="AN59" i="5" s="1"/>
  <c r="AN88" i="5" s="1"/>
  <c r="AN89" i="5" s="1"/>
  <c r="AN102" i="5"/>
  <c r="AN105" i="5" s="1"/>
  <c r="AN108" i="5" s="1"/>
  <c r="AN64" i="5"/>
  <c r="AN68" i="5" s="1"/>
  <c r="T64" i="5"/>
  <c r="T68" i="5" s="1"/>
  <c r="T55" i="5"/>
  <c r="T59" i="5" s="1"/>
  <c r="T88" i="5" s="1"/>
  <c r="T89" i="5" s="1"/>
  <c r="T102" i="5"/>
  <c r="T105" i="5" s="1"/>
  <c r="T108" i="5" s="1"/>
  <c r="AJ102" i="5"/>
  <c r="AJ105" i="5" s="1"/>
  <c r="AJ108" i="5" s="1"/>
  <c r="AJ55" i="5"/>
  <c r="AJ59" i="5" s="1"/>
  <c r="AJ88" i="5" s="1"/>
  <c r="AJ89" i="5" s="1"/>
  <c r="AJ64" i="5"/>
  <c r="AJ68" i="5" s="1"/>
  <c r="AG102" i="5"/>
  <c r="AG105" i="5" s="1"/>
  <c r="AG108" i="5" s="1"/>
  <c r="AG64" i="5"/>
  <c r="AG68" i="5" s="1"/>
  <c r="AG55" i="5"/>
  <c r="AG59" i="5" s="1"/>
  <c r="AG88" i="5" s="1"/>
  <c r="AG89" i="5" s="1"/>
  <c r="BW55" i="5"/>
  <c r="BW59" i="5" s="1"/>
  <c r="BW88" i="5" s="1"/>
  <c r="BW89" i="5" s="1"/>
  <c r="BW64" i="5"/>
  <c r="BW68" i="5" s="1"/>
  <c r="BW102" i="5"/>
  <c r="BW105" i="5" s="1"/>
  <c r="BW108" i="5" s="1"/>
  <c r="BV64" i="5"/>
  <c r="BV68" i="5" s="1"/>
  <c r="BV102" i="5"/>
  <c r="BV105" i="5" s="1"/>
  <c r="BV108" i="5" s="1"/>
  <c r="BV55" i="5"/>
  <c r="BV59" i="5" s="1"/>
  <c r="BV88" i="5" s="1"/>
  <c r="BV89" i="5" s="1"/>
  <c r="BX55" i="5"/>
  <c r="BX59" i="5" s="1"/>
  <c r="BX88" i="5" s="1"/>
  <c r="BX89" i="5" s="1"/>
  <c r="BX102" i="5"/>
  <c r="BX105" i="5" s="1"/>
  <c r="BX108" i="5" s="1"/>
  <c r="BX64" i="5"/>
  <c r="BX68" i="5" s="1"/>
  <c r="AS64" i="5"/>
  <c r="AS68" i="5" s="1"/>
  <c r="AS102" i="5"/>
  <c r="AS105" i="5" s="1"/>
  <c r="AS108" i="5" s="1"/>
  <c r="AS55" i="5"/>
  <c r="AS59" i="5" s="1"/>
  <c r="AS88" i="5" s="1"/>
  <c r="AS89" i="5" s="1"/>
  <c r="AT64" i="5"/>
  <c r="AT68" i="5" s="1"/>
  <c r="AT102" i="5"/>
  <c r="AT105" i="5" s="1"/>
  <c r="AT108" i="5" s="1"/>
  <c r="AT55" i="5"/>
  <c r="AT59" i="5" s="1"/>
  <c r="AT88" i="5" s="1"/>
  <c r="AT89" i="5" s="1"/>
  <c r="BF102" i="5"/>
  <c r="BF105" i="5" s="1"/>
  <c r="BF108" i="5" s="1"/>
  <c r="BF55" i="5"/>
  <c r="BF59" i="5" s="1"/>
  <c r="BF88" i="5" s="1"/>
  <c r="BF89" i="5" s="1"/>
  <c r="BF64" i="5"/>
  <c r="BF68" i="5" s="1"/>
  <c r="S55" i="5"/>
  <c r="S59" i="5" s="1"/>
  <c r="S88" i="5" s="1"/>
  <c r="S89" i="5" s="1"/>
  <c r="S102" i="5"/>
  <c r="S105" i="5" s="1"/>
  <c r="S108" i="5" s="1"/>
  <c r="S64" i="5"/>
  <c r="S68" i="5" s="1"/>
  <c r="Y102" i="5"/>
  <c r="Y105" i="5" s="1"/>
  <c r="Y108" i="5" s="1"/>
  <c r="Y64" i="5"/>
  <c r="Y68" i="5" s="1"/>
  <c r="Y55" i="5"/>
  <c r="Y59" i="5" s="1"/>
  <c r="Y88" i="5" s="1"/>
  <c r="Y89" i="5" s="1"/>
  <c r="V102" i="5"/>
  <c r="V105" i="5" s="1"/>
  <c r="V108" i="5" s="1"/>
  <c r="V64" i="5"/>
  <c r="V68" i="5" s="1"/>
  <c r="V55" i="5"/>
  <c r="V59" i="5" s="1"/>
  <c r="V88" i="5" s="1"/>
  <c r="V89" i="5" s="1"/>
  <c r="U55" i="5"/>
  <c r="U59" i="5" s="1"/>
  <c r="U88" i="5" s="1"/>
  <c r="U89" i="5" s="1"/>
  <c r="U102" i="5"/>
  <c r="U105" i="5" s="1"/>
  <c r="U108" i="5" s="1"/>
  <c r="U64" i="5"/>
  <c r="U68" i="5" s="1"/>
  <c r="W55" i="5"/>
  <c r="W59" i="5" s="1"/>
  <c r="W88" i="5" s="1"/>
  <c r="W89" i="5" s="1"/>
  <c r="W64" i="5"/>
  <c r="W68" i="5" s="1"/>
  <c r="W102" i="5"/>
  <c r="W105" i="5" s="1"/>
  <c r="W108" i="5" s="1"/>
  <c r="BU64" i="5"/>
  <c r="BU68" i="5" s="1"/>
  <c r="BU102" i="5"/>
  <c r="BU105" i="5" s="1"/>
  <c r="BU108" i="5" s="1"/>
  <c r="BU55" i="5"/>
  <c r="BU59" i="5" s="1"/>
  <c r="BU88" i="5" s="1"/>
  <c r="BU89" i="5" s="1"/>
  <c r="CD102" i="5"/>
  <c r="CD105" i="5" s="1"/>
  <c r="CD108" i="5" s="1"/>
  <c r="CD55" i="5"/>
  <c r="CD59" i="5" s="1"/>
  <c r="CD88" i="5" s="1"/>
  <c r="CD89" i="5" s="1"/>
  <c r="CD64" i="5"/>
  <c r="CD68" i="5" s="1"/>
  <c r="BR55" i="5"/>
  <c r="BR59" i="5" s="1"/>
  <c r="BR88" i="5" s="1"/>
  <c r="BR89" i="5" s="1"/>
  <c r="BR102" i="5"/>
  <c r="BR105" i="5" s="1"/>
  <c r="BR108" i="5" s="1"/>
  <c r="BR64" i="5"/>
  <c r="BR68" i="5" s="1"/>
  <c r="BD102" i="5"/>
  <c r="BD105" i="5" s="1"/>
  <c r="BD108" i="5" s="1"/>
  <c r="BD55" i="5"/>
  <c r="BD59" i="5" s="1"/>
  <c r="BD88" i="5" s="1"/>
  <c r="BD89" i="5" s="1"/>
  <c r="BD64" i="5"/>
  <c r="BD68" i="5" s="1"/>
  <c r="AO102" i="5"/>
  <c r="AO105" i="5" s="1"/>
  <c r="AO108" i="5" s="1"/>
  <c r="AO55" i="5"/>
  <c r="AO59" i="5" s="1"/>
  <c r="AO88" i="5" s="1"/>
  <c r="AO89" i="5" s="1"/>
  <c r="AO64" i="5"/>
  <c r="AO68" i="5" s="1"/>
  <c r="BC55" i="5"/>
  <c r="BC59" i="5" s="1"/>
  <c r="BC88" i="5" s="1"/>
  <c r="BC89" i="5" s="1"/>
  <c r="BC64" i="5"/>
  <c r="BC68" i="5" s="1"/>
  <c r="BC102" i="5"/>
  <c r="BC105" i="5" s="1"/>
  <c r="BC108" i="5" s="1"/>
  <c r="J55" i="5"/>
  <c r="J59" i="5" s="1"/>
  <c r="J88" i="5" s="1"/>
  <c r="J89" i="5" s="1"/>
  <c r="J64" i="5"/>
  <c r="J68" i="5" s="1"/>
  <c r="J102" i="5"/>
  <c r="J105" i="5" s="1"/>
  <c r="J108" i="5" s="1"/>
  <c r="X102" i="5"/>
  <c r="X105" i="5" s="1"/>
  <c r="X108" i="5" s="1"/>
  <c r="X64" i="5"/>
  <c r="X68" i="5" s="1"/>
  <c r="X55" i="5"/>
  <c r="X59" i="5" s="1"/>
  <c r="X88" i="5" s="1"/>
  <c r="X89" i="5" s="1"/>
  <c r="O102" i="5"/>
  <c r="O105" i="5" s="1"/>
  <c r="O108" i="5" s="1"/>
  <c r="O55" i="5"/>
  <c r="O59" i="5" s="1"/>
  <c r="O88" i="5" s="1"/>
  <c r="O89" i="5" s="1"/>
  <c r="O64" i="5"/>
  <c r="O68" i="5" s="1"/>
  <c r="M55" i="5"/>
  <c r="M59" i="5" s="1"/>
  <c r="M88" i="5" s="1"/>
  <c r="M89" i="5" s="1"/>
  <c r="M102" i="5"/>
  <c r="M105" i="5" s="1"/>
  <c r="M108" i="5" s="1"/>
  <c r="M64" i="5"/>
  <c r="M68" i="5" s="1"/>
  <c r="CG102" i="5"/>
  <c r="CG105" i="5" s="1"/>
  <c r="CG108" i="5" s="1"/>
  <c r="CG55" i="5"/>
  <c r="CG59" i="5" s="1"/>
  <c r="CG88" i="5" s="1"/>
  <c r="CG89" i="5" s="1"/>
  <c r="CG64" i="5"/>
  <c r="CG68" i="5" s="1"/>
  <c r="AE102" i="5"/>
  <c r="AE105" i="5" s="1"/>
  <c r="AE108" i="5" s="1"/>
  <c r="AE55" i="5"/>
  <c r="AE59" i="5" s="1"/>
  <c r="AE88" i="5" s="1"/>
  <c r="AE89" i="5" s="1"/>
  <c r="AE64" i="5"/>
  <c r="AE68" i="5" s="1"/>
  <c r="BQ55" i="5"/>
  <c r="BQ59" i="5" s="1"/>
  <c r="BQ88" i="5" s="1"/>
  <c r="BQ89" i="5" s="1"/>
  <c r="BQ102" i="5"/>
  <c r="BQ105" i="5" s="1"/>
  <c r="BQ108" i="5" s="1"/>
  <c r="BQ64" i="5"/>
  <c r="BQ68" i="5" s="1"/>
  <c r="BZ55" i="5"/>
  <c r="BZ59" i="5" s="1"/>
  <c r="BZ88" i="5" s="1"/>
  <c r="BZ89" i="5" s="1"/>
  <c r="BZ64" i="5"/>
  <c r="BZ68" i="5" s="1"/>
  <c r="BZ102" i="5"/>
  <c r="BZ105" i="5" s="1"/>
  <c r="BZ108" i="5" s="1"/>
  <c r="BJ55" i="5"/>
  <c r="BJ59" i="5" s="1"/>
  <c r="BJ88" i="5" s="1"/>
  <c r="BJ89" i="5" s="1"/>
  <c r="BJ102" i="5"/>
  <c r="BJ105" i="5" s="1"/>
  <c r="BJ108" i="5" s="1"/>
  <c r="BJ64" i="5"/>
  <c r="BJ68" i="5" s="1"/>
  <c r="AZ64" i="5"/>
  <c r="AZ68" i="5" s="1"/>
  <c r="AZ102" i="5"/>
  <c r="AZ105" i="5" s="1"/>
  <c r="AZ108" i="5" s="1"/>
  <c r="AZ55" i="5"/>
  <c r="AZ59" i="5" s="1"/>
  <c r="AZ88" i="5" s="1"/>
  <c r="AZ89" i="5" s="1"/>
  <c r="BN102" i="5"/>
  <c r="BN105" i="5" s="1"/>
  <c r="BN108" i="5" s="1"/>
  <c r="BN55" i="5"/>
  <c r="BN59" i="5" s="1"/>
  <c r="BN88" i="5" s="1"/>
  <c r="BN89" i="5" s="1"/>
  <c r="BN64" i="5"/>
  <c r="BN68" i="5" s="1"/>
  <c r="AX64" i="5"/>
  <c r="AX68" i="5" s="1"/>
  <c r="AX55" i="5"/>
  <c r="AX59" i="5" s="1"/>
  <c r="AX88" i="5" s="1"/>
  <c r="AX89" i="5" s="1"/>
  <c r="AX102" i="5"/>
  <c r="AX105" i="5" s="1"/>
  <c r="AX108" i="5" s="1"/>
  <c r="Q102" i="5"/>
  <c r="Q105" i="5" s="1"/>
  <c r="Q108" i="5" s="1"/>
  <c r="Q64" i="5"/>
  <c r="Q68" i="5" s="1"/>
  <c r="Q55" i="5"/>
  <c r="Q59" i="5" s="1"/>
  <c r="Q88" i="5" s="1"/>
  <c r="Q89" i="5" s="1"/>
  <c r="N102" i="5"/>
  <c r="N105" i="5" s="1"/>
  <c r="N108" i="5" s="1"/>
  <c r="N55" i="5"/>
  <c r="N59" i="5" s="1"/>
  <c r="N88" i="5" s="1"/>
  <c r="N89" i="5" s="1"/>
  <c r="N64" i="5"/>
  <c r="N68" i="5" s="1"/>
  <c r="AM102" i="5"/>
  <c r="AM105" i="5" s="1"/>
  <c r="AM108" i="5" s="1"/>
  <c r="AM64" i="5"/>
  <c r="AM68" i="5" s="1"/>
  <c r="AM55" i="5"/>
  <c r="AM59" i="5" s="1"/>
  <c r="AM88" i="5" s="1"/>
  <c r="AM89" i="5" s="1"/>
  <c r="CE102" i="5"/>
  <c r="CE105" i="5" s="1"/>
  <c r="CE108" i="5" s="1"/>
  <c r="CE55" i="5"/>
  <c r="CE59" i="5" s="1"/>
  <c r="CE88" i="5" s="1"/>
  <c r="CE89" i="5" s="1"/>
  <c r="CE64" i="5"/>
  <c r="CE68" i="5" s="1"/>
  <c r="AY102" i="5"/>
  <c r="AY105" i="5" s="1"/>
  <c r="AY108" i="5" s="1"/>
  <c r="AY55" i="5"/>
  <c r="AY59" i="5" s="1"/>
  <c r="AY88" i="5" s="1"/>
  <c r="AY89" i="5" s="1"/>
  <c r="AY64" i="5"/>
  <c r="AY68" i="5" s="1"/>
  <c r="CA102" i="5"/>
  <c r="CA105" i="5" s="1"/>
  <c r="CA108" i="5" s="1"/>
  <c r="CA64" i="5"/>
  <c r="CA68" i="5" s="1"/>
  <c r="CA55" i="5"/>
  <c r="CA59" i="5" s="1"/>
  <c r="CA88" i="5" s="1"/>
  <c r="CA89" i="5" s="1"/>
  <c r="CC55" i="5"/>
  <c r="CC59" i="5" s="1"/>
  <c r="CC88" i="5" s="1"/>
  <c r="CC89" i="5" s="1"/>
  <c r="CC64" i="5"/>
  <c r="CC68" i="5" s="1"/>
  <c r="CC102" i="5"/>
  <c r="CC105" i="5" s="1"/>
  <c r="CC108" i="5" s="1"/>
  <c r="BB55" i="5"/>
  <c r="BB59" i="5" s="1"/>
  <c r="BB88" i="5" s="1"/>
  <c r="BB89" i="5" s="1"/>
  <c r="BB64" i="5"/>
  <c r="BB68" i="5" s="1"/>
  <c r="BB102" i="5"/>
  <c r="BB105" i="5" s="1"/>
  <c r="BB108" i="5" s="1"/>
  <c r="BO102" i="5"/>
  <c r="BO105" i="5" s="1"/>
  <c r="BO108" i="5" s="1"/>
  <c r="BO64" i="5"/>
  <c r="BO68" i="5" s="1"/>
  <c r="BO55" i="5"/>
  <c r="BO59" i="5" s="1"/>
  <c r="BO88" i="5" s="1"/>
  <c r="BO89" i="5" s="1"/>
  <c r="BM64" i="5"/>
  <c r="BM68" i="5" s="1"/>
  <c r="BM102" i="5"/>
  <c r="BM105" i="5" s="1"/>
  <c r="BM108" i="5" s="1"/>
  <c r="BM55" i="5"/>
  <c r="BM59" i="5" s="1"/>
  <c r="BM88" i="5" s="1"/>
  <c r="BM89" i="5" s="1"/>
  <c r="AU55" i="5"/>
  <c r="AU59" i="5" s="1"/>
  <c r="AU88" i="5" s="1"/>
  <c r="AU89" i="5" s="1"/>
  <c r="AU64" i="5"/>
  <c r="AU68" i="5" s="1"/>
  <c r="AU102" i="5"/>
  <c r="AU105" i="5" s="1"/>
  <c r="AU108" i="5" s="1"/>
  <c r="AH64" i="5"/>
  <c r="AH68" i="5" s="1"/>
  <c r="AH102" i="5"/>
  <c r="AH105" i="5" s="1"/>
  <c r="AH108" i="5" s="1"/>
  <c r="AH55" i="5"/>
  <c r="AH59" i="5" s="1"/>
  <c r="AH88" i="5" s="1"/>
  <c r="AH89" i="5" s="1"/>
  <c r="AI64" i="5"/>
  <c r="AI68" i="5" s="1"/>
  <c r="AI102" i="5"/>
  <c r="AI105" i="5" s="1"/>
  <c r="AI108" i="5" s="1"/>
  <c r="AI55" i="5"/>
  <c r="AI59" i="5" s="1"/>
  <c r="AI88" i="5" s="1"/>
  <c r="AI89" i="5" s="1"/>
  <c r="K102" i="5"/>
  <c r="K105" i="5" s="1"/>
  <c r="K108" i="5" s="1"/>
  <c r="K55" i="5"/>
  <c r="K59" i="5" s="1"/>
  <c r="K88" i="5" s="1"/>
  <c r="K89" i="5" s="1"/>
  <c r="K64" i="5"/>
  <c r="K68" i="5" s="1"/>
  <c r="AF55" i="5"/>
  <c r="AF59" i="5" s="1"/>
  <c r="AF88" i="5" s="1"/>
  <c r="AF89" i="5" s="1"/>
  <c r="AF102" i="5"/>
  <c r="AF105" i="5" s="1"/>
  <c r="AF108" i="5" s="1"/>
  <c r="AF64" i="5"/>
  <c r="AF68" i="5" s="1"/>
  <c r="AC55" i="5"/>
  <c r="AC59" i="5" s="1"/>
  <c r="AC88" i="5" s="1"/>
  <c r="AC89" i="5" s="1"/>
  <c r="AC64" i="5"/>
  <c r="AC68" i="5" s="1"/>
  <c r="AC102" i="5"/>
  <c r="AC105" i="5" s="1"/>
  <c r="AC108" i="5" s="1"/>
  <c r="BT102" i="5"/>
  <c r="BT105" i="5" s="1"/>
  <c r="BT108" i="5" s="1"/>
  <c r="BT64" i="5"/>
  <c r="BT68" i="5" s="1"/>
  <c r="BT55" i="5"/>
  <c r="BT59" i="5" s="1"/>
  <c r="BT88" i="5" s="1"/>
  <c r="BT89" i="5" s="1"/>
  <c r="CB102" i="5"/>
  <c r="CB105" i="5" s="1"/>
  <c r="CB108" i="5" s="1"/>
  <c r="CB55" i="5"/>
  <c r="CB59" i="5" s="1"/>
  <c r="CB88" i="5" s="1"/>
  <c r="CB89" i="5" s="1"/>
  <c r="CB64" i="5"/>
  <c r="CB68" i="5" s="1"/>
  <c r="AP55" i="5"/>
  <c r="AP59" i="5" s="1"/>
  <c r="AP88" i="5" s="1"/>
  <c r="AP89" i="5" s="1"/>
  <c r="AP64" i="5"/>
  <c r="AP68" i="5" s="1"/>
  <c r="AP102" i="5"/>
  <c r="AP105" i="5" s="1"/>
  <c r="AP108" i="5" s="1"/>
  <c r="BK55" i="5"/>
  <c r="BK59" i="5" s="1"/>
  <c r="BK88" i="5" s="1"/>
  <c r="BK89" i="5" s="1"/>
  <c r="BK102" i="5"/>
  <c r="BK105" i="5" s="1"/>
  <c r="BK108" i="5" s="1"/>
  <c r="BK64" i="5"/>
  <c r="BK68" i="5" s="1"/>
  <c r="AW102" i="5"/>
  <c r="AW105" i="5" s="1"/>
  <c r="AW108" i="5" s="1"/>
  <c r="AW55" i="5"/>
  <c r="AW59" i="5" s="1"/>
  <c r="AW88" i="5" s="1"/>
  <c r="AW89" i="5" s="1"/>
  <c r="AW64" i="5"/>
  <c r="AW68" i="5" s="1"/>
  <c r="AQ55" i="5"/>
  <c r="AQ59" i="5" s="1"/>
  <c r="AQ88" i="5" s="1"/>
  <c r="AQ89" i="5" s="1"/>
  <c r="AQ64" i="5"/>
  <c r="AQ68" i="5" s="1"/>
  <c r="AQ102" i="5"/>
  <c r="AQ105" i="5" s="1"/>
  <c r="AQ108" i="5" s="1"/>
  <c r="AD64" i="5"/>
  <c r="AD68" i="5" s="1"/>
  <c r="AD102" i="5"/>
  <c r="AD105" i="5" s="1"/>
  <c r="AD108" i="5" s="1"/>
  <c r="AD55" i="5"/>
  <c r="AD59" i="5" s="1"/>
  <c r="AD88" i="5" s="1"/>
  <c r="AD89" i="5" s="1"/>
  <c r="AB64" i="5"/>
  <c r="AB68" i="5" s="1"/>
  <c r="AB55" i="5"/>
  <c r="AB59" i="5" s="1"/>
  <c r="AB88" i="5" s="1"/>
  <c r="AB89" i="5" s="1"/>
  <c r="AB102" i="5"/>
  <c r="AB105" i="5" s="1"/>
  <c r="AB108" i="5" s="1"/>
  <c r="R64" i="5"/>
  <c r="R68" i="5" s="1"/>
  <c r="R55" i="5"/>
  <c r="R59" i="5" s="1"/>
  <c r="R88" i="5" s="1"/>
  <c r="R89" i="5" s="1"/>
  <c r="R102" i="5"/>
  <c r="R105" i="5" s="1"/>
  <c r="R108" i="5" s="1"/>
  <c r="P55" i="5"/>
  <c r="P59" i="5" s="1"/>
  <c r="P88" i="5" s="1"/>
  <c r="P89" i="5" s="1"/>
  <c r="P102" i="5"/>
  <c r="P105" i="5" s="1"/>
  <c r="P108" i="5" s="1"/>
  <c r="P64" i="5"/>
  <c r="P68" i="5" s="1"/>
  <c r="CH64" i="5"/>
  <c r="CH68" i="5" s="1"/>
  <c r="CH102" i="5"/>
  <c r="CH105" i="5" s="1"/>
  <c r="CH108" i="5" s="1"/>
  <c r="CH55" i="5"/>
  <c r="CH59" i="5" s="1"/>
  <c r="CH88" i="5" s="1"/>
  <c r="CH89" i="5" s="1"/>
  <c r="BH64" i="5"/>
  <c r="BH68" i="5" s="1"/>
  <c r="BH102" i="5"/>
  <c r="BH105" i="5" s="1"/>
  <c r="BH108" i="5" s="1"/>
  <c r="BH55" i="5"/>
  <c r="BH59" i="5" s="1"/>
  <c r="BH88" i="5" s="1"/>
  <c r="BH89" i="5" s="1"/>
  <c r="BL102" i="5"/>
  <c r="BL105" i="5" s="1"/>
  <c r="BL108" i="5" s="1"/>
  <c r="BL64" i="5"/>
  <c r="BL68" i="5" s="1"/>
  <c r="BL55" i="5"/>
  <c r="BL59" i="5" s="1"/>
  <c r="BL88" i="5" s="1"/>
  <c r="BL89" i="5" s="1"/>
  <c r="BY102" i="5"/>
  <c r="BY105" i="5" s="1"/>
  <c r="BY108" i="5" s="1"/>
  <c r="BY55" i="5"/>
  <c r="BY59" i="5" s="1"/>
  <c r="BY88" i="5" s="1"/>
  <c r="BY89" i="5" s="1"/>
  <c r="BY64" i="5"/>
  <c r="BY68" i="5" s="1"/>
  <c r="BE102" i="5"/>
  <c r="BE105" i="5" s="1"/>
  <c r="BE108" i="5" s="1"/>
  <c r="BE64" i="5"/>
  <c r="BE68" i="5" s="1"/>
  <c r="BE55" i="5"/>
  <c r="BE59" i="5" s="1"/>
  <c r="BE88" i="5" s="1"/>
  <c r="BE89" i="5" s="1"/>
  <c r="BI64" i="5"/>
  <c r="BI68" i="5" s="1"/>
  <c r="BI102" i="5"/>
  <c r="BI105" i="5" s="1"/>
  <c r="BI108" i="5" s="1"/>
  <c r="BI55" i="5"/>
  <c r="BI59" i="5" s="1"/>
  <c r="BI88" i="5" s="1"/>
  <c r="BI89" i="5" s="1"/>
  <c r="AR64" i="5"/>
  <c r="AR68" i="5" s="1"/>
  <c r="AR102" i="5"/>
  <c r="AR105" i="5" s="1"/>
  <c r="AR108" i="5" s="1"/>
  <c r="AR55" i="5"/>
  <c r="AR59" i="5" s="1"/>
  <c r="AR88" i="5" s="1"/>
  <c r="AR89" i="5" s="1"/>
  <c r="AL64" i="5"/>
  <c r="AL68" i="5" s="1"/>
  <c r="AL102" i="5"/>
  <c r="AL105" i="5" s="1"/>
  <c r="AL108" i="5" s="1"/>
  <c r="AL55" i="5"/>
  <c r="AL59" i="5" s="1"/>
  <c r="AL88" i="5" s="1"/>
  <c r="AL89" i="5" s="1"/>
  <c r="L102" i="5"/>
  <c r="L105" i="5" s="1"/>
  <c r="L108" i="5" s="1"/>
  <c r="L64" i="5"/>
  <c r="L68" i="5" s="1"/>
  <c r="L55" i="5"/>
  <c r="L59" i="5" s="1"/>
  <c r="L88" i="5" s="1"/>
  <c r="L89" i="5" s="1"/>
  <c r="AA102" i="5"/>
  <c r="AA105" i="5" s="1"/>
  <c r="AA108" i="5" s="1"/>
  <c r="AA64" i="5"/>
  <c r="AA68" i="5" s="1"/>
  <c r="AA55" i="5"/>
  <c r="AA59" i="5" s="1"/>
  <c r="AA88" i="5" s="1"/>
  <c r="AA89" i="5" s="1"/>
  <c r="AK55" i="5"/>
  <c r="AK59" i="5" s="1"/>
  <c r="AK88" i="5" s="1"/>
  <c r="AK89" i="5" s="1"/>
  <c r="AK64" i="5"/>
  <c r="AK68" i="5" s="1"/>
  <c r="AK102" i="5"/>
  <c r="AK105" i="5" s="1"/>
  <c r="AK108" i="5" s="1"/>
  <c r="AH75" i="5" l="1"/>
  <c r="AH76" i="5" s="1"/>
  <c r="AH78" i="5"/>
  <c r="BN75" i="5"/>
  <c r="BN76" i="5" s="1"/>
  <c r="BN78" i="5"/>
  <c r="O78" i="5"/>
  <c r="O75" i="5"/>
  <c r="O76" i="5" s="1"/>
  <c r="V78" i="5"/>
  <c r="V75" i="5"/>
  <c r="V76" i="5" s="1"/>
  <c r="S78" i="5"/>
  <c r="S75" i="5"/>
  <c r="S76" i="5" s="1"/>
  <c r="Z75" i="5"/>
  <c r="Z76" i="5" s="1"/>
  <c r="Z78" i="5"/>
  <c r="BA75" i="5"/>
  <c r="BA76" i="5" s="1"/>
  <c r="BA78" i="5"/>
  <c r="AR75" i="5"/>
  <c r="AR76" i="5" s="1"/>
  <c r="AR78" i="5"/>
  <c r="AF75" i="5"/>
  <c r="AF76" i="5" s="1"/>
  <c r="AF78" i="5"/>
  <c r="BO78" i="5"/>
  <c r="BO75" i="5"/>
  <c r="BO76" i="5" s="1"/>
  <c r="CC75" i="5"/>
  <c r="CC76" i="5" s="1"/>
  <c r="CC78" i="5"/>
  <c r="CE78" i="5"/>
  <c r="CE75" i="5"/>
  <c r="CE76" i="5" s="1"/>
  <c r="Q78" i="5"/>
  <c r="Q75" i="5"/>
  <c r="Q76" i="5" s="1"/>
  <c r="G68" i="5"/>
  <c r="E70" i="5"/>
  <c r="AA78" i="5"/>
  <c r="AA75" i="5"/>
  <c r="AA76" i="5" s="1"/>
  <c r="BT78" i="5"/>
  <c r="BT75" i="5"/>
  <c r="BT76" i="5" s="1"/>
  <c r="R75" i="5"/>
  <c r="R76" i="5" s="1"/>
  <c r="R78" i="5"/>
  <c r="BK78" i="5"/>
  <c r="BK75" i="5"/>
  <c r="BK76" i="5" s="1"/>
  <c r="CA78" i="5"/>
  <c r="CA75" i="5"/>
  <c r="CA76" i="5" s="1"/>
  <c r="AZ78" i="5"/>
  <c r="AZ75" i="5"/>
  <c r="AZ76" i="5" s="1"/>
  <c r="BZ75" i="5"/>
  <c r="BZ76" i="5" s="1"/>
  <c r="BZ78" i="5"/>
  <c r="CG75" i="5"/>
  <c r="CG76" i="5" s="1"/>
  <c r="CG78" i="5"/>
  <c r="X75" i="5"/>
  <c r="X76" i="5" s="1"/>
  <c r="X78" i="5"/>
  <c r="BC75" i="5"/>
  <c r="BC76" i="5" s="1"/>
  <c r="BC78" i="5"/>
  <c r="BF75" i="5"/>
  <c r="BF76" i="5" s="1"/>
  <c r="BF78" i="5"/>
  <c r="BW75" i="5"/>
  <c r="BW76" i="5" s="1"/>
  <c r="BW78" i="5"/>
  <c r="T78" i="5"/>
  <c r="T75" i="5"/>
  <c r="T76" i="5" s="1"/>
  <c r="BS75" i="5"/>
  <c r="BS76" i="5" s="1"/>
  <c r="BS78" i="5"/>
  <c r="G59" i="5"/>
  <c r="G88" i="5" s="1"/>
  <c r="I88" i="5"/>
  <c r="I89" i="5" s="1"/>
  <c r="BH75" i="5"/>
  <c r="BH76" i="5" s="1"/>
  <c r="BH78" i="5"/>
  <c r="L78" i="5"/>
  <c r="L75" i="5"/>
  <c r="L76" i="5" s="1"/>
  <c r="BY75" i="5"/>
  <c r="BY76" i="5" s="1"/>
  <c r="BY78" i="5"/>
  <c r="CH75" i="5"/>
  <c r="CH76" i="5" s="1"/>
  <c r="CH78" i="5"/>
  <c r="K78" i="5"/>
  <c r="K75" i="5"/>
  <c r="K76" i="5" s="1"/>
  <c r="AM78" i="5"/>
  <c r="AM75" i="5"/>
  <c r="AM76" i="5" s="1"/>
  <c r="BR75" i="5"/>
  <c r="BR76" i="5" s="1"/>
  <c r="BR78" i="5"/>
  <c r="Y78" i="5"/>
  <c r="Y75" i="5"/>
  <c r="Y76" i="5" s="1"/>
  <c r="AG78" i="5"/>
  <c r="AG75" i="5"/>
  <c r="AG76" i="5" s="1"/>
  <c r="G105" i="5"/>
  <c r="G108" i="5" s="1"/>
  <c r="I108" i="5"/>
  <c r="BI78" i="5"/>
  <c r="BI75" i="5"/>
  <c r="BI76" i="5" s="1"/>
  <c r="AQ75" i="5"/>
  <c r="AQ76" i="5" s="1"/>
  <c r="AQ78" i="5"/>
  <c r="AO75" i="5"/>
  <c r="AO76" i="5" s="1"/>
  <c r="AO78" i="5"/>
  <c r="W75" i="5"/>
  <c r="W76" i="5" s="1"/>
  <c r="W78" i="5"/>
  <c r="AT78" i="5"/>
  <c r="AT75" i="5"/>
  <c r="AT76" i="5" s="1"/>
  <c r="BX75" i="5"/>
  <c r="BX76" i="5" s="1"/>
  <c r="BX78" i="5"/>
  <c r="BP78" i="5"/>
  <c r="BP75" i="5"/>
  <c r="BP76" i="5" s="1"/>
  <c r="G55" i="5"/>
  <c r="G102" i="5"/>
  <c r="G64" i="5"/>
  <c r="P75" i="5"/>
  <c r="P76" i="5" s="1"/>
  <c r="P78" i="5"/>
  <c r="BL75" i="5"/>
  <c r="BL76" i="5" s="1"/>
  <c r="BL78" i="5"/>
  <c r="AI78" i="5"/>
  <c r="AI75" i="5"/>
  <c r="AI76" i="5" s="1"/>
  <c r="AX75" i="5"/>
  <c r="AX76" i="5" s="1"/>
  <c r="AX78" i="5"/>
  <c r="BQ78" i="5"/>
  <c r="BQ75" i="5"/>
  <c r="BQ76" i="5" s="1"/>
  <c r="CD75" i="5"/>
  <c r="CD76" i="5" s="1"/>
  <c r="CD78" i="5"/>
  <c r="BV78" i="5"/>
  <c r="BV75" i="5"/>
  <c r="BV76" i="5" s="1"/>
  <c r="BG75" i="5"/>
  <c r="BG76" i="5" s="1"/>
  <c r="BG78" i="5"/>
  <c r="AV75" i="5"/>
  <c r="AV76" i="5" s="1"/>
  <c r="AV78" i="5"/>
  <c r="AB78" i="5"/>
  <c r="AB75" i="5"/>
  <c r="AB76" i="5" s="1"/>
  <c r="AP75" i="5"/>
  <c r="AP76" i="5" s="1"/>
  <c r="AP78" i="5"/>
  <c r="AU75" i="5"/>
  <c r="AU76" i="5" s="1"/>
  <c r="AU78" i="5"/>
  <c r="AL78" i="5"/>
  <c r="AL75" i="5"/>
  <c r="AL76" i="5" s="1"/>
  <c r="AW75" i="5"/>
  <c r="AW76" i="5" s="1"/>
  <c r="AW78" i="5"/>
  <c r="AC75" i="5"/>
  <c r="AC76" i="5" s="1"/>
  <c r="AC78" i="5"/>
  <c r="BM78" i="5"/>
  <c r="BM75" i="5"/>
  <c r="BM76" i="5" s="1"/>
  <c r="BB78" i="5"/>
  <c r="BB75" i="5"/>
  <c r="BB76" i="5" s="1"/>
  <c r="AY75" i="5"/>
  <c r="AY76" i="5" s="1"/>
  <c r="AY78" i="5"/>
  <c r="M75" i="5"/>
  <c r="M76" i="5" s="1"/>
  <c r="M78" i="5"/>
  <c r="AN75" i="5"/>
  <c r="AN76" i="5" s="1"/>
  <c r="AN78" i="5"/>
  <c r="AK75" i="5"/>
  <c r="AK76" i="5" s="1"/>
  <c r="AK78" i="5"/>
  <c r="BE75" i="5"/>
  <c r="BE76" i="5" s="1"/>
  <c r="BE78" i="5"/>
  <c r="AD78" i="5"/>
  <c r="AD75" i="5"/>
  <c r="AD76" i="5" s="1"/>
  <c r="CB75" i="5"/>
  <c r="CB76" i="5" s="1"/>
  <c r="CB78" i="5"/>
  <c r="N75" i="5"/>
  <c r="N76" i="5" s="1"/>
  <c r="N78" i="5"/>
  <c r="BJ78" i="5"/>
  <c r="BJ75" i="5"/>
  <c r="BJ76" i="5" s="1"/>
  <c r="AE78" i="5"/>
  <c r="AE75" i="5"/>
  <c r="AE76" i="5" s="1"/>
  <c r="J75" i="5"/>
  <c r="J76" i="5" s="1"/>
  <c r="J78" i="5"/>
  <c r="BD75" i="5"/>
  <c r="BD76" i="5" s="1"/>
  <c r="BD78" i="5"/>
  <c r="BU75" i="5"/>
  <c r="BU76" i="5" s="1"/>
  <c r="BU78" i="5"/>
  <c r="U75" i="5"/>
  <c r="U76" i="5" s="1"/>
  <c r="U78" i="5"/>
  <c r="AS75" i="5"/>
  <c r="AS76" i="5" s="1"/>
  <c r="AS78" i="5"/>
  <c r="AJ75" i="5"/>
  <c r="AJ76" i="5" s="1"/>
  <c r="AJ78" i="5"/>
  <c r="CF75" i="5"/>
  <c r="CF76" i="5" s="1"/>
  <c r="CF78" i="5"/>
  <c r="AB93" i="5" l="1"/>
  <c r="AB79" i="5"/>
  <c r="AB83" i="5"/>
  <c r="AJ93" i="5"/>
  <c r="AJ83" i="5"/>
  <c r="AJ79" i="5"/>
  <c r="AJ80" i="5" s="1"/>
  <c r="AJ94" i="5" s="1"/>
  <c r="AR93" i="5"/>
  <c r="AR83" i="5"/>
  <c r="AR79" i="5"/>
  <c r="AK93" i="5"/>
  <c r="AK79" i="5"/>
  <c r="AK83" i="5"/>
  <c r="BI93" i="5"/>
  <c r="BI83" i="5"/>
  <c r="BI79" i="5"/>
  <c r="BI80" i="5" s="1"/>
  <c r="BI94" i="5" s="1"/>
  <c r="AZ93" i="5"/>
  <c r="AZ79" i="5"/>
  <c r="AZ83" i="5"/>
  <c r="V79" i="5"/>
  <c r="V80" i="5" s="1"/>
  <c r="V94" i="5" s="1"/>
  <c r="V93" i="5"/>
  <c r="V83" i="5"/>
  <c r="J80" i="5"/>
  <c r="J94" i="5" s="1"/>
  <c r="BM79" i="5"/>
  <c r="BM80" i="5" s="1"/>
  <c r="BM94" i="5" s="1"/>
  <c r="BM93" i="5"/>
  <c r="BM83" i="5"/>
  <c r="BR79" i="5"/>
  <c r="BR83" i="5"/>
  <c r="BR93" i="5"/>
  <c r="BS83" i="5"/>
  <c r="BS79" i="5"/>
  <c r="BS80" i="5" s="1"/>
  <c r="BS94" i="5" s="1"/>
  <c r="BS93" i="5"/>
  <c r="J93" i="5"/>
  <c r="J83" i="5"/>
  <c r="J79" i="5"/>
  <c r="CB93" i="5"/>
  <c r="CB83" i="5"/>
  <c r="CB79" i="5"/>
  <c r="AN83" i="5"/>
  <c r="AN79" i="5"/>
  <c r="AN80" i="5" s="1"/>
  <c r="AN94" i="5" s="1"/>
  <c r="AN93" i="5"/>
  <c r="AU93" i="5"/>
  <c r="AU79" i="5"/>
  <c r="AU83" i="5"/>
  <c r="BG79" i="5"/>
  <c r="BG80" i="5" s="1"/>
  <c r="BG94" i="5" s="1"/>
  <c r="BG83" i="5"/>
  <c r="BG93" i="5"/>
  <c r="AX93" i="5"/>
  <c r="AX83" i="5"/>
  <c r="AX79" i="5"/>
  <c r="AX80" i="5" s="1"/>
  <c r="AX94" i="5" s="1"/>
  <c r="AM83" i="5"/>
  <c r="AM79" i="5"/>
  <c r="AM80" i="5" s="1"/>
  <c r="AM94" i="5" s="1"/>
  <c r="AM93" i="5"/>
  <c r="L93" i="5"/>
  <c r="L83" i="5"/>
  <c r="L79" i="5"/>
  <c r="L80" i="5" s="1"/>
  <c r="L94" i="5" s="1"/>
  <c r="T93" i="5"/>
  <c r="T79" i="5"/>
  <c r="T83" i="5"/>
  <c r="CA83" i="5"/>
  <c r="CA79" i="5"/>
  <c r="CA80" i="5" s="1"/>
  <c r="CA94" i="5" s="1"/>
  <c r="CA93" i="5"/>
  <c r="AA83" i="5"/>
  <c r="AA79" i="5"/>
  <c r="AA80" i="5" s="1"/>
  <c r="AA94" i="5" s="1"/>
  <c r="AA93" i="5"/>
  <c r="O93" i="5"/>
  <c r="O83" i="5"/>
  <c r="O79" i="5"/>
  <c r="BD93" i="5"/>
  <c r="BD79" i="5"/>
  <c r="BD83" i="5"/>
  <c r="AV93" i="5"/>
  <c r="AV83" i="5"/>
  <c r="AV79" i="5"/>
  <c r="AT83" i="5"/>
  <c r="AT79" i="5"/>
  <c r="AT80" i="5" s="1"/>
  <c r="AT94" i="5" s="1"/>
  <c r="AT93" i="5"/>
  <c r="BT93" i="5"/>
  <c r="BT79" i="5"/>
  <c r="BT80" i="5" s="1"/>
  <c r="BT94" i="5" s="1"/>
  <c r="BT83" i="5"/>
  <c r="CE93" i="5"/>
  <c r="CE83" i="5"/>
  <c r="CE79" i="5"/>
  <c r="CE80" i="5" s="1"/>
  <c r="CE94" i="5" s="1"/>
  <c r="BY93" i="5"/>
  <c r="BY79" i="5"/>
  <c r="BY80" i="5" s="1"/>
  <c r="BY94" i="5" s="1"/>
  <c r="BY83" i="5"/>
  <c r="BC93" i="5"/>
  <c r="BC79" i="5"/>
  <c r="BC80" i="5" s="1"/>
  <c r="BC94" i="5" s="1"/>
  <c r="BC83" i="5"/>
  <c r="AE93" i="5"/>
  <c r="AE83" i="5"/>
  <c r="AE79" i="5"/>
  <c r="AE80" i="5" s="1"/>
  <c r="AE94" i="5" s="1"/>
  <c r="AD79" i="5"/>
  <c r="AD80" i="5" s="1"/>
  <c r="AD94" i="5" s="1"/>
  <c r="AD93" i="5"/>
  <c r="AD83" i="5"/>
  <c r="BV79" i="5"/>
  <c r="BV80" i="5" s="1"/>
  <c r="BV94" i="5" s="1"/>
  <c r="BV93" i="5"/>
  <c r="BV83" i="5"/>
  <c r="AI83" i="5"/>
  <c r="AI79" i="5"/>
  <c r="AI80" i="5" s="1"/>
  <c r="AI94" i="5" s="1"/>
  <c r="AI93" i="5"/>
  <c r="W93" i="5"/>
  <c r="W79" i="5"/>
  <c r="W80" i="5" s="1"/>
  <c r="W94" i="5" s="1"/>
  <c r="W83" i="5"/>
  <c r="T80" i="5"/>
  <c r="T94" i="5" s="1"/>
  <c r="X83" i="5"/>
  <c r="X79" i="5"/>
  <c r="X80" i="5" s="1"/>
  <c r="X94" i="5" s="1"/>
  <c r="X93" i="5"/>
  <c r="CC93" i="5"/>
  <c r="CC79" i="5"/>
  <c r="CC80" i="5" s="1"/>
  <c r="CC94" i="5" s="1"/>
  <c r="CC83" i="5"/>
  <c r="BA93" i="5"/>
  <c r="BA79" i="5"/>
  <c r="BA80" i="5" s="1"/>
  <c r="BA94" i="5" s="1"/>
  <c r="BA83" i="5"/>
  <c r="O80" i="5"/>
  <c r="O94" i="5" s="1"/>
  <c r="BJ83" i="5"/>
  <c r="BJ79" i="5"/>
  <c r="BJ93" i="5"/>
  <c r="N93" i="5"/>
  <c r="N79" i="5"/>
  <c r="N80" i="5" s="1"/>
  <c r="N94" i="5" s="1"/>
  <c r="N83" i="5"/>
  <c r="P83" i="5"/>
  <c r="P79" i="5"/>
  <c r="P80" i="5" s="1"/>
  <c r="P94" i="5" s="1"/>
  <c r="P93" i="5"/>
  <c r="BR80" i="5"/>
  <c r="BR94" i="5" s="1"/>
  <c r="AR80" i="5"/>
  <c r="AR94" i="5" s="1"/>
  <c r="CB80" i="5"/>
  <c r="CB94" i="5" s="1"/>
  <c r="AU80" i="5"/>
  <c r="AU94" i="5" s="1"/>
  <c r="AZ80" i="5"/>
  <c r="AZ94" i="5" s="1"/>
  <c r="AS93" i="5"/>
  <c r="AS79" i="5"/>
  <c r="AS80" i="5" s="1"/>
  <c r="AS94" i="5" s="1"/>
  <c r="AS83" i="5"/>
  <c r="U93" i="5"/>
  <c r="U83" i="5"/>
  <c r="U79" i="5"/>
  <c r="U80" i="5" s="1"/>
  <c r="U94" i="5" s="1"/>
  <c r="M83" i="5"/>
  <c r="M93" i="5"/>
  <c r="M79" i="5"/>
  <c r="M80" i="5" s="1"/>
  <c r="M94" i="5" s="1"/>
  <c r="AC93" i="5"/>
  <c r="AC83" i="5"/>
  <c r="AC79" i="5"/>
  <c r="AC80" i="5" s="1"/>
  <c r="AC94" i="5" s="1"/>
  <c r="AP93" i="5"/>
  <c r="AP79" i="5"/>
  <c r="AP80" i="5" s="1"/>
  <c r="AP94" i="5" s="1"/>
  <c r="AP83" i="5"/>
  <c r="BP93" i="5"/>
  <c r="BP79" i="5"/>
  <c r="BP80" i="5" s="1"/>
  <c r="BP94" i="5" s="1"/>
  <c r="BP83" i="5"/>
  <c r="AG93" i="5"/>
  <c r="AG83" i="5"/>
  <c r="AG79" i="5"/>
  <c r="AG80" i="5" s="1"/>
  <c r="AG94" i="5" s="1"/>
  <c r="K79" i="5"/>
  <c r="K80" i="5" s="1"/>
  <c r="K94" i="5" s="1"/>
  <c r="K83" i="5"/>
  <c r="K93" i="5"/>
  <c r="BK93" i="5"/>
  <c r="BK83" i="5"/>
  <c r="BK79" i="5"/>
  <c r="E14" i="17"/>
  <c r="E9" i="10"/>
  <c r="L11" i="10" s="1"/>
  <c r="E17" i="10"/>
  <c r="E20" i="10" s="1"/>
  <c r="E22" i="10" s="1"/>
  <c r="BO79" i="5"/>
  <c r="BO80" i="5" s="1"/>
  <c r="BO94" i="5" s="1"/>
  <c r="BO93" i="5"/>
  <c r="BO83" i="5"/>
  <c r="AO83" i="5"/>
  <c r="AO79" i="5"/>
  <c r="AO80" i="5" s="1"/>
  <c r="AO94" i="5" s="1"/>
  <c r="AO93" i="5"/>
  <c r="BH93" i="5"/>
  <c r="BH79" i="5"/>
  <c r="BH80" i="5" s="1"/>
  <c r="BH94" i="5" s="1"/>
  <c r="BH83" i="5"/>
  <c r="BW93" i="5"/>
  <c r="BW79" i="5"/>
  <c r="BW80" i="5" s="1"/>
  <c r="BW94" i="5" s="1"/>
  <c r="BW83" i="5"/>
  <c r="CG93" i="5"/>
  <c r="CG79" i="5"/>
  <c r="CG80" i="5" s="1"/>
  <c r="CG94" i="5" s="1"/>
  <c r="CG83" i="5"/>
  <c r="BK80" i="5"/>
  <c r="BK94" i="5" s="1"/>
  <c r="Z93" i="5"/>
  <c r="Z83" i="5"/>
  <c r="Z79" i="5"/>
  <c r="Z80" i="5" s="1"/>
  <c r="Z94" i="5" s="1"/>
  <c r="BN79" i="5"/>
  <c r="BN80" i="5" s="1"/>
  <c r="BN94" i="5" s="1"/>
  <c r="BN83" i="5"/>
  <c r="BN93" i="5"/>
  <c r="S83" i="5"/>
  <c r="S79" i="5"/>
  <c r="S80" i="5" s="1"/>
  <c r="S94" i="5" s="1"/>
  <c r="S93" i="5"/>
  <c r="CF83" i="5"/>
  <c r="CF79" i="5"/>
  <c r="CF80" i="5" s="1"/>
  <c r="CF94" i="5" s="1"/>
  <c r="CF93" i="5"/>
  <c r="BU93" i="5"/>
  <c r="BU83" i="5"/>
  <c r="BU79" i="5"/>
  <c r="BU80" i="5" s="1"/>
  <c r="BU94" i="5" s="1"/>
  <c r="BJ80" i="5"/>
  <c r="BJ94" i="5" s="1"/>
  <c r="BE93" i="5"/>
  <c r="BE83" i="5"/>
  <c r="BE79" i="5"/>
  <c r="BE80" i="5" s="1"/>
  <c r="BE94" i="5" s="1"/>
  <c r="AY79" i="5"/>
  <c r="AY80" i="5" s="1"/>
  <c r="AY94" i="5" s="1"/>
  <c r="AY83" i="5"/>
  <c r="AY93" i="5"/>
  <c r="AW83" i="5"/>
  <c r="AW93" i="5"/>
  <c r="AW79" i="5"/>
  <c r="AW80" i="5" s="1"/>
  <c r="AW94" i="5" s="1"/>
  <c r="AB80" i="5"/>
  <c r="AB94" i="5" s="1"/>
  <c r="CD83" i="5"/>
  <c r="CD93" i="5"/>
  <c r="CD79" i="5"/>
  <c r="CD80" i="5" s="1"/>
  <c r="CD94" i="5" s="1"/>
  <c r="BL93" i="5"/>
  <c r="BL79" i="5"/>
  <c r="BL80" i="5" s="1"/>
  <c r="BL94" i="5" s="1"/>
  <c r="BL83" i="5"/>
  <c r="Y93" i="5"/>
  <c r="Y83" i="5"/>
  <c r="Y79" i="5"/>
  <c r="Y80" i="5" s="1"/>
  <c r="Y94" i="5" s="1"/>
  <c r="I75" i="5"/>
  <c r="I76" i="5" s="1"/>
  <c r="I78" i="5"/>
  <c r="G89" i="5"/>
  <c r="Q93" i="5"/>
  <c r="Q83" i="5"/>
  <c r="Q79" i="5"/>
  <c r="Q80" i="5" s="1"/>
  <c r="Q94" i="5" s="1"/>
  <c r="BD80" i="5"/>
  <c r="BD94" i="5" s="1"/>
  <c r="AK80" i="5"/>
  <c r="AK94" i="5" s="1"/>
  <c r="BB79" i="5"/>
  <c r="BB80" i="5" s="1"/>
  <c r="BB94" i="5" s="1"/>
  <c r="BB83" i="5"/>
  <c r="BB93" i="5"/>
  <c r="AL79" i="5"/>
  <c r="AL80" i="5" s="1"/>
  <c r="AL94" i="5" s="1"/>
  <c r="AL93" i="5"/>
  <c r="AL83" i="5"/>
  <c r="AV80" i="5"/>
  <c r="AV94" i="5" s="1"/>
  <c r="BQ93" i="5"/>
  <c r="BQ79" i="5"/>
  <c r="BQ80" i="5" s="1"/>
  <c r="BQ94" i="5" s="1"/>
  <c r="BQ83" i="5"/>
  <c r="BX83" i="5"/>
  <c r="BX79" i="5"/>
  <c r="BX80" i="5" s="1"/>
  <c r="BX94" i="5" s="1"/>
  <c r="BX93" i="5"/>
  <c r="AQ79" i="5"/>
  <c r="AQ80" i="5" s="1"/>
  <c r="AQ94" i="5" s="1"/>
  <c r="AQ83" i="5"/>
  <c r="AQ93" i="5"/>
  <c r="CH79" i="5"/>
  <c r="CH80" i="5" s="1"/>
  <c r="CH94" i="5" s="1"/>
  <c r="CH83" i="5"/>
  <c r="CH93" i="5"/>
  <c r="BF93" i="5"/>
  <c r="BF83" i="5"/>
  <c r="BF79" i="5"/>
  <c r="BF80" i="5" s="1"/>
  <c r="BF94" i="5" s="1"/>
  <c r="BZ93" i="5"/>
  <c r="BZ83" i="5"/>
  <c r="BZ79" i="5"/>
  <c r="BZ80" i="5" s="1"/>
  <c r="BZ94" i="5" s="1"/>
  <c r="R93" i="5"/>
  <c r="R79" i="5"/>
  <c r="R80" i="5" s="1"/>
  <c r="R94" i="5" s="1"/>
  <c r="R83" i="5"/>
  <c r="AF83" i="5"/>
  <c r="AF79" i="5"/>
  <c r="AF80" i="5" s="1"/>
  <c r="AF94" i="5" s="1"/>
  <c r="AF93" i="5"/>
  <c r="AH93" i="5"/>
  <c r="AH79" i="5"/>
  <c r="AH80" i="5" s="1"/>
  <c r="AH94" i="5" s="1"/>
  <c r="AH83" i="5"/>
  <c r="K95" i="5" l="1"/>
  <c r="K107" i="5" s="1"/>
  <c r="K109" i="5" s="1"/>
  <c r="AG95" i="5"/>
  <c r="AG107" i="5" s="1"/>
  <c r="AG109" i="5" s="1"/>
  <c r="AI95" i="5"/>
  <c r="AI107" i="5" s="1"/>
  <c r="AI109" i="5" s="1"/>
  <c r="R95" i="5"/>
  <c r="R107" i="5" s="1"/>
  <c r="R109" i="5" s="1"/>
  <c r="BW95" i="5"/>
  <c r="BW107" i="5" s="1"/>
  <c r="BW109" i="5" s="1"/>
  <c r="O95" i="5"/>
  <c r="O107" i="5" s="1"/>
  <c r="O109" i="5" s="1"/>
  <c r="AH95" i="5"/>
  <c r="AH107" i="5" s="1"/>
  <c r="AH109" i="5" s="1"/>
  <c r="BB95" i="5"/>
  <c r="BB107" i="5" s="1"/>
  <c r="BB109" i="5" s="1"/>
  <c r="AF95" i="5"/>
  <c r="AF107" i="5" s="1"/>
  <c r="AF109" i="5" s="1"/>
  <c r="AW95" i="5"/>
  <c r="AW107" i="5" s="1"/>
  <c r="AW109" i="5" s="1"/>
  <c r="BO95" i="5"/>
  <c r="BO107" i="5" s="1"/>
  <c r="BO109" i="5" s="1"/>
  <c r="AE95" i="5"/>
  <c r="AE107" i="5" s="1"/>
  <c r="AE109" i="5" s="1"/>
  <c r="AV95" i="5"/>
  <c r="AV107" i="5" s="1"/>
  <c r="AV109" i="5" s="1"/>
  <c r="L95" i="5"/>
  <c r="L107" i="5" s="1"/>
  <c r="L109" i="5" s="1"/>
  <c r="BG95" i="5"/>
  <c r="BG107" i="5" s="1"/>
  <c r="BG109" i="5" s="1"/>
  <c r="BS95" i="5"/>
  <c r="BS107" i="5" s="1"/>
  <c r="BS109" i="5" s="1"/>
  <c r="BM95" i="5"/>
  <c r="BM107" i="5" s="1"/>
  <c r="BM109" i="5" s="1"/>
  <c r="AZ95" i="5"/>
  <c r="AZ107" i="5" s="1"/>
  <c r="AZ109" i="5" s="1"/>
  <c r="AK95" i="5"/>
  <c r="AK107" i="5" s="1"/>
  <c r="AK109" i="5" s="1"/>
  <c r="W95" i="5"/>
  <c r="W107" i="5" s="1"/>
  <c r="W109" i="5" s="1"/>
  <c r="AM95" i="5"/>
  <c r="AM107" i="5" s="1"/>
  <c r="AM109" i="5" s="1"/>
  <c r="I83" i="5"/>
  <c r="I79" i="5"/>
  <c r="I80" i="5" s="1"/>
  <c r="G76" i="5"/>
  <c r="I93" i="5"/>
  <c r="AP95" i="5"/>
  <c r="AP107" i="5" s="1"/>
  <c r="AP109" i="5" s="1"/>
  <c r="BT95" i="5"/>
  <c r="BT107" i="5" s="1"/>
  <c r="BT109" i="5" s="1"/>
  <c r="BU95" i="5"/>
  <c r="BU107" i="5" s="1"/>
  <c r="BU109" i="5" s="1"/>
  <c r="BA95" i="5"/>
  <c r="BA107" i="5" s="1"/>
  <c r="BA109" i="5" s="1"/>
  <c r="AT95" i="5"/>
  <c r="AT107" i="5" s="1"/>
  <c r="AT109" i="5" s="1"/>
  <c r="BR95" i="5"/>
  <c r="BR107" i="5" s="1"/>
  <c r="BR109" i="5" s="1"/>
  <c r="AJ95" i="5"/>
  <c r="AJ107" i="5" s="1"/>
  <c r="AJ109" i="5" s="1"/>
  <c r="S95" i="5"/>
  <c r="S107" i="5" s="1"/>
  <c r="S109" i="5" s="1"/>
  <c r="AY95" i="5"/>
  <c r="AY107" i="5" s="1"/>
  <c r="AY109" i="5" s="1"/>
  <c r="CF95" i="5"/>
  <c r="CF107" i="5" s="1"/>
  <c r="CF109" i="5" s="1"/>
  <c r="BN95" i="5"/>
  <c r="BN107" i="5" s="1"/>
  <c r="BN109" i="5" s="1"/>
  <c r="BP95" i="5"/>
  <c r="BP107" i="5" s="1"/>
  <c r="BP109" i="5" s="1"/>
  <c r="AC95" i="5"/>
  <c r="AC107" i="5" s="1"/>
  <c r="AC109" i="5" s="1"/>
  <c r="U95" i="5"/>
  <c r="U107" i="5" s="1"/>
  <c r="U109" i="5" s="1"/>
  <c r="N95" i="5"/>
  <c r="N107" i="5" s="1"/>
  <c r="N109" i="5" s="1"/>
  <c r="AD95" i="5"/>
  <c r="AD107" i="5" s="1"/>
  <c r="AD109" i="5" s="1"/>
  <c r="BC95" i="5"/>
  <c r="BC107" i="5" s="1"/>
  <c r="BC109" i="5" s="1"/>
  <c r="BD95" i="5"/>
  <c r="BD107" i="5" s="1"/>
  <c r="BD109" i="5" s="1"/>
  <c r="AA95" i="5"/>
  <c r="AA107" i="5" s="1"/>
  <c r="AA109" i="5" s="1"/>
  <c r="CB95" i="5"/>
  <c r="CB107" i="5" s="1"/>
  <c r="CB109" i="5" s="1"/>
  <c r="V95" i="5"/>
  <c r="V107" i="5" s="1"/>
  <c r="V109" i="5" s="1"/>
  <c r="BI95" i="5"/>
  <c r="BI107" i="5" s="1"/>
  <c r="BI109" i="5" s="1"/>
  <c r="BL95" i="5"/>
  <c r="BL107" i="5" s="1"/>
  <c r="BL109" i="5" s="1"/>
  <c r="AQ95" i="5"/>
  <c r="AQ107" i="5" s="1"/>
  <c r="AQ109" i="5" s="1"/>
  <c r="BH95" i="5"/>
  <c r="BH107" i="5" s="1"/>
  <c r="BH109" i="5" s="1"/>
  <c r="Y95" i="5"/>
  <c r="Y107" i="5" s="1"/>
  <c r="Y109" i="5" s="1"/>
  <c r="BJ95" i="5"/>
  <c r="BJ107" i="5" s="1"/>
  <c r="BJ109" i="5" s="1"/>
  <c r="T95" i="5"/>
  <c r="T107" i="5" s="1"/>
  <c r="T109" i="5" s="1"/>
  <c r="AU95" i="5"/>
  <c r="AU107" i="5" s="1"/>
  <c r="AU109" i="5" s="1"/>
  <c r="AR95" i="5"/>
  <c r="AR107" i="5" s="1"/>
  <c r="AR109" i="5" s="1"/>
  <c r="X95" i="5"/>
  <c r="X107" i="5" s="1"/>
  <c r="X109" i="5" s="1"/>
  <c r="R24" i="10"/>
  <c r="R59" i="10" s="1"/>
  <c r="R61" i="10" s="1"/>
  <c r="P24" i="10"/>
  <c r="P59" i="10" s="1"/>
  <c r="P61" i="10" s="1"/>
  <c r="BL24" i="10"/>
  <c r="BL59" i="10" s="1"/>
  <c r="BL61" i="10" s="1"/>
  <c r="AS24" i="10"/>
  <c r="AS59" i="10" s="1"/>
  <c r="AS61" i="10" s="1"/>
  <c r="U24" i="10"/>
  <c r="U59" i="10" s="1"/>
  <c r="U61" i="10" s="1"/>
  <c r="S24" i="10"/>
  <c r="S59" i="10" s="1"/>
  <c r="S61" i="10" s="1"/>
  <c r="AE24" i="10"/>
  <c r="AE59" i="10" s="1"/>
  <c r="AE61" i="10" s="1"/>
  <c r="BM24" i="10"/>
  <c r="BM59" i="10" s="1"/>
  <c r="BM61" i="10" s="1"/>
  <c r="AO24" i="10"/>
  <c r="AO59" i="10" s="1"/>
  <c r="AO61" i="10" s="1"/>
  <c r="CF24" i="10"/>
  <c r="CF59" i="10" s="1"/>
  <c r="CF61" i="10" s="1"/>
  <c r="AG24" i="10"/>
  <c r="AG59" i="10" s="1"/>
  <c r="AG61" i="10" s="1"/>
  <c r="BO24" i="10"/>
  <c r="BO59" i="10" s="1"/>
  <c r="BO61" i="10" s="1"/>
  <c r="AL24" i="10"/>
  <c r="AL59" i="10" s="1"/>
  <c r="AL61" i="10" s="1"/>
  <c r="AQ24" i="10"/>
  <c r="AQ59" i="10" s="1"/>
  <c r="AQ61" i="10" s="1"/>
  <c r="BR24" i="10"/>
  <c r="BR59" i="10" s="1"/>
  <c r="BR61" i="10" s="1"/>
  <c r="BB24" i="10"/>
  <c r="BB59" i="10" s="1"/>
  <c r="BB61" i="10" s="1"/>
  <c r="BS24" i="10"/>
  <c r="BS59" i="10" s="1"/>
  <c r="BS61" i="10" s="1"/>
  <c r="Y24" i="10"/>
  <c r="Y59" i="10" s="1"/>
  <c r="Y61" i="10" s="1"/>
  <c r="BT24" i="10"/>
  <c r="BT59" i="10" s="1"/>
  <c r="BT61" i="10" s="1"/>
  <c r="BW24" i="10"/>
  <c r="BW59" i="10" s="1"/>
  <c r="BW61" i="10" s="1"/>
  <c r="N24" i="10"/>
  <c r="N59" i="10" s="1"/>
  <c r="N61" i="10" s="1"/>
  <c r="T24" i="10"/>
  <c r="T59" i="10" s="1"/>
  <c r="T61" i="10" s="1"/>
  <c r="BE24" i="10"/>
  <c r="BE59" i="10" s="1"/>
  <c r="BE61" i="10" s="1"/>
  <c r="BV24" i="10"/>
  <c r="BV59" i="10" s="1"/>
  <c r="BV61" i="10" s="1"/>
  <c r="AB24" i="10"/>
  <c r="AB59" i="10" s="1"/>
  <c r="AB61" i="10" s="1"/>
  <c r="CB24" i="10"/>
  <c r="CB59" i="10" s="1"/>
  <c r="CB61" i="10" s="1"/>
  <c r="K24" i="10"/>
  <c r="K59" i="10" s="1"/>
  <c r="K61" i="10" s="1"/>
  <c r="BC24" i="10"/>
  <c r="BC59" i="10" s="1"/>
  <c r="BC61" i="10" s="1"/>
  <c r="BQ24" i="10"/>
  <c r="BQ59" i="10" s="1"/>
  <c r="BQ61" i="10" s="1"/>
  <c r="BY24" i="10"/>
  <c r="BY59" i="10" s="1"/>
  <c r="BY61" i="10" s="1"/>
  <c r="AR24" i="10"/>
  <c r="AR59" i="10" s="1"/>
  <c r="AR61" i="10" s="1"/>
  <c r="AJ24" i="10"/>
  <c r="AJ59" i="10" s="1"/>
  <c r="AJ61" i="10" s="1"/>
  <c r="AP24" i="10"/>
  <c r="AP59" i="10" s="1"/>
  <c r="AP61" i="10" s="1"/>
  <c r="AC24" i="10"/>
  <c r="AC59" i="10" s="1"/>
  <c r="AC61" i="10" s="1"/>
  <c r="X24" i="10"/>
  <c r="X59" i="10" s="1"/>
  <c r="X61" i="10" s="1"/>
  <c r="AI24" i="10"/>
  <c r="AI59" i="10" s="1"/>
  <c r="AI61" i="10" s="1"/>
  <c r="BN24" i="10"/>
  <c r="BN59" i="10" s="1"/>
  <c r="BN61" i="10" s="1"/>
  <c r="AD24" i="10"/>
  <c r="AD59" i="10" s="1"/>
  <c r="AD61" i="10" s="1"/>
  <c r="BJ24" i="10"/>
  <c r="BJ59" i="10" s="1"/>
  <c r="BJ61" i="10" s="1"/>
  <c r="BI24" i="10"/>
  <c r="BI59" i="10" s="1"/>
  <c r="BI61" i="10" s="1"/>
  <c r="BP24" i="10"/>
  <c r="BP59" i="10" s="1"/>
  <c r="BP61" i="10" s="1"/>
  <c r="AU24" i="10"/>
  <c r="AU59" i="10" s="1"/>
  <c r="AU61" i="10" s="1"/>
  <c r="AN24" i="10"/>
  <c r="AN59" i="10" s="1"/>
  <c r="AN61" i="10" s="1"/>
  <c r="BG24" i="10"/>
  <c r="BG59" i="10" s="1"/>
  <c r="BG61" i="10" s="1"/>
  <c r="CA24" i="10"/>
  <c r="CA59" i="10" s="1"/>
  <c r="CA61" i="10" s="1"/>
  <c r="V24" i="10"/>
  <c r="V59" i="10" s="1"/>
  <c r="V61" i="10" s="1"/>
  <c r="J24" i="10"/>
  <c r="J59" i="10" s="1"/>
  <c r="J61" i="10" s="1"/>
  <c r="AY24" i="10"/>
  <c r="AY59" i="10" s="1"/>
  <c r="AY61" i="10" s="1"/>
  <c r="BU24" i="10"/>
  <c r="BU59" i="10" s="1"/>
  <c r="BU61" i="10" s="1"/>
  <c r="AK24" i="10"/>
  <c r="AK59" i="10" s="1"/>
  <c r="AK61" i="10" s="1"/>
  <c r="BZ24" i="10"/>
  <c r="BZ59" i="10" s="1"/>
  <c r="BZ61" i="10" s="1"/>
  <c r="AH24" i="10"/>
  <c r="AH59" i="10" s="1"/>
  <c r="AH61" i="10" s="1"/>
  <c r="AF24" i="10"/>
  <c r="AF59" i="10" s="1"/>
  <c r="AF61" i="10" s="1"/>
  <c r="CC24" i="10"/>
  <c r="CC59" i="10" s="1"/>
  <c r="CC61" i="10" s="1"/>
  <c r="AM24" i="10"/>
  <c r="AM59" i="10" s="1"/>
  <c r="AM61" i="10" s="1"/>
  <c r="CD24" i="10"/>
  <c r="CD59" i="10" s="1"/>
  <c r="CD61" i="10" s="1"/>
  <c r="CH24" i="10"/>
  <c r="CH59" i="10" s="1"/>
  <c r="CH61" i="10" s="1"/>
  <c r="AA24" i="10"/>
  <c r="AA59" i="10" s="1"/>
  <c r="AA61" i="10" s="1"/>
  <c r="M24" i="10"/>
  <c r="M59" i="10" s="1"/>
  <c r="M61" i="10" s="1"/>
  <c r="Z24" i="10"/>
  <c r="Z59" i="10" s="1"/>
  <c r="Z61" i="10" s="1"/>
  <c r="AX24" i="10"/>
  <c r="AX59" i="10" s="1"/>
  <c r="AX61" i="10" s="1"/>
  <c r="CG24" i="10"/>
  <c r="CG59" i="10" s="1"/>
  <c r="CG61" i="10" s="1"/>
  <c r="BD24" i="10"/>
  <c r="BD59" i="10" s="1"/>
  <c r="BD61" i="10" s="1"/>
  <c r="AW24" i="10"/>
  <c r="AW59" i="10" s="1"/>
  <c r="AW61" i="10" s="1"/>
  <c r="BK24" i="10"/>
  <c r="BK59" i="10" s="1"/>
  <c r="BK61" i="10" s="1"/>
  <c r="O24" i="10"/>
  <c r="O59" i="10" s="1"/>
  <c r="O61" i="10" s="1"/>
  <c r="AT24" i="10"/>
  <c r="AT59" i="10" s="1"/>
  <c r="AT61" i="10" s="1"/>
  <c r="CE24" i="10"/>
  <c r="CE59" i="10" s="1"/>
  <c r="CE61" i="10" s="1"/>
  <c r="L24" i="10"/>
  <c r="L59" i="10" s="1"/>
  <c r="L61" i="10" s="1"/>
  <c r="W24" i="10"/>
  <c r="W59" i="10" s="1"/>
  <c r="W61" i="10" s="1"/>
  <c r="AZ24" i="10"/>
  <c r="AZ59" i="10" s="1"/>
  <c r="AZ61" i="10" s="1"/>
  <c r="BH24" i="10"/>
  <c r="BH59" i="10" s="1"/>
  <c r="BH61" i="10" s="1"/>
  <c r="BA24" i="10"/>
  <c r="BA59" i="10" s="1"/>
  <c r="BA61" i="10" s="1"/>
  <c r="BF24" i="10"/>
  <c r="BF59" i="10" s="1"/>
  <c r="BF61" i="10" s="1"/>
  <c r="BX24" i="10"/>
  <c r="BX59" i="10" s="1"/>
  <c r="BX61" i="10" s="1"/>
  <c r="Q24" i="10"/>
  <c r="Q59" i="10" s="1"/>
  <c r="Q61" i="10" s="1"/>
  <c r="AV24" i="10"/>
  <c r="AV59" i="10" s="1"/>
  <c r="AV61" i="10" s="1"/>
  <c r="I24" i="10"/>
  <c r="Q95" i="5"/>
  <c r="Q107" i="5" s="1"/>
  <c r="Q109" i="5" s="1"/>
  <c r="CD95" i="5"/>
  <c r="CD107" i="5" s="1"/>
  <c r="CD109" i="5" s="1"/>
  <c r="BX95" i="5"/>
  <c r="BX107" i="5" s="1"/>
  <c r="BX109" i="5" s="1"/>
  <c r="CG95" i="5"/>
  <c r="CG107" i="5" s="1"/>
  <c r="CG109" i="5" s="1"/>
  <c r="M95" i="5"/>
  <c r="M107" i="5" s="1"/>
  <c r="M109" i="5" s="1"/>
  <c r="P95" i="5"/>
  <c r="P107" i="5" s="1"/>
  <c r="P109" i="5" s="1"/>
  <c r="CC95" i="5"/>
  <c r="CC107" i="5" s="1"/>
  <c r="CC109" i="5" s="1"/>
  <c r="BV95" i="5"/>
  <c r="BV107" i="5" s="1"/>
  <c r="BV109" i="5" s="1"/>
  <c r="CE95" i="5"/>
  <c r="CE107" i="5" s="1"/>
  <c r="CE109" i="5" s="1"/>
  <c r="AB95" i="5"/>
  <c r="AB107" i="5" s="1"/>
  <c r="AB109" i="5" s="1"/>
  <c r="Z95" i="5"/>
  <c r="Z107" i="5" s="1"/>
  <c r="Z109" i="5" s="1"/>
  <c r="BZ95" i="5"/>
  <c r="BZ107" i="5" s="1"/>
  <c r="BZ109" i="5" s="1"/>
  <c r="BQ95" i="5"/>
  <c r="BQ107" i="5" s="1"/>
  <c r="BQ109" i="5" s="1"/>
  <c r="BF95" i="5"/>
  <c r="BF107" i="5" s="1"/>
  <c r="BF109" i="5" s="1"/>
  <c r="CH95" i="5"/>
  <c r="CH107" i="5" s="1"/>
  <c r="CH109" i="5" s="1"/>
  <c r="AL95" i="5"/>
  <c r="AL107" i="5" s="1"/>
  <c r="AL109" i="5" s="1"/>
  <c r="G78" i="5"/>
  <c r="G75" i="5"/>
  <c r="BE95" i="5"/>
  <c r="BE107" i="5" s="1"/>
  <c r="BE109" i="5" s="1"/>
  <c r="AO95" i="5"/>
  <c r="AO107" i="5" s="1"/>
  <c r="AO109" i="5" s="1"/>
  <c r="BK95" i="5"/>
  <c r="BK107" i="5" s="1"/>
  <c r="BK109" i="5" s="1"/>
  <c r="AS95" i="5"/>
  <c r="AS107" i="5" s="1"/>
  <c r="AS109" i="5" s="1"/>
  <c r="BY95" i="5"/>
  <c r="BY107" i="5" s="1"/>
  <c r="BY109" i="5" s="1"/>
  <c r="CA95" i="5"/>
  <c r="CA107" i="5" s="1"/>
  <c r="CA109" i="5" s="1"/>
  <c r="AX95" i="5"/>
  <c r="AX107" i="5" s="1"/>
  <c r="AX109" i="5" s="1"/>
  <c r="AN95" i="5"/>
  <c r="AN107" i="5" s="1"/>
  <c r="AN109" i="5" s="1"/>
  <c r="J95" i="5"/>
  <c r="J107" i="5" s="1"/>
  <c r="J109" i="5" s="1"/>
  <c r="I94" i="5" l="1"/>
  <c r="G80" i="5"/>
  <c r="G94" i="5" s="1"/>
  <c r="E81" i="5"/>
  <c r="AZ13" i="10"/>
  <c r="AZ13" i="12"/>
  <c r="BD13" i="10"/>
  <c r="BD13" i="12"/>
  <c r="AM13" i="10"/>
  <c r="AM13" i="12"/>
  <c r="J13" i="10"/>
  <c r="J13" i="12"/>
  <c r="BJ13" i="10"/>
  <c r="BJ13" i="12"/>
  <c r="AR13" i="10"/>
  <c r="AR13" i="12"/>
  <c r="BE13" i="10"/>
  <c r="BE13" i="12"/>
  <c r="BR13" i="10"/>
  <c r="BR13" i="12"/>
  <c r="AE13" i="10"/>
  <c r="AE13" i="12"/>
  <c r="G93" i="5"/>
  <c r="G83" i="5"/>
  <c r="G79" i="5"/>
  <c r="G24" i="10"/>
  <c r="G59" i="10" s="1"/>
  <c r="I59" i="10"/>
  <c r="I61" i="10" s="1"/>
  <c r="W13" i="10"/>
  <c r="W13" i="12"/>
  <c r="CG13" i="12"/>
  <c r="CG13" i="10"/>
  <c r="CC13" i="10"/>
  <c r="CC13" i="12"/>
  <c r="V13" i="12"/>
  <c r="V13" i="10"/>
  <c r="AD13" i="10"/>
  <c r="AD13" i="12"/>
  <c r="BY13" i="10"/>
  <c r="BY13" i="12"/>
  <c r="T13" i="10"/>
  <c r="T13" i="12"/>
  <c r="AQ13" i="10"/>
  <c r="AQ13" i="12"/>
  <c r="S13" i="10"/>
  <c r="S13" i="12"/>
  <c r="AV13" i="10"/>
  <c r="AV13" i="12"/>
  <c r="L13" i="10"/>
  <c r="L14" i="10" s="1"/>
  <c r="L13" i="12"/>
  <c r="AX13" i="10"/>
  <c r="AX13" i="12"/>
  <c r="AF13" i="10"/>
  <c r="AF13" i="12"/>
  <c r="CA13" i="10"/>
  <c r="CA13" i="12"/>
  <c r="BN13" i="10"/>
  <c r="BN13" i="12"/>
  <c r="BQ13" i="10"/>
  <c r="BQ13" i="12"/>
  <c r="N13" i="10"/>
  <c r="N13" i="12"/>
  <c r="AL13" i="10"/>
  <c r="AL13" i="12"/>
  <c r="U13" i="10"/>
  <c r="U13" i="12"/>
  <c r="Q13" i="10"/>
  <c r="Q13" i="12"/>
  <c r="CE13" i="10"/>
  <c r="CE13" i="12"/>
  <c r="Z13" i="10"/>
  <c r="Z13" i="12"/>
  <c r="AH13" i="10"/>
  <c r="AH13" i="12"/>
  <c r="BG13" i="10"/>
  <c r="BG13" i="12"/>
  <c r="AI13" i="10"/>
  <c r="AI13" i="12"/>
  <c r="BC13" i="10"/>
  <c r="BC13" i="12"/>
  <c r="BW13" i="10"/>
  <c r="BW13" i="12"/>
  <c r="BO13" i="10"/>
  <c r="BO13" i="12"/>
  <c r="AS13" i="12"/>
  <c r="AS13" i="10"/>
  <c r="BX13" i="10"/>
  <c r="BX13" i="12"/>
  <c r="AT13" i="10"/>
  <c r="AT13" i="12"/>
  <c r="M13" i="10"/>
  <c r="M13" i="12"/>
  <c r="BZ13" i="10"/>
  <c r="BZ13" i="12"/>
  <c r="AN13" i="10"/>
  <c r="AN13" i="12"/>
  <c r="X13" i="10"/>
  <c r="X13" i="12"/>
  <c r="K13" i="10"/>
  <c r="K13" i="12"/>
  <c r="BT13" i="10"/>
  <c r="BT13" i="12"/>
  <c r="AG13" i="10"/>
  <c r="AG13" i="12"/>
  <c r="BL13" i="12"/>
  <c r="BL13" i="10"/>
  <c r="O13" i="10"/>
  <c r="O13" i="12"/>
  <c r="AA13" i="10"/>
  <c r="AA13" i="12"/>
  <c r="AK13" i="10"/>
  <c r="AK13" i="12"/>
  <c r="AU13" i="10"/>
  <c r="AU13" i="12"/>
  <c r="AC13" i="10"/>
  <c r="AC13" i="12"/>
  <c r="CB13" i="10"/>
  <c r="CB13" i="12"/>
  <c r="Y13" i="10"/>
  <c r="Y13" i="12"/>
  <c r="CF13" i="10"/>
  <c r="CF13" i="12"/>
  <c r="P13" i="10"/>
  <c r="P13" i="12"/>
  <c r="BF13" i="10"/>
  <c r="BF13" i="12"/>
  <c r="BA13" i="10"/>
  <c r="BA13" i="12"/>
  <c r="BK13" i="10"/>
  <c r="BK13" i="12"/>
  <c r="CH13" i="10"/>
  <c r="CH13" i="12"/>
  <c r="BU13" i="10"/>
  <c r="BU13" i="12"/>
  <c r="BP13" i="10"/>
  <c r="BP13" i="12"/>
  <c r="AP13" i="12"/>
  <c r="AP13" i="10"/>
  <c r="AB13" i="10"/>
  <c r="AB13" i="12"/>
  <c r="BS13" i="10"/>
  <c r="BS13" i="12"/>
  <c r="AO13" i="10"/>
  <c r="AO13" i="12"/>
  <c r="R13" i="10"/>
  <c r="R13" i="12"/>
  <c r="BH13" i="10"/>
  <c r="BH13" i="12"/>
  <c r="AW13" i="10"/>
  <c r="AW13" i="12"/>
  <c r="CD13" i="10"/>
  <c r="CD13" i="12"/>
  <c r="AY13" i="10"/>
  <c r="AY13" i="12"/>
  <c r="BI13" i="10"/>
  <c r="BI13" i="12"/>
  <c r="AJ13" i="10"/>
  <c r="AJ13" i="12"/>
  <c r="BV13" i="10"/>
  <c r="BV13" i="12"/>
  <c r="BB13" i="10"/>
  <c r="BB13" i="12"/>
  <c r="BM13" i="10"/>
  <c r="BM13" i="12"/>
  <c r="I95" i="5"/>
  <c r="BB17" i="12" l="1"/>
  <c r="BB26" i="17"/>
  <c r="BB27" i="17" s="1"/>
  <c r="BB29" i="17" s="1"/>
  <c r="BB31" i="17" s="1"/>
  <c r="AY17" i="12"/>
  <c r="AY26" i="17"/>
  <c r="AY27" i="17" s="1"/>
  <c r="AY29" i="17" s="1"/>
  <c r="AY31" i="17" s="1"/>
  <c r="R17" i="12"/>
  <c r="R26" i="17"/>
  <c r="R27" i="17" s="1"/>
  <c r="R29" i="17" s="1"/>
  <c r="R31" i="17" s="1"/>
  <c r="BK17" i="12"/>
  <c r="BK44" i="17" s="1"/>
  <c r="BK45" i="17" s="1"/>
  <c r="BK50" i="17" s="1"/>
  <c r="BK19" i="12" s="1"/>
  <c r="BK20" i="12" s="1"/>
  <c r="BK26" i="17"/>
  <c r="BK27" i="17" s="1"/>
  <c r="BK29" i="17" s="1"/>
  <c r="BK31" i="17" s="1"/>
  <c r="CF17" i="12"/>
  <c r="CF26" i="17"/>
  <c r="CF27" i="17" s="1"/>
  <c r="CF29" i="17" s="1"/>
  <c r="CF31" i="17" s="1"/>
  <c r="AU17" i="12"/>
  <c r="AU26" i="17"/>
  <c r="AU27" i="17" s="1"/>
  <c r="AU29" i="17" s="1"/>
  <c r="AU31" i="17" s="1"/>
  <c r="X17" i="12"/>
  <c r="X26" i="17"/>
  <c r="X27" i="17" s="1"/>
  <c r="X29" i="17" s="1"/>
  <c r="X31" i="17" s="1"/>
  <c r="AT17" i="12"/>
  <c r="AT26" i="17"/>
  <c r="AT27" i="17" s="1"/>
  <c r="AT29" i="17" s="1"/>
  <c r="AT31" i="17" s="1"/>
  <c r="BW17" i="12"/>
  <c r="BW26" i="17"/>
  <c r="BW27" i="17" s="1"/>
  <c r="BW29" i="17" s="1"/>
  <c r="BW31" i="17" s="1"/>
  <c r="AH17" i="12"/>
  <c r="AH44" i="17" s="1"/>
  <c r="AH45" i="17" s="1"/>
  <c r="AH50" i="17" s="1"/>
  <c r="AH19" i="12" s="1"/>
  <c r="AH20" i="12" s="1"/>
  <c r="AH26" i="17"/>
  <c r="AH27" i="17" s="1"/>
  <c r="AH29" i="17" s="1"/>
  <c r="AH31" i="17" s="1"/>
  <c r="U17" i="12"/>
  <c r="U26" i="17"/>
  <c r="U27" i="17" s="1"/>
  <c r="U29" i="17" s="1"/>
  <c r="U31" i="17" s="1"/>
  <c r="BN17" i="12"/>
  <c r="BN44" i="17" s="1"/>
  <c r="BN45" i="17" s="1"/>
  <c r="BN50" i="17" s="1"/>
  <c r="BN19" i="12" s="1"/>
  <c r="BN20" i="12" s="1"/>
  <c r="BN26" i="17"/>
  <c r="BN27" i="17" s="1"/>
  <c r="BN29" i="17" s="1"/>
  <c r="BN31" i="17" s="1"/>
  <c r="L17" i="12"/>
  <c r="L26" i="17"/>
  <c r="L27" i="17" s="1"/>
  <c r="L29" i="17" s="1"/>
  <c r="L31" i="17" s="1"/>
  <c r="T17" i="12"/>
  <c r="T26" i="17"/>
  <c r="T27" i="17" s="1"/>
  <c r="T29" i="17" s="1"/>
  <c r="T31" i="17" s="1"/>
  <c r="CC17" i="12"/>
  <c r="CC26" i="17"/>
  <c r="CC27" i="17" s="1"/>
  <c r="CC29" i="17" s="1"/>
  <c r="CC31" i="17" s="1"/>
  <c r="AR17" i="12"/>
  <c r="AR44" i="17" s="1"/>
  <c r="AR45" i="17" s="1"/>
  <c r="AR50" i="17" s="1"/>
  <c r="AR19" i="12" s="1"/>
  <c r="AR20" i="12" s="1"/>
  <c r="AR26" i="17"/>
  <c r="AR27" i="17" s="1"/>
  <c r="AR29" i="17" s="1"/>
  <c r="AR31" i="17" s="1"/>
  <c r="BD17" i="12"/>
  <c r="BD26" i="17"/>
  <c r="BD27" i="17" s="1"/>
  <c r="BD29" i="17" s="1"/>
  <c r="BD31" i="17" s="1"/>
  <c r="BV17" i="12"/>
  <c r="BV26" i="17"/>
  <c r="BV27" i="17" s="1"/>
  <c r="BV29" i="17" s="1"/>
  <c r="BV31" i="17" s="1"/>
  <c r="CD17" i="12"/>
  <c r="CD26" i="17"/>
  <c r="CD27" i="17" s="1"/>
  <c r="CD29" i="17" s="1"/>
  <c r="CD31" i="17" s="1"/>
  <c r="AO17" i="12"/>
  <c r="AO44" i="17" s="1"/>
  <c r="AO45" i="17" s="1"/>
  <c r="AO50" i="17" s="1"/>
  <c r="AO19" i="12" s="1"/>
  <c r="AO20" i="12" s="1"/>
  <c r="AO26" i="17"/>
  <c r="AO27" i="17" s="1"/>
  <c r="AO29" i="17" s="1"/>
  <c r="AO31" i="17" s="1"/>
  <c r="BP17" i="12"/>
  <c r="BP26" i="17"/>
  <c r="BP27" i="17" s="1"/>
  <c r="BP29" i="17" s="1"/>
  <c r="BP31" i="17" s="1"/>
  <c r="BA17" i="12"/>
  <c r="BA26" i="17"/>
  <c r="BA27" i="17" s="1"/>
  <c r="BA29" i="17" s="1"/>
  <c r="BA31" i="17" s="1"/>
  <c r="Y17" i="12"/>
  <c r="Y26" i="17"/>
  <c r="Y27" i="17" s="1"/>
  <c r="Y29" i="17" s="1"/>
  <c r="Y31" i="17" s="1"/>
  <c r="AK17" i="12"/>
  <c r="AK44" i="17" s="1"/>
  <c r="AK45" i="17" s="1"/>
  <c r="AK50" i="17" s="1"/>
  <c r="AK19" i="12" s="1"/>
  <c r="AK20" i="12" s="1"/>
  <c r="AK26" i="17"/>
  <c r="AK27" i="17" s="1"/>
  <c r="AK29" i="17" s="1"/>
  <c r="AK31" i="17" s="1"/>
  <c r="AG17" i="12"/>
  <c r="AG26" i="17"/>
  <c r="AG27" i="17" s="1"/>
  <c r="AG29" i="17" s="1"/>
  <c r="AG31" i="17" s="1"/>
  <c r="AN17" i="12"/>
  <c r="AN26" i="17"/>
  <c r="AN27" i="17" s="1"/>
  <c r="AN29" i="17" s="1"/>
  <c r="AN31" i="17" s="1"/>
  <c r="BX17" i="12"/>
  <c r="BX26" i="17"/>
  <c r="BX27" i="17" s="1"/>
  <c r="BX29" i="17" s="1"/>
  <c r="BX31" i="17" s="1"/>
  <c r="BC17" i="12"/>
  <c r="BC44" i="17" s="1"/>
  <c r="BC45" i="17" s="1"/>
  <c r="BC50" i="17" s="1"/>
  <c r="BC19" i="12" s="1"/>
  <c r="BC20" i="12" s="1"/>
  <c r="BC26" i="17"/>
  <c r="BC27" i="17" s="1"/>
  <c r="BC29" i="17" s="1"/>
  <c r="BC31" i="17" s="1"/>
  <c r="Z17" i="12"/>
  <c r="Z26" i="17"/>
  <c r="Z27" i="17" s="1"/>
  <c r="Z29" i="17" s="1"/>
  <c r="Z31" i="17" s="1"/>
  <c r="AL17" i="12"/>
  <c r="AL26" i="17"/>
  <c r="AL27" i="17" s="1"/>
  <c r="AL29" i="17" s="1"/>
  <c r="AL31" i="17" s="1"/>
  <c r="CA17" i="12"/>
  <c r="CA26" i="17"/>
  <c r="CA27" i="17" s="1"/>
  <c r="CA29" i="17" s="1"/>
  <c r="CA31" i="17" s="1"/>
  <c r="AV17" i="12"/>
  <c r="AV44" i="17" s="1"/>
  <c r="AV45" i="17" s="1"/>
  <c r="AV50" i="17" s="1"/>
  <c r="AV19" i="12" s="1"/>
  <c r="AV20" i="12" s="1"/>
  <c r="AV26" i="17"/>
  <c r="AV27" i="17" s="1"/>
  <c r="AV29" i="17" s="1"/>
  <c r="AV31" i="17" s="1"/>
  <c r="BY17" i="12"/>
  <c r="BY26" i="17"/>
  <c r="BY27" i="17" s="1"/>
  <c r="BY29" i="17" s="1"/>
  <c r="BY31" i="17" s="1"/>
  <c r="CG17" i="12"/>
  <c r="CG26" i="17"/>
  <c r="CG27" i="17" s="1"/>
  <c r="CG29" i="17" s="1"/>
  <c r="CG31" i="17" s="1"/>
  <c r="AE17" i="12"/>
  <c r="AE26" i="17"/>
  <c r="AE27" i="17" s="1"/>
  <c r="AE29" i="17" s="1"/>
  <c r="AE31" i="17" s="1"/>
  <c r="BJ17" i="12"/>
  <c r="BJ44" i="17" s="1"/>
  <c r="BJ45" i="17" s="1"/>
  <c r="BJ50" i="17" s="1"/>
  <c r="BJ19" i="12" s="1"/>
  <c r="BJ20" i="12" s="1"/>
  <c r="BJ26" i="17"/>
  <c r="BJ27" i="17" s="1"/>
  <c r="BJ29" i="17" s="1"/>
  <c r="BJ31" i="17" s="1"/>
  <c r="AZ17" i="12"/>
  <c r="AZ26" i="17"/>
  <c r="AZ27" i="17" s="1"/>
  <c r="AZ29" i="17" s="1"/>
  <c r="AZ31" i="17" s="1"/>
  <c r="BF17" i="12"/>
  <c r="BF26" i="17"/>
  <c r="BF27" i="17" s="1"/>
  <c r="BF29" i="17" s="1"/>
  <c r="BF31" i="17" s="1"/>
  <c r="CE17" i="12"/>
  <c r="CE26" i="17"/>
  <c r="CE27" i="17" s="1"/>
  <c r="CE29" i="17" s="1"/>
  <c r="CE31" i="17" s="1"/>
  <c r="AF17" i="12"/>
  <c r="AF44" i="17" s="1"/>
  <c r="AF45" i="17" s="1"/>
  <c r="AF50" i="17" s="1"/>
  <c r="AF19" i="12" s="1"/>
  <c r="AF20" i="12" s="1"/>
  <c r="AF26" i="17"/>
  <c r="AF27" i="17" s="1"/>
  <c r="AF29" i="17" s="1"/>
  <c r="AF31" i="17" s="1"/>
  <c r="AD17" i="12"/>
  <c r="AD26" i="17"/>
  <c r="AD27" i="17" s="1"/>
  <c r="AD29" i="17" s="1"/>
  <c r="AD31" i="17" s="1"/>
  <c r="W17" i="12"/>
  <c r="W26" i="17"/>
  <c r="W27" i="17" s="1"/>
  <c r="W29" i="17" s="1"/>
  <c r="W31" i="17" s="1"/>
  <c r="AJ17" i="12"/>
  <c r="AJ26" i="17"/>
  <c r="AJ27" i="17" s="1"/>
  <c r="AJ29" i="17" s="1"/>
  <c r="AJ31" i="17" s="1"/>
  <c r="BU17" i="12"/>
  <c r="BU44" i="17" s="1"/>
  <c r="BU45" i="17" s="1"/>
  <c r="BU50" i="17" s="1"/>
  <c r="BU19" i="12" s="1"/>
  <c r="BU20" i="12" s="1"/>
  <c r="BU26" i="17"/>
  <c r="BU27" i="17" s="1"/>
  <c r="BU29" i="17" s="1"/>
  <c r="BU31" i="17" s="1"/>
  <c r="CB17" i="12"/>
  <c r="CB26" i="17"/>
  <c r="CB27" i="17" s="1"/>
  <c r="CB29" i="17" s="1"/>
  <c r="CB31" i="17" s="1"/>
  <c r="BZ17" i="12"/>
  <c r="BZ26" i="17"/>
  <c r="BZ27" i="17" s="1"/>
  <c r="BZ29" i="17" s="1"/>
  <c r="BZ31" i="17" s="1"/>
  <c r="AI17" i="12"/>
  <c r="AI26" i="17"/>
  <c r="AI27" i="17" s="1"/>
  <c r="AI29" i="17" s="1"/>
  <c r="AI31" i="17" s="1"/>
  <c r="AS17" i="12"/>
  <c r="AS44" i="17" s="1"/>
  <c r="AS45" i="17" s="1"/>
  <c r="AS50" i="17" s="1"/>
  <c r="AS19" i="12" s="1"/>
  <c r="AS20" i="12" s="1"/>
  <c r="AS26" i="17"/>
  <c r="AS27" i="17" s="1"/>
  <c r="AS29" i="17" s="1"/>
  <c r="AS31" i="17" s="1"/>
  <c r="BR17" i="12"/>
  <c r="BR26" i="17"/>
  <c r="BR27" i="17" s="1"/>
  <c r="BR29" i="17" s="1"/>
  <c r="BR31" i="17" s="1"/>
  <c r="J17" i="12"/>
  <c r="J26" i="17"/>
  <c r="J27" i="17" s="1"/>
  <c r="J29" i="17" s="1"/>
  <c r="BL17" i="12"/>
  <c r="BL26" i="17"/>
  <c r="BL27" i="17" s="1"/>
  <c r="BL29" i="17" s="1"/>
  <c r="BL31" i="17" s="1"/>
  <c r="AW17" i="12"/>
  <c r="AW44" i="17" s="1"/>
  <c r="AW45" i="17" s="1"/>
  <c r="AW50" i="17" s="1"/>
  <c r="AW19" i="12" s="1"/>
  <c r="AW20" i="12" s="1"/>
  <c r="AW26" i="17"/>
  <c r="AW27" i="17" s="1"/>
  <c r="AW29" i="17" s="1"/>
  <c r="AW31" i="17" s="1"/>
  <c r="AA17" i="12"/>
  <c r="AA26" i="17"/>
  <c r="AA27" i="17" s="1"/>
  <c r="AA29" i="17" s="1"/>
  <c r="AA31" i="17" s="1"/>
  <c r="N17" i="12"/>
  <c r="N26" i="17"/>
  <c r="N27" i="17" s="1"/>
  <c r="N29" i="17" s="1"/>
  <c r="N31" i="17" s="1"/>
  <c r="BM17" i="12"/>
  <c r="BM26" i="17"/>
  <c r="BM27" i="17" s="1"/>
  <c r="BM29" i="17" s="1"/>
  <c r="BM31" i="17" s="1"/>
  <c r="BI17" i="12"/>
  <c r="BI44" i="17" s="1"/>
  <c r="BI45" i="17" s="1"/>
  <c r="BI50" i="17" s="1"/>
  <c r="BI19" i="12" s="1"/>
  <c r="BI20" i="12" s="1"/>
  <c r="BI26" i="17"/>
  <c r="BI27" i="17" s="1"/>
  <c r="BI29" i="17" s="1"/>
  <c r="BI31" i="17" s="1"/>
  <c r="BH17" i="12"/>
  <c r="BH26" i="17"/>
  <c r="BH27" i="17" s="1"/>
  <c r="BH29" i="17" s="1"/>
  <c r="BH31" i="17" s="1"/>
  <c r="AB17" i="12"/>
  <c r="AB26" i="17"/>
  <c r="AB27" i="17" s="1"/>
  <c r="AB29" i="17" s="1"/>
  <c r="AB31" i="17" s="1"/>
  <c r="CH17" i="12"/>
  <c r="CH26" i="17"/>
  <c r="CH27" i="17" s="1"/>
  <c r="CH29" i="17" s="1"/>
  <c r="P17" i="12"/>
  <c r="P44" i="17" s="1"/>
  <c r="P45" i="17" s="1"/>
  <c r="P50" i="17" s="1"/>
  <c r="P19" i="12" s="1"/>
  <c r="P20" i="12" s="1"/>
  <c r="P26" i="17"/>
  <c r="P27" i="17" s="1"/>
  <c r="P29" i="17" s="1"/>
  <c r="P31" i="17" s="1"/>
  <c r="AC17" i="12"/>
  <c r="AC26" i="17"/>
  <c r="AC27" i="17" s="1"/>
  <c r="AC29" i="17" s="1"/>
  <c r="AC31" i="17" s="1"/>
  <c r="O17" i="12"/>
  <c r="O26" i="17"/>
  <c r="O27" i="17" s="1"/>
  <c r="O29" i="17" s="1"/>
  <c r="O31" i="17" s="1"/>
  <c r="K17" i="12"/>
  <c r="K26" i="17"/>
  <c r="K27" i="17" s="1"/>
  <c r="K29" i="17" s="1"/>
  <c r="M17" i="12"/>
  <c r="M44" i="17" s="1"/>
  <c r="M45" i="17" s="1"/>
  <c r="M50" i="17" s="1"/>
  <c r="M19" i="12" s="1"/>
  <c r="M20" i="12" s="1"/>
  <c r="M26" i="17"/>
  <c r="M27" i="17" s="1"/>
  <c r="M29" i="17" s="1"/>
  <c r="M31" i="17" s="1"/>
  <c r="BO17" i="12"/>
  <c r="BO26" i="17"/>
  <c r="BO27" i="17" s="1"/>
  <c r="BO29" i="17" s="1"/>
  <c r="BO31" i="17" s="1"/>
  <c r="BG17" i="12"/>
  <c r="BG26" i="17"/>
  <c r="BG27" i="17" s="1"/>
  <c r="BG29" i="17" s="1"/>
  <c r="BG31" i="17" s="1"/>
  <c r="Q17" i="12"/>
  <c r="Q26" i="17"/>
  <c r="Q27" i="17" s="1"/>
  <c r="Q29" i="17" s="1"/>
  <c r="Q31" i="17" s="1"/>
  <c r="BQ17" i="12"/>
  <c r="BQ44" i="17" s="1"/>
  <c r="BQ45" i="17" s="1"/>
  <c r="BQ50" i="17" s="1"/>
  <c r="BQ19" i="12" s="1"/>
  <c r="BQ20" i="12" s="1"/>
  <c r="BQ26" i="17"/>
  <c r="BQ27" i="17" s="1"/>
  <c r="BQ29" i="17" s="1"/>
  <c r="BQ31" i="17" s="1"/>
  <c r="AX17" i="12"/>
  <c r="AX26" i="17"/>
  <c r="AX27" i="17" s="1"/>
  <c r="AX29" i="17" s="1"/>
  <c r="AX31" i="17" s="1"/>
  <c r="AQ17" i="12"/>
  <c r="AQ26" i="17"/>
  <c r="AQ27" i="17" s="1"/>
  <c r="AQ29" i="17" s="1"/>
  <c r="AQ31" i="17" s="1"/>
  <c r="CH36" i="12"/>
  <c r="BZ36" i="12"/>
  <c r="BR36" i="12"/>
  <c r="BJ36" i="12"/>
  <c r="BB36" i="12"/>
  <c r="AT36" i="12"/>
  <c r="AL36" i="12"/>
  <c r="AD36" i="12"/>
  <c r="V36" i="12"/>
  <c r="N36" i="12"/>
  <c r="CG36" i="12"/>
  <c r="BY36" i="12"/>
  <c r="BQ36" i="12"/>
  <c r="BI36" i="12"/>
  <c r="BA36" i="12"/>
  <c r="AS36" i="12"/>
  <c r="AK36" i="12"/>
  <c r="AC36" i="12"/>
  <c r="U36" i="12"/>
  <c r="M36" i="12"/>
  <c r="CF36" i="12"/>
  <c r="BX36" i="12"/>
  <c r="BP36" i="12"/>
  <c r="BH36" i="12"/>
  <c r="AZ36" i="12"/>
  <c r="AR36" i="12"/>
  <c r="AJ36" i="12"/>
  <c r="AB36" i="12"/>
  <c r="T36" i="12"/>
  <c r="L36" i="12"/>
  <c r="CE36" i="12"/>
  <c r="BW36" i="12"/>
  <c r="BO36" i="12"/>
  <c r="BG36" i="12"/>
  <c r="AY36" i="12"/>
  <c r="AQ36" i="12"/>
  <c r="AI36" i="12"/>
  <c r="AA36" i="12"/>
  <c r="S36" i="12"/>
  <c r="CD36" i="12"/>
  <c r="BV36" i="12"/>
  <c r="BN36" i="12"/>
  <c r="BF36" i="12"/>
  <c r="AX36" i="12"/>
  <c r="AP36" i="12"/>
  <c r="AH36" i="12"/>
  <c r="Z36" i="12"/>
  <c r="R36" i="12"/>
  <c r="CC36" i="12"/>
  <c r="BU36" i="12"/>
  <c r="BM36" i="12"/>
  <c r="BE36" i="12"/>
  <c r="AW36" i="12"/>
  <c r="AO36" i="12"/>
  <c r="AG36" i="12"/>
  <c r="Y36" i="12"/>
  <c r="Q36" i="12"/>
  <c r="CB36" i="12"/>
  <c r="BT36" i="12"/>
  <c r="BL36" i="12"/>
  <c r="BD36" i="12"/>
  <c r="AV36" i="12"/>
  <c r="AN36" i="12"/>
  <c r="AF36" i="12"/>
  <c r="X36" i="12"/>
  <c r="P36" i="12"/>
  <c r="CA36" i="12"/>
  <c r="BS36" i="12"/>
  <c r="BK36" i="12"/>
  <c r="BC36" i="12"/>
  <c r="AU36" i="12"/>
  <c r="AM36" i="12"/>
  <c r="AE36" i="12"/>
  <c r="W36" i="12"/>
  <c r="O36" i="12"/>
  <c r="AP17" i="12"/>
  <c r="AP44" i="17" s="1"/>
  <c r="AP45" i="17" s="1"/>
  <c r="AP50" i="17" s="1"/>
  <c r="AP19" i="12" s="1"/>
  <c r="AP20" i="12" s="1"/>
  <c r="AP26" i="17"/>
  <c r="AP27" i="17" s="1"/>
  <c r="AP29" i="17" s="1"/>
  <c r="AP31" i="17" s="1"/>
  <c r="BS17" i="12"/>
  <c r="BS44" i="17" s="1"/>
  <c r="BS45" i="17" s="1"/>
  <c r="BS50" i="17" s="1"/>
  <c r="BS19" i="12" s="1"/>
  <c r="BS20" i="12" s="1"/>
  <c r="BS26" i="17"/>
  <c r="BS27" i="17" s="1"/>
  <c r="BS29" i="17" s="1"/>
  <c r="BS31" i="17" s="1"/>
  <c r="BT17" i="12"/>
  <c r="BT44" i="17" s="1"/>
  <c r="BT45" i="17" s="1"/>
  <c r="BT50" i="17" s="1"/>
  <c r="BT19" i="12" s="1"/>
  <c r="BT20" i="12" s="1"/>
  <c r="BT26" i="17"/>
  <c r="BT27" i="17" s="1"/>
  <c r="BT29" i="17" s="1"/>
  <c r="BT31" i="17" s="1"/>
  <c r="S17" i="12"/>
  <c r="S26" i="17"/>
  <c r="S27" i="17" s="1"/>
  <c r="S29" i="17" s="1"/>
  <c r="S31" i="17" s="1"/>
  <c r="V17" i="12"/>
  <c r="V44" i="17" s="1"/>
  <c r="V45" i="17" s="1"/>
  <c r="V50" i="17" s="1"/>
  <c r="V19" i="12" s="1"/>
  <c r="V20" i="12" s="1"/>
  <c r="V26" i="17"/>
  <c r="V27" i="17" s="1"/>
  <c r="V29" i="17" s="1"/>
  <c r="V31" i="17" s="1"/>
  <c r="BE17" i="12"/>
  <c r="BE44" i="17" s="1"/>
  <c r="BE45" i="17" s="1"/>
  <c r="BE50" i="17" s="1"/>
  <c r="BE19" i="12" s="1"/>
  <c r="BE20" i="12" s="1"/>
  <c r="BE26" i="17"/>
  <c r="BE27" i="17" s="1"/>
  <c r="BE29" i="17" s="1"/>
  <c r="BE31" i="17" s="1"/>
  <c r="AM17" i="12"/>
  <c r="AM26" i="17"/>
  <c r="AM27" i="17" s="1"/>
  <c r="AM29" i="17" s="1"/>
  <c r="AM31" i="17" s="1"/>
  <c r="X44" i="17"/>
  <c r="X45" i="17" s="1"/>
  <c r="X50" i="17" s="1"/>
  <c r="X19" i="12" s="1"/>
  <c r="X20" i="12" s="1"/>
  <c r="AT44" i="17"/>
  <c r="AT45" i="17" s="1"/>
  <c r="AT50" i="17" s="1"/>
  <c r="AT19" i="12" s="1"/>
  <c r="AT20" i="12" s="1"/>
  <c r="BW44" i="17"/>
  <c r="BW45" i="17" s="1"/>
  <c r="BW50" i="17" s="1"/>
  <c r="BW19" i="12" s="1"/>
  <c r="BW20" i="12" s="1"/>
  <c r="U44" i="17"/>
  <c r="U45" i="17" s="1"/>
  <c r="U50" i="17" s="1"/>
  <c r="U19" i="12" s="1"/>
  <c r="U20" i="12" s="1"/>
  <c r="L44" i="17"/>
  <c r="L45" i="17" s="1"/>
  <c r="L50" i="17" s="1"/>
  <c r="L19" i="12" s="1"/>
  <c r="L20" i="12" s="1"/>
  <c r="T44" i="17"/>
  <c r="T45" i="17" s="1"/>
  <c r="T50" i="17" s="1"/>
  <c r="T19" i="12" s="1"/>
  <c r="T20" i="12" s="1"/>
  <c r="CC44" i="17"/>
  <c r="CC45" i="17" s="1"/>
  <c r="CC50" i="17" s="1"/>
  <c r="CC19" i="12" s="1"/>
  <c r="CC20" i="12" s="1"/>
  <c r="CF44" i="17"/>
  <c r="CF45" i="17" s="1"/>
  <c r="CF50" i="17" s="1"/>
  <c r="CF19" i="12" s="1"/>
  <c r="CF20" i="12" s="1"/>
  <c r="L26" i="12"/>
  <c r="M11" i="10"/>
  <c r="M14" i="10" s="1"/>
  <c r="BD44" i="17"/>
  <c r="BD45" i="17" s="1"/>
  <c r="BD50" i="17" s="1"/>
  <c r="BD19" i="12" s="1"/>
  <c r="BD20" i="12" s="1"/>
  <c r="CD44" i="17"/>
  <c r="CD45" i="17" s="1"/>
  <c r="CD50" i="17" s="1"/>
  <c r="CD19" i="12" s="1"/>
  <c r="CD20" i="12" s="1"/>
  <c r="BP44" i="17"/>
  <c r="BP45" i="17" s="1"/>
  <c r="BP50" i="17" s="1"/>
  <c r="BP19" i="12" s="1"/>
  <c r="BP20" i="12" s="1"/>
  <c r="Y44" i="17"/>
  <c r="Y45" i="17" s="1"/>
  <c r="Y50" i="17" s="1"/>
  <c r="Y19" i="12" s="1"/>
  <c r="Y20" i="12" s="1"/>
  <c r="AG44" i="17"/>
  <c r="AG45" i="17" s="1"/>
  <c r="AG50" i="17" s="1"/>
  <c r="AG19" i="12" s="1"/>
  <c r="AG20" i="12" s="1"/>
  <c r="AN44" i="17"/>
  <c r="AN45" i="17" s="1"/>
  <c r="AN50" i="17" s="1"/>
  <c r="AN19" i="12" s="1"/>
  <c r="AN20" i="12" s="1"/>
  <c r="BX44" i="17"/>
  <c r="BX45" i="17" s="1"/>
  <c r="BX50" i="17" s="1"/>
  <c r="BX19" i="12" s="1"/>
  <c r="BX20" i="12" s="1"/>
  <c r="AL44" i="17"/>
  <c r="AL45" i="17" s="1"/>
  <c r="AL50" i="17" s="1"/>
  <c r="AL19" i="12" s="1"/>
  <c r="AL20" i="12" s="1"/>
  <c r="CA44" i="17"/>
  <c r="CA45" i="17" s="1"/>
  <c r="CA50" i="17" s="1"/>
  <c r="CA19" i="12" s="1"/>
  <c r="CA20" i="12" s="1"/>
  <c r="BY44" i="17"/>
  <c r="BY45" i="17" s="1"/>
  <c r="BY50" i="17" s="1"/>
  <c r="BY19" i="12" s="1"/>
  <c r="BY20" i="12" s="1"/>
  <c r="R44" i="17"/>
  <c r="R45" i="17" s="1"/>
  <c r="R50" i="17" s="1"/>
  <c r="R19" i="12" s="1"/>
  <c r="R20" i="12" s="1"/>
  <c r="BL44" i="17"/>
  <c r="BL45" i="17" s="1"/>
  <c r="BL50" i="17" s="1"/>
  <c r="BL19" i="12" s="1"/>
  <c r="BL20" i="12" s="1"/>
  <c r="BV44" i="17"/>
  <c r="BV45" i="17" s="1"/>
  <c r="BV50" i="17" s="1"/>
  <c r="BV19" i="12" s="1"/>
  <c r="BV20" i="12" s="1"/>
  <c r="BA44" i="17"/>
  <c r="BA45" i="17" s="1"/>
  <c r="BA50" i="17" s="1"/>
  <c r="BA19" i="12" s="1"/>
  <c r="BA20" i="12" s="1"/>
  <c r="Z44" i="17"/>
  <c r="Z45" i="17" s="1"/>
  <c r="Z50" i="17" s="1"/>
  <c r="Z19" i="12" s="1"/>
  <c r="Z20" i="12" s="1"/>
  <c r="CG44" i="17"/>
  <c r="CG45" i="17" s="1"/>
  <c r="CG50" i="17" s="1"/>
  <c r="CG19" i="12" s="1"/>
  <c r="CG20" i="12" s="1"/>
  <c r="AE44" i="17"/>
  <c r="AE45" i="17" s="1"/>
  <c r="AE50" i="17" s="1"/>
  <c r="AE19" i="12" s="1"/>
  <c r="AE20" i="12" s="1"/>
  <c r="AZ44" i="17"/>
  <c r="AZ45" i="17" s="1"/>
  <c r="AZ50" i="17" s="1"/>
  <c r="AZ19" i="12" s="1"/>
  <c r="AZ20" i="12" s="1"/>
  <c r="BB44" i="17"/>
  <c r="BB45" i="17" s="1"/>
  <c r="BB50" i="17" s="1"/>
  <c r="BB19" i="12" s="1"/>
  <c r="BB20" i="12" s="1"/>
  <c r="AU44" i="17"/>
  <c r="AU45" i="17" s="1"/>
  <c r="AU50" i="17" s="1"/>
  <c r="AU19" i="12" s="1"/>
  <c r="AU20" i="12" s="1"/>
  <c r="AJ44" i="17"/>
  <c r="AJ45" i="17" s="1"/>
  <c r="AJ50" i="17" s="1"/>
  <c r="AJ19" i="12" s="1"/>
  <c r="AJ20" i="12" s="1"/>
  <c r="CB44" i="17"/>
  <c r="CB45" i="17" s="1"/>
  <c r="CB50" i="17" s="1"/>
  <c r="CB19" i="12" s="1"/>
  <c r="CB20" i="12" s="1"/>
  <c r="AI44" i="17"/>
  <c r="AI45" i="17" s="1"/>
  <c r="AI50" i="17" s="1"/>
  <c r="AI19" i="12" s="1"/>
  <c r="AI20" i="12" s="1"/>
  <c r="CE44" i="17"/>
  <c r="CE45" i="17" s="1"/>
  <c r="CE50" i="17" s="1"/>
  <c r="CE19" i="12" s="1"/>
  <c r="CE20" i="12" s="1"/>
  <c r="N44" i="17"/>
  <c r="N45" i="17" s="1"/>
  <c r="N50" i="17" s="1"/>
  <c r="N19" i="12" s="1"/>
  <c r="N20" i="12" s="1"/>
  <c r="S44" i="17"/>
  <c r="S45" i="17" s="1"/>
  <c r="S50" i="17" s="1"/>
  <c r="S19" i="12" s="1"/>
  <c r="S20" i="12" s="1"/>
  <c r="AD44" i="17"/>
  <c r="AD45" i="17" s="1"/>
  <c r="AD50" i="17" s="1"/>
  <c r="AD19" i="12" s="1"/>
  <c r="AD20" i="12" s="1"/>
  <c r="W44" i="17"/>
  <c r="W45" i="17" s="1"/>
  <c r="W50" i="17" s="1"/>
  <c r="W19" i="12" s="1"/>
  <c r="W20" i="12" s="1"/>
  <c r="AY44" i="17"/>
  <c r="AY45" i="17" s="1"/>
  <c r="AY50" i="17" s="1"/>
  <c r="AY19" i="12" s="1"/>
  <c r="AY20" i="12" s="1"/>
  <c r="BF44" i="17"/>
  <c r="BF45" i="17" s="1"/>
  <c r="BF50" i="17" s="1"/>
  <c r="BF19" i="12" s="1"/>
  <c r="BF20" i="12" s="1"/>
  <c r="BR44" i="17"/>
  <c r="BR45" i="17" s="1"/>
  <c r="BR50" i="17" s="1"/>
  <c r="BR19" i="12" s="1"/>
  <c r="BR20" i="12" s="1"/>
  <c r="J44" i="17"/>
  <c r="J45" i="17" s="1"/>
  <c r="J50" i="17" s="1"/>
  <c r="J19" i="12" s="1"/>
  <c r="J20" i="12" s="1"/>
  <c r="AA44" i="17"/>
  <c r="AA45" i="17" s="1"/>
  <c r="AA50" i="17" s="1"/>
  <c r="AA19" i="12" s="1"/>
  <c r="AA20" i="12" s="1"/>
  <c r="I107" i="5"/>
  <c r="I109" i="5" s="1"/>
  <c r="G109" i="5" s="1"/>
  <c r="G95" i="5"/>
  <c r="G107" i="5" s="1"/>
  <c r="BM44" i="17"/>
  <c r="BM45" i="17" s="1"/>
  <c r="BM50" i="17" s="1"/>
  <c r="BM19" i="12" s="1"/>
  <c r="BM20" i="12" s="1"/>
  <c r="AB44" i="17"/>
  <c r="AB45" i="17" s="1"/>
  <c r="AB50" i="17" s="1"/>
  <c r="AB19" i="12" s="1"/>
  <c r="AB20" i="12" s="1"/>
  <c r="CH44" i="17"/>
  <c r="CH45" i="17" s="1"/>
  <c r="CH50" i="17" s="1"/>
  <c r="CH19" i="12" s="1"/>
  <c r="CH20" i="12" s="1"/>
  <c r="AC44" i="17"/>
  <c r="AC45" i="17" s="1"/>
  <c r="AC50" i="17" s="1"/>
  <c r="AC19" i="12" s="1"/>
  <c r="AC20" i="12" s="1"/>
  <c r="O44" i="17"/>
  <c r="O45" i="17" s="1"/>
  <c r="O50" i="17" s="1"/>
  <c r="O19" i="12" s="1"/>
  <c r="O20" i="12" s="1"/>
  <c r="K44" i="17"/>
  <c r="K45" i="17" s="1"/>
  <c r="K50" i="17" s="1"/>
  <c r="K19" i="12" s="1"/>
  <c r="K20" i="12" s="1"/>
  <c r="BO44" i="17"/>
  <c r="BO45" i="17" s="1"/>
  <c r="BO50" i="17" s="1"/>
  <c r="BO19" i="12" s="1"/>
  <c r="BO20" i="12" s="1"/>
  <c r="BG44" i="17"/>
  <c r="BG45" i="17" s="1"/>
  <c r="BG50" i="17" s="1"/>
  <c r="BG19" i="12" s="1"/>
  <c r="BG20" i="12" s="1"/>
  <c r="Q44" i="17"/>
  <c r="Q45" i="17" s="1"/>
  <c r="Q50" i="17" s="1"/>
  <c r="Q19" i="12" s="1"/>
  <c r="Q20" i="12" s="1"/>
  <c r="AX44" i="17"/>
  <c r="AX45" i="17" s="1"/>
  <c r="AX50" i="17" s="1"/>
  <c r="AX19" i="12" s="1"/>
  <c r="AX20" i="12" s="1"/>
  <c r="AQ44" i="17"/>
  <c r="AQ45" i="17" s="1"/>
  <c r="AQ50" i="17" s="1"/>
  <c r="AQ19" i="12" s="1"/>
  <c r="AQ20" i="12" s="1"/>
  <c r="I13" i="10"/>
  <c r="G61" i="10"/>
  <c r="I13" i="12"/>
  <c r="BZ44" i="17"/>
  <c r="BZ45" i="17" s="1"/>
  <c r="BZ50" i="17" s="1"/>
  <c r="BZ19" i="12" s="1"/>
  <c r="BZ20" i="12" s="1"/>
  <c r="BH44" i="17"/>
  <c r="BH45" i="17" s="1"/>
  <c r="BH50" i="17" s="1"/>
  <c r="BH19" i="12" s="1"/>
  <c r="BH20" i="12" s="1"/>
  <c r="AM44" i="17"/>
  <c r="AM45" i="17" s="1"/>
  <c r="AM50" i="17" s="1"/>
  <c r="AM19" i="12" s="1"/>
  <c r="AM20" i="12" s="1"/>
  <c r="K31" i="17" l="1"/>
  <c r="K33" i="17"/>
  <c r="CH31" i="17"/>
  <c r="I17" i="12"/>
  <c r="I26" i="17"/>
  <c r="I27" i="17" s="1"/>
  <c r="J33" i="17"/>
  <c r="J31" i="17"/>
  <c r="AM31" i="18"/>
  <c r="AM42" i="18"/>
  <c r="BV42" i="18"/>
  <c r="BV31" i="18"/>
  <c r="BX31" i="18"/>
  <c r="BX42" i="18"/>
  <c r="BN31" i="18"/>
  <c r="BN42" i="18"/>
  <c r="L31" i="18"/>
  <c r="L42" i="18"/>
  <c r="AU31" i="18"/>
  <c r="AU42" i="18"/>
  <c r="U42" i="18"/>
  <c r="U31" i="18"/>
  <c r="W42" i="18"/>
  <c r="W31" i="18"/>
  <c r="P42" i="18"/>
  <c r="P31" i="18"/>
  <c r="S31" i="18"/>
  <c r="S42" i="18"/>
  <c r="R42" i="18"/>
  <c r="R31" i="18"/>
  <c r="AG31" i="18"/>
  <c r="AG42" i="18"/>
  <c r="BG31" i="18"/>
  <c r="BG42" i="18"/>
  <c r="BL31" i="18"/>
  <c r="BL42" i="18"/>
  <c r="BR42" i="18"/>
  <c r="BR31" i="18"/>
  <c r="Z31" i="18"/>
  <c r="Z42" i="18"/>
  <c r="BY31" i="18"/>
  <c r="BY42" i="18"/>
  <c r="Y31" i="18"/>
  <c r="Y42" i="18"/>
  <c r="CF31" i="18"/>
  <c r="CF42" i="18"/>
  <c r="BO31" i="18"/>
  <c r="BO42" i="18"/>
  <c r="AN42" i="18"/>
  <c r="AN31" i="18"/>
  <c r="AX31" i="18"/>
  <c r="AX42" i="18"/>
  <c r="AB42" i="18"/>
  <c r="AB31" i="18"/>
  <c r="AS31" i="18"/>
  <c r="AS42" i="18"/>
  <c r="N31" i="18"/>
  <c r="N42" i="18"/>
  <c r="AZ42" i="18"/>
  <c r="AZ31" i="18"/>
  <c r="AK31" i="18"/>
  <c r="AK42" i="18"/>
  <c r="AV42" i="18"/>
  <c r="AV31" i="18"/>
  <c r="BP42" i="18"/>
  <c r="BP31" i="18"/>
  <c r="CC42" i="18"/>
  <c r="CC31" i="18"/>
  <c r="BW42" i="18"/>
  <c r="BW31" i="18"/>
  <c r="AO31" i="18"/>
  <c r="AO42" i="18"/>
  <c r="BU42" i="18"/>
  <c r="BU31" i="18"/>
  <c r="J31" i="18"/>
  <c r="J42" i="18"/>
  <c r="AF42" i="18"/>
  <c r="AF31" i="18"/>
  <c r="O31" i="18"/>
  <c r="O42" i="18"/>
  <c r="BF31" i="18"/>
  <c r="BF42" i="18"/>
  <c r="CA31" i="18"/>
  <c r="CA42" i="18"/>
  <c r="CD42" i="18"/>
  <c r="CD31" i="18"/>
  <c r="AT42" i="18"/>
  <c r="AT31" i="18"/>
  <c r="BC42" i="18"/>
  <c r="BC31" i="18"/>
  <c r="AA42" i="18"/>
  <c r="AA31" i="18"/>
  <c r="CB31" i="18"/>
  <c r="CB42" i="18"/>
  <c r="Q42" i="18"/>
  <c r="Q31" i="18"/>
  <c r="BM42" i="18"/>
  <c r="BM31" i="18"/>
  <c r="AY31" i="18"/>
  <c r="AY42" i="18"/>
  <c r="AJ42" i="18"/>
  <c r="AJ31" i="18"/>
  <c r="AL42" i="18"/>
  <c r="AL31" i="18"/>
  <c r="AR42" i="18"/>
  <c r="AR31" i="18"/>
  <c r="X42" i="18"/>
  <c r="X31" i="18"/>
  <c r="BD31" i="18"/>
  <c r="BD42" i="18"/>
  <c r="T42" i="18"/>
  <c r="T31" i="18"/>
  <c r="AH42" i="18"/>
  <c r="AH31" i="18"/>
  <c r="G13" i="10"/>
  <c r="G13" i="12"/>
  <c r="G26" i="17" s="1"/>
  <c r="K42" i="18"/>
  <c r="K31" i="18"/>
  <c r="CH31" i="18"/>
  <c r="CH42" i="18"/>
  <c r="AD42" i="18"/>
  <c r="AD31" i="18"/>
  <c r="CE42" i="18"/>
  <c r="CE31" i="18"/>
  <c r="BS42" i="18"/>
  <c r="BS31" i="18"/>
  <c r="CG42" i="18"/>
  <c r="CG31" i="18"/>
  <c r="M26" i="12"/>
  <c r="N11" i="10"/>
  <c r="N14" i="10" s="1"/>
  <c r="BE31" i="18"/>
  <c r="BE42" i="18"/>
  <c r="AI31" i="18"/>
  <c r="AI42" i="18"/>
  <c r="BZ31" i="18"/>
  <c r="BZ42" i="18"/>
  <c r="G17" i="12"/>
  <c r="G44" i="17" s="1"/>
  <c r="I44" i="17"/>
  <c r="I45" i="17" s="1"/>
  <c r="BQ31" i="18"/>
  <c r="BQ42" i="18"/>
  <c r="M31" i="18"/>
  <c r="M42" i="18"/>
  <c r="BT42" i="18"/>
  <c r="BT31" i="18"/>
  <c r="AP42" i="18"/>
  <c r="AP31" i="18"/>
  <c r="BJ42" i="18"/>
  <c r="BJ31" i="18"/>
  <c r="BB42" i="18"/>
  <c r="BB31" i="18"/>
  <c r="V42" i="18"/>
  <c r="V31" i="18"/>
  <c r="AW42" i="18"/>
  <c r="AW31" i="18"/>
  <c r="AQ31" i="18"/>
  <c r="AQ42" i="18"/>
  <c r="BH42" i="18"/>
  <c r="BH31" i="18"/>
  <c r="BK31" i="18"/>
  <c r="BK42" i="18"/>
  <c r="AC42" i="18"/>
  <c r="AC31" i="18"/>
  <c r="BI42" i="18"/>
  <c r="BI31" i="18"/>
  <c r="AE31" i="18"/>
  <c r="AE42" i="18"/>
  <c r="BA31" i="18"/>
  <c r="BA42" i="18"/>
  <c r="I29" i="17" l="1"/>
  <c r="G27" i="17"/>
  <c r="G29" i="17" s="1"/>
  <c r="G45" i="17"/>
  <c r="G50" i="17" s="1"/>
  <c r="G19" i="12" s="1"/>
  <c r="I50" i="17"/>
  <c r="N26" i="12"/>
  <c r="O11" i="10"/>
  <c r="O14" i="10" s="1"/>
  <c r="I33" i="17" l="1"/>
  <c r="I31" i="17"/>
  <c r="O26" i="12"/>
  <c r="P11" i="10"/>
  <c r="P14" i="10" s="1"/>
  <c r="I19" i="12"/>
  <c r="I20" i="12" s="1"/>
  <c r="I32" i="17" l="1"/>
  <c r="I34" i="17" s="1"/>
  <c r="G31" i="17"/>
  <c r="G20" i="12"/>
  <c r="I31" i="18"/>
  <c r="I42" i="18"/>
  <c r="I43" i="18" s="1"/>
  <c r="I46" i="18" s="1"/>
  <c r="P26" i="12"/>
  <c r="Q11" i="10"/>
  <c r="Q14" i="10" s="1"/>
  <c r="I35" i="17" l="1"/>
  <c r="J30" i="17"/>
  <c r="J32" i="17" s="1"/>
  <c r="J34" i="17" s="1"/>
  <c r="Q26" i="12"/>
  <c r="R11" i="10"/>
  <c r="R14" i="10" s="1"/>
  <c r="G31" i="18"/>
  <c r="G42" i="18"/>
  <c r="J35" i="17" l="1"/>
  <c r="J38" i="17" s="1"/>
  <c r="J39" i="17" s="1"/>
  <c r="K30" i="17"/>
  <c r="K32" i="17" s="1"/>
  <c r="K34" i="17" s="1"/>
  <c r="I38" i="17"/>
  <c r="I39" i="17" s="1"/>
  <c r="R26" i="12"/>
  <c r="S11" i="10"/>
  <c r="S14" i="10" s="1"/>
  <c r="I50" i="12" l="1"/>
  <c r="I51" i="12" s="1"/>
  <c r="I51" i="17"/>
  <c r="I52" i="17" s="1"/>
  <c r="K35" i="17"/>
  <c r="L30" i="17"/>
  <c r="L32" i="17" s="1"/>
  <c r="L33" i="17" s="1"/>
  <c r="J50" i="12"/>
  <c r="J51" i="12" s="1"/>
  <c r="J51" i="17"/>
  <c r="S26" i="12"/>
  <c r="T11" i="10"/>
  <c r="T14" i="10" s="1"/>
  <c r="L34" i="17" l="1"/>
  <c r="K38" i="17"/>
  <c r="K39" i="17" s="1"/>
  <c r="J10" i="19"/>
  <c r="J55" i="12"/>
  <c r="J49" i="17"/>
  <c r="J52" i="17" s="1"/>
  <c r="I34" i="12"/>
  <c r="I10" i="19"/>
  <c r="I55" i="12"/>
  <c r="T26" i="12"/>
  <c r="U11" i="10"/>
  <c r="U14" i="10" s="1"/>
  <c r="K49" i="17" l="1"/>
  <c r="J34" i="12"/>
  <c r="J59" i="12"/>
  <c r="J63" i="12" s="1"/>
  <c r="J68" i="12" s="1"/>
  <c r="J72" i="12" s="1"/>
  <c r="J75" i="12" s="1"/>
  <c r="J37" i="20"/>
  <c r="K51" i="17"/>
  <c r="K50" i="12"/>
  <c r="K51" i="12" s="1"/>
  <c r="I37" i="20"/>
  <c r="I38" i="20" s="1"/>
  <c r="I59" i="12"/>
  <c r="M30" i="17"/>
  <c r="M32" i="17" s="1"/>
  <c r="M33" i="17" s="1"/>
  <c r="L35" i="17"/>
  <c r="U26" i="12"/>
  <c r="V11" i="10"/>
  <c r="V14" i="10" s="1"/>
  <c r="I43" i="20" l="1"/>
  <c r="I44" i="20" s="1"/>
  <c r="I53" i="20" s="1"/>
  <c r="I54" i="20" s="1"/>
  <c r="I56" i="20" s="1"/>
  <c r="I58" i="20" s="1"/>
  <c r="I14" i="20" s="1"/>
  <c r="I40" i="20"/>
  <c r="I41" i="20" s="1"/>
  <c r="I46" i="20" s="1"/>
  <c r="I48" i="20" s="1"/>
  <c r="I13" i="20" s="1"/>
  <c r="K10" i="19"/>
  <c r="K55" i="12"/>
  <c r="L38" i="17"/>
  <c r="L39" i="17" s="1"/>
  <c r="J24" i="18"/>
  <c r="J38" i="18"/>
  <c r="M34" i="17"/>
  <c r="I63" i="12"/>
  <c r="K52" i="17"/>
  <c r="V26" i="12"/>
  <c r="W11" i="10"/>
  <c r="W14" i="10" s="1"/>
  <c r="I15" i="20" l="1"/>
  <c r="J12" i="20" s="1"/>
  <c r="J25" i="20" s="1"/>
  <c r="K34" i="12"/>
  <c r="L49" i="17"/>
  <c r="L50" i="12"/>
  <c r="L51" i="12" s="1"/>
  <c r="L51" i="17"/>
  <c r="I68" i="12"/>
  <c r="K59" i="12"/>
  <c r="K37" i="20"/>
  <c r="M35" i="17"/>
  <c r="N30" i="17"/>
  <c r="N32" i="17" s="1"/>
  <c r="N33" i="17" s="1"/>
  <c r="N34" i="17" s="1"/>
  <c r="W26" i="12"/>
  <c r="X11" i="10"/>
  <c r="X14" i="10" s="1"/>
  <c r="J52" i="20" l="1"/>
  <c r="K63" i="12"/>
  <c r="I72" i="12"/>
  <c r="O30" i="17"/>
  <c r="O32" i="17" s="1"/>
  <c r="O33" i="17" s="1"/>
  <c r="O34" i="17" s="1"/>
  <c r="N35" i="17"/>
  <c r="N38" i="17" s="1"/>
  <c r="N39" i="17" s="1"/>
  <c r="L10" i="19"/>
  <c r="L13" i="19" s="1"/>
  <c r="L55" i="12"/>
  <c r="L52" i="17"/>
  <c r="M38" i="17"/>
  <c r="M39" i="17" s="1"/>
  <c r="X26" i="12"/>
  <c r="Y11" i="10"/>
  <c r="Y14" i="10" s="1"/>
  <c r="L37" i="20" l="1"/>
  <c r="L59" i="12"/>
  <c r="N50" i="12"/>
  <c r="N51" i="12" s="1"/>
  <c r="N51" i="17"/>
  <c r="P30" i="17"/>
  <c r="P32" i="17" s="1"/>
  <c r="P33" i="17" s="1"/>
  <c r="P34" i="17" s="1"/>
  <c r="O35" i="17"/>
  <c r="O38" i="17" s="1"/>
  <c r="O39" i="17" s="1"/>
  <c r="M50" i="12"/>
  <c r="M51" i="12" s="1"/>
  <c r="M51" i="17"/>
  <c r="I75" i="12"/>
  <c r="L34" i="12"/>
  <c r="M49" i="17"/>
  <c r="K68" i="12"/>
  <c r="Y26" i="12"/>
  <c r="Z11" i="10"/>
  <c r="Z14" i="10" s="1"/>
  <c r="M52" i="17" l="1"/>
  <c r="O50" i="12"/>
  <c r="O51" i="12" s="1"/>
  <c r="O51" i="17"/>
  <c r="M34" i="12"/>
  <c r="N49" i="17"/>
  <c r="N52" i="17" s="1"/>
  <c r="Q30" i="17"/>
  <c r="Q32" i="17" s="1"/>
  <c r="Q33" i="17" s="1"/>
  <c r="Q34" i="17" s="1"/>
  <c r="P35" i="17"/>
  <c r="P38" i="17" s="1"/>
  <c r="P39" i="17" s="1"/>
  <c r="N55" i="12"/>
  <c r="N10" i="19"/>
  <c r="N13" i="19" s="1"/>
  <c r="I38" i="18"/>
  <c r="I39" i="18" s="1"/>
  <c r="I45" i="18" s="1"/>
  <c r="I47" i="18" s="1"/>
  <c r="I24" i="18"/>
  <c r="L63" i="12"/>
  <c r="K72" i="12"/>
  <c r="M10" i="19"/>
  <c r="M13" i="19" s="1"/>
  <c r="M55" i="12"/>
  <c r="Z26" i="12"/>
  <c r="AA11" i="10"/>
  <c r="AA14" i="10" s="1"/>
  <c r="K75" i="12" l="1"/>
  <c r="N59" i="12"/>
  <c r="N63" i="12" s="1"/>
  <c r="N68" i="12" s="1"/>
  <c r="N72" i="12" s="1"/>
  <c r="N75" i="12" s="1"/>
  <c r="N37" i="20"/>
  <c r="P50" i="12"/>
  <c r="P51" i="12" s="1"/>
  <c r="P51" i="17"/>
  <c r="Q35" i="17"/>
  <c r="Q38" i="17" s="1"/>
  <c r="Q39" i="17" s="1"/>
  <c r="R30" i="17"/>
  <c r="R32" i="17" s="1"/>
  <c r="R33" i="17" s="1"/>
  <c r="R34" i="17" s="1"/>
  <c r="N34" i="12"/>
  <c r="O49" i="17"/>
  <c r="O52" i="17" s="1"/>
  <c r="L68" i="12"/>
  <c r="M59" i="12"/>
  <c r="M37" i="20"/>
  <c r="I22" i="12"/>
  <c r="I25" i="18"/>
  <c r="I26" i="18" s="1"/>
  <c r="I32" i="18"/>
  <c r="I33" i="18" s="1"/>
  <c r="I77" i="12"/>
  <c r="I78" i="12" s="1"/>
  <c r="O10" i="19"/>
  <c r="O13" i="19" s="1"/>
  <c r="O55" i="12"/>
  <c r="AA26" i="12"/>
  <c r="AB11" i="10"/>
  <c r="AB14" i="10" s="1"/>
  <c r="R35" i="17" l="1"/>
  <c r="R38" i="17" s="1"/>
  <c r="R39" i="17" s="1"/>
  <c r="S30" i="17"/>
  <c r="S32" i="17" s="1"/>
  <c r="S33" i="17" s="1"/>
  <c r="S34" i="17" s="1"/>
  <c r="Q51" i="17"/>
  <c r="Q50" i="12"/>
  <c r="Q51" i="12" s="1"/>
  <c r="M63" i="12"/>
  <c r="O59" i="12"/>
  <c r="O63" i="12" s="1"/>
  <c r="O68" i="12" s="1"/>
  <c r="O72" i="12" s="1"/>
  <c r="O75" i="12" s="1"/>
  <c r="O37" i="20"/>
  <c r="P10" i="19"/>
  <c r="P13" i="19" s="1"/>
  <c r="P55" i="12"/>
  <c r="L72" i="12"/>
  <c r="N24" i="18"/>
  <c r="N38" i="18"/>
  <c r="J23" i="18"/>
  <c r="I30" i="12"/>
  <c r="I31" i="12" s="1"/>
  <c r="O34" i="12"/>
  <c r="P49" i="17"/>
  <c r="P52" i="17" s="1"/>
  <c r="J30" i="18"/>
  <c r="J41" i="18" s="1"/>
  <c r="J43" i="18" s="1"/>
  <c r="J46" i="18" s="1"/>
  <c r="I40" i="12"/>
  <c r="I41" i="12" s="1"/>
  <c r="K38" i="18"/>
  <c r="K24" i="18"/>
  <c r="AB26" i="12"/>
  <c r="AC11" i="10"/>
  <c r="AC14" i="10" s="1"/>
  <c r="O24" i="18" l="1"/>
  <c r="O38" i="18"/>
  <c r="Q49" i="17"/>
  <c r="Q52" i="17" s="1"/>
  <c r="P34" i="12"/>
  <c r="M68" i="12"/>
  <c r="L75" i="12"/>
  <c r="Q10" i="19"/>
  <c r="Q13" i="19" s="1"/>
  <c r="Q55" i="12"/>
  <c r="P59" i="12"/>
  <c r="P63" i="12" s="1"/>
  <c r="P68" i="12" s="1"/>
  <c r="P72" i="12" s="1"/>
  <c r="P75" i="12" s="1"/>
  <c r="P37" i="20"/>
  <c r="T30" i="17"/>
  <c r="T32" i="17" s="1"/>
  <c r="T33" i="17" s="1"/>
  <c r="T34" i="17" s="1"/>
  <c r="S35" i="17"/>
  <c r="S38" i="17" s="1"/>
  <c r="S39" i="17" s="1"/>
  <c r="I43" i="12"/>
  <c r="R50" i="12"/>
  <c r="R51" i="12" s="1"/>
  <c r="R51" i="17"/>
  <c r="J37" i="18"/>
  <c r="J39" i="18" s="1"/>
  <c r="J45" i="18" s="1"/>
  <c r="J47" i="18" s="1"/>
  <c r="J36" i="20"/>
  <c r="J38" i="20" s="1"/>
  <c r="AC26" i="12"/>
  <c r="AD11" i="10"/>
  <c r="AD14" i="10" s="1"/>
  <c r="L38" i="18" l="1"/>
  <c r="L24" i="18"/>
  <c r="S51" i="17"/>
  <c r="S50" i="12"/>
  <c r="S51" i="12" s="1"/>
  <c r="U30" i="17"/>
  <c r="U32" i="17" s="1"/>
  <c r="U33" i="17" s="1"/>
  <c r="U34" i="17" s="1"/>
  <c r="T35" i="17"/>
  <c r="T38" i="17" s="1"/>
  <c r="T39" i="17" s="1"/>
  <c r="M72" i="12"/>
  <c r="P24" i="18"/>
  <c r="P38" i="18"/>
  <c r="R49" i="17"/>
  <c r="R52" i="17" s="1"/>
  <c r="Q34" i="12"/>
  <c r="J77" i="12"/>
  <c r="J78" i="12" s="1"/>
  <c r="J22" i="12"/>
  <c r="J32" i="18"/>
  <c r="J33" i="18" s="1"/>
  <c r="J25" i="18"/>
  <c r="J26" i="18" s="1"/>
  <c r="Q59" i="12"/>
  <c r="Q63" i="12" s="1"/>
  <c r="Q68" i="12" s="1"/>
  <c r="Q72" i="12" s="1"/>
  <c r="Q75" i="12" s="1"/>
  <c r="Q37" i="20"/>
  <c r="J43" i="20"/>
  <c r="J44" i="20" s="1"/>
  <c r="J53" i="20" s="1"/>
  <c r="J54" i="20" s="1"/>
  <c r="J56" i="20" s="1"/>
  <c r="J58" i="20" s="1"/>
  <c r="J14" i="20" s="1"/>
  <c r="J40" i="20"/>
  <c r="J41" i="20" s="1"/>
  <c r="J46" i="20" s="1"/>
  <c r="J48" i="20" s="1"/>
  <c r="J13" i="20" s="1"/>
  <c r="R10" i="19"/>
  <c r="R13" i="19" s="1"/>
  <c r="R55" i="12"/>
  <c r="AD26" i="12"/>
  <c r="AE11" i="10"/>
  <c r="AE14" i="10" s="1"/>
  <c r="R37" i="20" l="1"/>
  <c r="R59" i="12"/>
  <c r="R63" i="12" s="1"/>
  <c r="R68" i="12" s="1"/>
  <c r="R72" i="12" s="1"/>
  <c r="R75" i="12" s="1"/>
  <c r="T51" i="17"/>
  <c r="T50" i="12"/>
  <c r="T51" i="12" s="1"/>
  <c r="J15" i="20"/>
  <c r="K12" i="20" s="1"/>
  <c r="S49" i="17"/>
  <c r="S52" i="17" s="1"/>
  <c r="R34" i="12"/>
  <c r="S10" i="19"/>
  <c r="S13" i="19" s="1"/>
  <c r="S55" i="12"/>
  <c r="Q38" i="18"/>
  <c r="Q24" i="18"/>
  <c r="K23" i="18"/>
  <c r="J30" i="12"/>
  <c r="J31" i="12" s="1"/>
  <c r="V30" i="17"/>
  <c r="V32" i="17" s="1"/>
  <c r="V33" i="17" s="1"/>
  <c r="V34" i="17" s="1"/>
  <c r="U35" i="17"/>
  <c r="U38" i="17" s="1"/>
  <c r="U39" i="17" s="1"/>
  <c r="J40" i="12"/>
  <c r="J41" i="12" s="1"/>
  <c r="K30" i="18"/>
  <c r="K41" i="18" s="1"/>
  <c r="K43" i="18" s="1"/>
  <c r="K46" i="18" s="1"/>
  <c r="M75" i="12"/>
  <c r="AE26" i="12"/>
  <c r="AF11" i="10"/>
  <c r="AF14" i="10" s="1"/>
  <c r="J43" i="12" l="1"/>
  <c r="U51" i="17"/>
  <c r="U50" i="12"/>
  <c r="U51" i="12" s="1"/>
  <c r="V35" i="17"/>
  <c r="V38" i="17" s="1"/>
  <c r="V39" i="17" s="1"/>
  <c r="W30" i="17"/>
  <c r="W32" i="17" s="1"/>
  <c r="W33" i="17" s="1"/>
  <c r="W34" i="17" s="1"/>
  <c r="T49" i="17"/>
  <c r="T52" i="17" s="1"/>
  <c r="S34" i="12"/>
  <c r="K25" i="20"/>
  <c r="K52" i="20"/>
  <c r="K36" i="20"/>
  <c r="K38" i="20" s="1"/>
  <c r="K37" i="18"/>
  <c r="K39" i="18" s="1"/>
  <c r="K45" i="18" s="1"/>
  <c r="K47" i="18" s="1"/>
  <c r="T10" i="19"/>
  <c r="T13" i="19" s="1"/>
  <c r="T55" i="12"/>
  <c r="M24" i="18"/>
  <c r="M38" i="18"/>
  <c r="R24" i="18"/>
  <c r="R38" i="18"/>
  <c r="S59" i="12"/>
  <c r="S63" i="12" s="1"/>
  <c r="S68" i="12" s="1"/>
  <c r="S72" i="12" s="1"/>
  <c r="S37" i="20"/>
  <c r="AF26" i="12"/>
  <c r="AG11" i="10"/>
  <c r="AG14" i="10" s="1"/>
  <c r="T34" i="12" l="1"/>
  <c r="U49" i="17"/>
  <c r="U52" i="17" s="1"/>
  <c r="T37" i="20"/>
  <c r="T59" i="12"/>
  <c r="T63" i="12" s="1"/>
  <c r="T68" i="12" s="1"/>
  <c r="T72" i="12" s="1"/>
  <c r="T75" i="12" s="1"/>
  <c r="W35" i="17"/>
  <c r="W38" i="17" s="1"/>
  <c r="W39" i="17" s="1"/>
  <c r="X30" i="17"/>
  <c r="X32" i="17" s="1"/>
  <c r="X33" i="17" s="1"/>
  <c r="X34" i="17" s="1"/>
  <c r="V51" i="17"/>
  <c r="V50" i="12"/>
  <c r="V51" i="12" s="1"/>
  <c r="K77" i="12"/>
  <c r="K78" i="12" s="1"/>
  <c r="K32" i="18"/>
  <c r="K33" i="18" s="1"/>
  <c r="K25" i="18"/>
  <c r="K26" i="18" s="1"/>
  <c r="K22" i="12"/>
  <c r="U55" i="12"/>
  <c r="U10" i="19"/>
  <c r="U13" i="19" s="1"/>
  <c r="S75" i="12"/>
  <c r="K40" i="20"/>
  <c r="K41" i="20" s="1"/>
  <c r="K46" i="20" s="1"/>
  <c r="K48" i="20" s="1"/>
  <c r="K13" i="20" s="1"/>
  <c r="K43" i="20"/>
  <c r="K44" i="20" s="1"/>
  <c r="K53" i="20" s="1"/>
  <c r="K54" i="20" s="1"/>
  <c r="K56" i="20" s="1"/>
  <c r="K58" i="20" s="1"/>
  <c r="K14" i="20" s="1"/>
  <c r="AG26" i="12"/>
  <c r="AH11" i="10"/>
  <c r="AH14" i="10" s="1"/>
  <c r="S38" i="18" l="1"/>
  <c r="S24" i="18"/>
  <c r="Y30" i="17"/>
  <c r="Y32" i="17" s="1"/>
  <c r="Y33" i="17" s="1"/>
  <c r="Y34" i="17" s="1"/>
  <c r="X35" i="17"/>
  <c r="X38" i="17" s="1"/>
  <c r="X39" i="17" s="1"/>
  <c r="W51" i="17"/>
  <c r="W50" i="12"/>
  <c r="W51" i="12" s="1"/>
  <c r="T24" i="18"/>
  <c r="T38" i="18"/>
  <c r="K30" i="12"/>
  <c r="K31" i="12" s="1"/>
  <c r="L23" i="18"/>
  <c r="L30" i="18"/>
  <c r="L41" i="18" s="1"/>
  <c r="L43" i="18" s="1"/>
  <c r="L46" i="18" s="1"/>
  <c r="K40" i="12"/>
  <c r="K41" i="12" s="1"/>
  <c r="U34" i="12"/>
  <c r="V49" i="17"/>
  <c r="V52" i="17" s="1"/>
  <c r="U59" i="12"/>
  <c r="U63" i="12" s="1"/>
  <c r="U68" i="12" s="1"/>
  <c r="U72" i="12" s="1"/>
  <c r="U75" i="12" s="1"/>
  <c r="U37" i="20"/>
  <c r="V55" i="12"/>
  <c r="V10" i="19"/>
  <c r="V13" i="19" s="1"/>
  <c r="AH26" i="12"/>
  <c r="AI11" i="10"/>
  <c r="AI14" i="10" s="1"/>
  <c r="W55" i="12" l="1"/>
  <c r="W10" i="19"/>
  <c r="W13" i="19" s="1"/>
  <c r="X51" i="17"/>
  <c r="X50" i="12"/>
  <c r="X51" i="12" s="1"/>
  <c r="Y35" i="17"/>
  <c r="Y38" i="17" s="1"/>
  <c r="Y39" i="17" s="1"/>
  <c r="Z30" i="17"/>
  <c r="Z32" i="17" s="1"/>
  <c r="Z33" i="17" s="1"/>
  <c r="Z34" i="17" s="1"/>
  <c r="L37" i="18"/>
  <c r="L39" i="18" s="1"/>
  <c r="L45" i="18" s="1"/>
  <c r="L47" i="18" s="1"/>
  <c r="L36" i="20"/>
  <c r="L38" i="20" s="1"/>
  <c r="U24" i="18"/>
  <c r="U38" i="18"/>
  <c r="V34" i="12"/>
  <c r="W49" i="17"/>
  <c r="W52" i="17" s="1"/>
  <c r="V59" i="12"/>
  <c r="V63" i="12" s="1"/>
  <c r="V68" i="12" s="1"/>
  <c r="V72" i="12" s="1"/>
  <c r="V75" i="12" s="1"/>
  <c r="V37" i="20"/>
  <c r="K43" i="12"/>
  <c r="AI26" i="12"/>
  <c r="AJ11" i="10"/>
  <c r="AJ14" i="10" s="1"/>
  <c r="L40" i="20" l="1"/>
  <c r="L41" i="20" s="1"/>
  <c r="L46" i="20" s="1"/>
  <c r="L48" i="20" s="1"/>
  <c r="L13" i="20" s="1"/>
  <c r="L43" i="20"/>
  <c r="L44" i="20" s="1"/>
  <c r="L53" i="20" s="1"/>
  <c r="L54" i="20" s="1"/>
  <c r="L56" i="20" s="1"/>
  <c r="L58" i="20" s="1"/>
  <c r="L14" i="20" s="1"/>
  <c r="L15" i="20" s="1"/>
  <c r="M12" i="20" s="1"/>
  <c r="L32" i="18"/>
  <c r="L33" i="18" s="1"/>
  <c r="L40" i="12" s="1"/>
  <c r="L77" i="12"/>
  <c r="L78" i="12" s="1"/>
  <c r="L25" i="18"/>
  <c r="L26" i="18" s="1"/>
  <c r="L22" i="12"/>
  <c r="AA30" i="17"/>
  <c r="AA32" i="17" s="1"/>
  <c r="AA33" i="17" s="1"/>
  <c r="AA34" i="17" s="1"/>
  <c r="Z35" i="17"/>
  <c r="Z38" i="17" s="1"/>
  <c r="Z39" i="17" s="1"/>
  <c r="V24" i="18"/>
  <c r="V38" i="18"/>
  <c r="Y51" i="17"/>
  <c r="Y50" i="12"/>
  <c r="Y51" i="12" s="1"/>
  <c r="X49" i="17"/>
  <c r="X52" i="17" s="1"/>
  <c r="W34" i="12"/>
  <c r="X10" i="19"/>
  <c r="X13" i="19" s="1"/>
  <c r="X55" i="12"/>
  <c r="W59" i="12"/>
  <c r="W63" i="12" s="1"/>
  <c r="W68" i="12" s="1"/>
  <c r="W72" i="12" s="1"/>
  <c r="W75" i="12" s="1"/>
  <c r="W37" i="20"/>
  <c r="AJ26" i="12"/>
  <c r="AK11" i="10"/>
  <c r="AK14" i="10" s="1"/>
  <c r="X59" i="12" l="1"/>
  <c r="X63" i="12" s="1"/>
  <c r="X68" i="12" s="1"/>
  <c r="X72" i="12" s="1"/>
  <c r="X75" i="12" s="1"/>
  <c r="X37" i="20"/>
  <c r="Z51" i="17"/>
  <c r="Z50" i="12"/>
  <c r="Z51" i="12" s="1"/>
  <c r="AB30" i="17"/>
  <c r="AB32" i="17" s="1"/>
  <c r="AB33" i="17" s="1"/>
  <c r="AB34" i="17" s="1"/>
  <c r="AA35" i="17"/>
  <c r="AA38" i="17" s="1"/>
  <c r="AA39" i="17" s="1"/>
  <c r="Y49" i="17"/>
  <c r="Y52" i="17" s="1"/>
  <c r="X34" i="12"/>
  <c r="L30" i="12"/>
  <c r="L31" i="12" s="1"/>
  <c r="M23" i="18"/>
  <c r="Y10" i="19"/>
  <c r="Y13" i="19" s="1"/>
  <c r="Y55" i="12"/>
  <c r="M30" i="18"/>
  <c r="M41" i="18" s="1"/>
  <c r="M43" i="18" s="1"/>
  <c r="M46" i="18" s="1"/>
  <c r="L41" i="12"/>
  <c r="M52" i="20"/>
  <c r="M25" i="20"/>
  <c r="M26" i="20" s="1"/>
  <c r="W24" i="18"/>
  <c r="W38" i="18"/>
  <c r="AK26" i="12"/>
  <c r="AL11" i="10"/>
  <c r="AL14" i="10" s="1"/>
  <c r="M31" i="20" l="1"/>
  <c r="M32" i="20" s="1"/>
  <c r="M57" i="20" s="1"/>
  <c r="M28" i="20"/>
  <c r="M29" i="20" s="1"/>
  <c r="M47" i="20" s="1"/>
  <c r="Y34" i="12"/>
  <c r="Z49" i="17"/>
  <c r="Z52" i="17" s="1"/>
  <c r="AA51" i="17"/>
  <c r="AA50" i="12"/>
  <c r="AA51" i="12" s="1"/>
  <c r="AB35" i="17"/>
  <c r="AB38" i="17" s="1"/>
  <c r="AB39" i="17" s="1"/>
  <c r="AC30" i="17"/>
  <c r="AC32" i="17" s="1"/>
  <c r="AC33" i="17" s="1"/>
  <c r="AC34" i="17" s="1"/>
  <c r="Z10" i="19"/>
  <c r="Z13" i="19" s="1"/>
  <c r="Z55" i="12"/>
  <c r="Y59" i="12"/>
  <c r="Y63" i="12" s="1"/>
  <c r="Y68" i="12" s="1"/>
  <c r="Y72" i="12" s="1"/>
  <c r="Y75" i="12" s="1"/>
  <c r="Y37" i="20"/>
  <c r="M37" i="18"/>
  <c r="M39" i="18" s="1"/>
  <c r="M45" i="18" s="1"/>
  <c r="M47" i="18" s="1"/>
  <c r="M36" i="20"/>
  <c r="M38" i="20" s="1"/>
  <c r="L43" i="12"/>
  <c r="X38" i="18"/>
  <c r="X24" i="18"/>
  <c r="AL26" i="12"/>
  <c r="AM11" i="10"/>
  <c r="AM14" i="10" s="1"/>
  <c r="AD30" i="17" l="1"/>
  <c r="AD32" i="17" s="1"/>
  <c r="AD33" i="17" s="1"/>
  <c r="AD34" i="17" s="1"/>
  <c r="AC35" i="17"/>
  <c r="AC38" i="17" s="1"/>
  <c r="AC39" i="17" s="1"/>
  <c r="AA10" i="19"/>
  <c r="AA13" i="19" s="1"/>
  <c r="E15" i="19" s="1"/>
  <c r="E17" i="19" s="1"/>
  <c r="AA55" i="12"/>
  <c r="M22" i="12"/>
  <c r="M77" i="12"/>
  <c r="M78" i="12" s="1"/>
  <c r="M32" i="18"/>
  <c r="M33" i="18" s="1"/>
  <c r="M25" i="18"/>
  <c r="M26" i="18" s="1"/>
  <c r="AA49" i="17"/>
  <c r="AA52" i="17" s="1"/>
  <c r="Z34" i="12"/>
  <c r="AB51" i="17"/>
  <c r="AB50" i="12"/>
  <c r="AB51" i="12" s="1"/>
  <c r="M43" i="20"/>
  <c r="M44" i="20" s="1"/>
  <c r="M53" i="20" s="1"/>
  <c r="M54" i="20" s="1"/>
  <c r="M56" i="20" s="1"/>
  <c r="M58" i="20" s="1"/>
  <c r="M14" i="20" s="1"/>
  <c r="M40" i="20"/>
  <c r="M41" i="20" s="1"/>
  <c r="M46" i="20" s="1"/>
  <c r="M48" i="20" s="1"/>
  <c r="M13" i="20" s="1"/>
  <c r="Y38" i="18"/>
  <c r="Y24" i="18"/>
  <c r="Z59" i="12"/>
  <c r="Z63" i="12" s="1"/>
  <c r="Z68" i="12" s="1"/>
  <c r="Z72" i="12" s="1"/>
  <c r="Z75" i="12" s="1"/>
  <c r="Z37" i="20"/>
  <c r="AM26" i="12"/>
  <c r="AN11" i="10"/>
  <c r="AN14" i="10" s="1"/>
  <c r="M15" i="20" l="1"/>
  <c r="N12" i="20" s="1"/>
  <c r="N52" i="20" s="1"/>
  <c r="N23" i="18"/>
  <c r="M30" i="12"/>
  <c r="M31" i="12" s="1"/>
  <c r="M40" i="12"/>
  <c r="M41" i="12" s="1"/>
  <c r="N30" i="18"/>
  <c r="N41" i="18" s="1"/>
  <c r="N43" i="18" s="1"/>
  <c r="N46" i="18" s="1"/>
  <c r="AB10" i="19"/>
  <c r="AB55" i="12"/>
  <c r="AA59" i="12"/>
  <c r="AA63" i="12" s="1"/>
  <c r="AA68" i="12" s="1"/>
  <c r="AA72" i="12" s="1"/>
  <c r="AA75" i="12" s="1"/>
  <c r="AA37" i="20"/>
  <c r="AC51" i="17"/>
  <c r="AC50" i="12"/>
  <c r="AC51" i="12" s="1"/>
  <c r="Z38" i="18"/>
  <c r="Z24" i="18"/>
  <c r="AA34" i="12"/>
  <c r="AB49" i="17"/>
  <c r="AB52" i="17" s="1"/>
  <c r="AE30" i="17"/>
  <c r="AE32" i="17" s="1"/>
  <c r="AE33" i="17" s="1"/>
  <c r="AE34" i="17" s="1"/>
  <c r="AD35" i="17"/>
  <c r="AD38" i="17" s="1"/>
  <c r="AD39" i="17" s="1"/>
  <c r="AN26" i="12"/>
  <c r="AO11" i="10"/>
  <c r="AO14" i="10" s="1"/>
  <c r="N25" i="20" l="1"/>
  <c r="N26" i="20" s="1"/>
  <c r="M43" i="12"/>
  <c r="AB34" i="12"/>
  <c r="AC49" i="17"/>
  <c r="AC52" i="17" s="1"/>
  <c r="AB59" i="12"/>
  <c r="AB63" i="12" s="1"/>
  <c r="AB68" i="12" s="1"/>
  <c r="AB72" i="12" s="1"/>
  <c r="AB75" i="12" s="1"/>
  <c r="AB37" i="20"/>
  <c r="AC55" i="12"/>
  <c r="AC10" i="19"/>
  <c r="N37" i="18"/>
  <c r="N39" i="18" s="1"/>
  <c r="N45" i="18" s="1"/>
  <c r="N47" i="18" s="1"/>
  <c r="N36" i="20"/>
  <c r="N38" i="20" s="1"/>
  <c r="AD51" i="17"/>
  <c r="AD50" i="12"/>
  <c r="AD51" i="12" s="1"/>
  <c r="N28" i="20"/>
  <c r="N29" i="20" s="1"/>
  <c r="N47" i="20" s="1"/>
  <c r="N31" i="20"/>
  <c r="N32" i="20" s="1"/>
  <c r="N57" i="20" s="1"/>
  <c r="AE35" i="17"/>
  <c r="AE38" i="17" s="1"/>
  <c r="AE39" i="17" s="1"/>
  <c r="AF30" i="17"/>
  <c r="AF32" i="17" s="1"/>
  <c r="AF33" i="17" s="1"/>
  <c r="AF34" i="17" s="1"/>
  <c r="AA38" i="18"/>
  <c r="AA24" i="18"/>
  <c r="AO26" i="12"/>
  <c r="AP11" i="10"/>
  <c r="AP14" i="10" s="1"/>
  <c r="N43" i="20" l="1"/>
  <c r="N44" i="20" s="1"/>
  <c r="N53" i="20" s="1"/>
  <c r="N54" i="20" s="1"/>
  <c r="N56" i="20" s="1"/>
  <c r="N58" i="20" s="1"/>
  <c r="N14" i="20" s="1"/>
  <c r="N40" i="20"/>
  <c r="N41" i="20" s="1"/>
  <c r="N46" i="20" s="1"/>
  <c r="N32" i="18"/>
  <c r="N33" i="18" s="1"/>
  <c r="N22" i="12"/>
  <c r="N77" i="12"/>
  <c r="N78" i="12" s="1"/>
  <c r="N25" i="18"/>
  <c r="N26" i="18" s="1"/>
  <c r="AG30" i="17"/>
  <c r="AG32" i="17" s="1"/>
  <c r="AG33" i="17" s="1"/>
  <c r="AG34" i="17" s="1"/>
  <c r="AF35" i="17"/>
  <c r="AF38" i="17" s="1"/>
  <c r="AF39" i="17" s="1"/>
  <c r="AC37" i="20"/>
  <c r="AC59" i="12"/>
  <c r="AC63" i="12" s="1"/>
  <c r="AC68" i="12" s="1"/>
  <c r="AC72" i="12" s="1"/>
  <c r="AC75" i="12" s="1"/>
  <c r="AB24" i="18"/>
  <c r="AB38" i="18"/>
  <c r="N48" i="20"/>
  <c r="N13" i="20" s="1"/>
  <c r="AD10" i="19"/>
  <c r="AD55" i="12"/>
  <c r="AD49" i="17"/>
  <c r="AD52" i="17" s="1"/>
  <c r="AC34" i="12"/>
  <c r="AE51" i="17"/>
  <c r="AE50" i="12"/>
  <c r="AE51" i="12" s="1"/>
  <c r="AP26" i="12"/>
  <c r="AQ11" i="10"/>
  <c r="AQ14" i="10" s="1"/>
  <c r="N15" i="20" l="1"/>
  <c r="O12" i="20" s="1"/>
  <c r="O52" i="20" s="1"/>
  <c r="AG35" i="17"/>
  <c r="AG38" i="17" s="1"/>
  <c r="AG39" i="17" s="1"/>
  <c r="AH30" i="17"/>
  <c r="AH32" i="17" s="1"/>
  <c r="AH33" i="17" s="1"/>
  <c r="AH34" i="17" s="1"/>
  <c r="AD59" i="12"/>
  <c r="AD63" i="12" s="1"/>
  <c r="AD68" i="12" s="1"/>
  <c r="AD72" i="12" s="1"/>
  <c r="AD75" i="12" s="1"/>
  <c r="AD37" i="20"/>
  <c r="AF51" i="17"/>
  <c r="AF50" i="12"/>
  <c r="AF51" i="12" s="1"/>
  <c r="N30" i="12"/>
  <c r="N31" i="12" s="1"/>
  <c r="O23" i="18"/>
  <c r="O25" i="20"/>
  <c r="O26" i="20" s="1"/>
  <c r="AE10" i="19"/>
  <c r="AE55" i="12"/>
  <c r="N40" i="12"/>
  <c r="N41" i="12" s="1"/>
  <c r="O30" i="18"/>
  <c r="O41" i="18" s="1"/>
  <c r="O43" i="18" s="1"/>
  <c r="O46" i="18" s="1"/>
  <c r="AC24" i="18"/>
  <c r="AC38" i="18"/>
  <c r="AD34" i="12"/>
  <c r="AE49" i="17"/>
  <c r="AE52" i="17" s="1"/>
  <c r="AQ26" i="12"/>
  <c r="AR11" i="10"/>
  <c r="AR14" i="10" s="1"/>
  <c r="AE34" i="12" l="1"/>
  <c r="AF49" i="17"/>
  <c r="AF52" i="17" s="1"/>
  <c r="O37" i="18"/>
  <c r="O39" i="18" s="1"/>
  <c r="O45" i="18" s="1"/>
  <c r="O47" i="18" s="1"/>
  <c r="O36" i="20"/>
  <c r="O38" i="20" s="1"/>
  <c r="N43" i="12"/>
  <c r="AF55" i="12"/>
  <c r="AF10" i="19"/>
  <c r="AE59" i="12"/>
  <c r="AE63" i="12" s="1"/>
  <c r="AE68" i="12" s="1"/>
  <c r="AE72" i="12" s="1"/>
  <c r="AE75" i="12" s="1"/>
  <c r="AE37" i="20"/>
  <c r="AD24" i="18"/>
  <c r="AD38" i="18"/>
  <c r="O31" i="20"/>
  <c r="O32" i="20" s="1"/>
  <c r="O57" i="20" s="1"/>
  <c r="O28" i="20"/>
  <c r="O29" i="20" s="1"/>
  <c r="O47" i="20" s="1"/>
  <c r="AI30" i="17"/>
  <c r="AI32" i="17" s="1"/>
  <c r="AI33" i="17" s="1"/>
  <c r="AI34" i="17" s="1"/>
  <c r="AH35" i="17"/>
  <c r="AH38" i="17" s="1"/>
  <c r="AH39" i="17" s="1"/>
  <c r="AG50" i="12"/>
  <c r="AG51" i="12" s="1"/>
  <c r="AG51" i="17"/>
  <c r="AR26" i="12"/>
  <c r="AS11" i="10"/>
  <c r="AS14" i="10" s="1"/>
  <c r="AJ30" i="17" l="1"/>
  <c r="AJ32" i="17" s="1"/>
  <c r="AJ33" i="17" s="1"/>
  <c r="AJ34" i="17" s="1"/>
  <c r="AI35" i="17"/>
  <c r="AI38" i="17" s="1"/>
  <c r="AI39" i="17" s="1"/>
  <c r="AF59" i="12"/>
  <c r="AF63" i="12" s="1"/>
  <c r="AF68" i="12" s="1"/>
  <c r="AF72" i="12" s="1"/>
  <c r="AF75" i="12" s="1"/>
  <c r="AF37" i="20"/>
  <c r="AH51" i="17"/>
  <c r="AH50" i="12"/>
  <c r="AH51" i="12" s="1"/>
  <c r="O48" i="20"/>
  <c r="O13" i="20" s="1"/>
  <c r="O43" i="20"/>
  <c r="O44" i="20" s="1"/>
  <c r="O53" i="20" s="1"/>
  <c r="O54" i="20" s="1"/>
  <c r="O56" i="20" s="1"/>
  <c r="O58" i="20" s="1"/>
  <c r="O14" i="20" s="1"/>
  <c r="O40" i="20"/>
  <c r="O41" i="20" s="1"/>
  <c r="O46" i="20" s="1"/>
  <c r="O22" i="12"/>
  <c r="O32" i="18"/>
  <c r="O33" i="18" s="1"/>
  <c r="O77" i="12"/>
  <c r="O78" i="12" s="1"/>
  <c r="O25" i="18"/>
  <c r="O26" i="18" s="1"/>
  <c r="AF34" i="12"/>
  <c r="AG49" i="17"/>
  <c r="AG52" i="17" s="1"/>
  <c r="AE24" i="18"/>
  <c r="AE38" i="18"/>
  <c r="AG55" i="12"/>
  <c r="AG10" i="19"/>
  <c r="AS26" i="12"/>
  <c r="AT11" i="10"/>
  <c r="AT14" i="10" s="1"/>
  <c r="O15" i="20" l="1"/>
  <c r="P12" i="20" s="1"/>
  <c r="P23" i="18"/>
  <c r="O30" i="12"/>
  <c r="O31" i="12" s="1"/>
  <c r="AH55" i="12"/>
  <c r="AH10" i="19"/>
  <c r="AG34" i="12"/>
  <c r="AH49" i="17"/>
  <c r="AH52" i="17" s="1"/>
  <c r="O40" i="12"/>
  <c r="O41" i="12" s="1"/>
  <c r="P30" i="18"/>
  <c r="P41" i="18" s="1"/>
  <c r="P43" i="18" s="1"/>
  <c r="P46" i="18" s="1"/>
  <c r="AG59" i="12"/>
  <c r="AG63" i="12" s="1"/>
  <c r="AG68" i="12" s="1"/>
  <c r="AG72" i="12" s="1"/>
  <c r="AG75" i="12" s="1"/>
  <c r="AG37" i="20"/>
  <c r="AF38" i="18"/>
  <c r="AF24" i="18"/>
  <c r="AI51" i="17"/>
  <c r="AI50" i="12"/>
  <c r="AI51" i="12" s="1"/>
  <c r="AJ35" i="17"/>
  <c r="AJ38" i="17" s="1"/>
  <c r="AJ39" i="17" s="1"/>
  <c r="AK30" i="17"/>
  <c r="AK32" i="17" s="1"/>
  <c r="AK33" i="17" s="1"/>
  <c r="AK34" i="17" s="1"/>
  <c r="AT26" i="12"/>
  <c r="AU11" i="10"/>
  <c r="AU14" i="10" s="1"/>
  <c r="AJ51" i="17" l="1"/>
  <c r="AJ50" i="12"/>
  <c r="AJ51" i="12" s="1"/>
  <c r="AH34" i="12"/>
  <c r="AI49" i="17"/>
  <c r="AI52" i="17" s="1"/>
  <c r="AH59" i="12"/>
  <c r="AH63" i="12" s="1"/>
  <c r="AH68" i="12" s="1"/>
  <c r="AH72" i="12" s="1"/>
  <c r="AH75" i="12" s="1"/>
  <c r="AH37" i="20"/>
  <c r="O43" i="12"/>
  <c r="AI10" i="19"/>
  <c r="AI55" i="12"/>
  <c r="AG38" i="18"/>
  <c r="AG24" i="18"/>
  <c r="P36" i="20"/>
  <c r="P38" i="20" s="1"/>
  <c r="P37" i="18"/>
  <c r="P39" i="18" s="1"/>
  <c r="P45" i="18" s="1"/>
  <c r="P47" i="18" s="1"/>
  <c r="AL30" i="17"/>
  <c r="AL32" i="17" s="1"/>
  <c r="AL33" i="17" s="1"/>
  <c r="AL34" i="17" s="1"/>
  <c r="AK35" i="17"/>
  <c r="AK38" i="17" s="1"/>
  <c r="AK39" i="17" s="1"/>
  <c r="P25" i="20"/>
  <c r="P26" i="20" s="1"/>
  <c r="P52" i="20"/>
  <c r="AU26" i="12"/>
  <c r="AV11" i="10"/>
  <c r="AV14" i="10" s="1"/>
  <c r="P31" i="20" l="1"/>
  <c r="P32" i="20" s="1"/>
  <c r="P57" i="20" s="1"/>
  <c r="P28" i="20"/>
  <c r="P29" i="20" s="1"/>
  <c r="P47" i="20" s="1"/>
  <c r="AM30" i="17"/>
  <c r="AM32" i="17" s="1"/>
  <c r="AM33" i="17" s="1"/>
  <c r="AM34" i="17" s="1"/>
  <c r="AL35" i="17"/>
  <c r="AL38" i="17" s="1"/>
  <c r="AL39" i="17" s="1"/>
  <c r="AK51" i="17"/>
  <c r="AK50" i="12"/>
  <c r="AK51" i="12" s="1"/>
  <c r="P25" i="18"/>
  <c r="P26" i="18" s="1"/>
  <c r="P22" i="12"/>
  <c r="P32" i="18"/>
  <c r="P33" i="18" s="1"/>
  <c r="P77" i="12"/>
  <c r="P78" i="12" s="1"/>
  <c r="AH24" i="18"/>
  <c r="AH38" i="18"/>
  <c r="P43" i="20"/>
  <c r="P44" i="20" s="1"/>
  <c r="P53" i="20" s="1"/>
  <c r="P54" i="20" s="1"/>
  <c r="P56" i="20" s="1"/>
  <c r="P40" i="20"/>
  <c r="P41" i="20" s="1"/>
  <c r="P46" i="20" s="1"/>
  <c r="AI34" i="12"/>
  <c r="AJ49" i="17"/>
  <c r="AJ52" i="17" s="1"/>
  <c r="AJ10" i="19"/>
  <c r="AJ55" i="12"/>
  <c r="AI59" i="12"/>
  <c r="AI63" i="12" s="1"/>
  <c r="AI68" i="12" s="1"/>
  <c r="AI72" i="12" s="1"/>
  <c r="AI75" i="12" s="1"/>
  <c r="AI37" i="20"/>
  <c r="AV26" i="12"/>
  <c r="AW11" i="10"/>
  <c r="AW14" i="10" s="1"/>
  <c r="AJ59" i="12" l="1"/>
  <c r="AJ63" i="12" s="1"/>
  <c r="AJ68" i="12" s="1"/>
  <c r="AJ72" i="12" s="1"/>
  <c r="AJ75" i="12" s="1"/>
  <c r="AJ37" i="20"/>
  <c r="AJ34" i="12"/>
  <c r="AK49" i="17"/>
  <c r="AK52" i="17" s="1"/>
  <c r="P30" i="12"/>
  <c r="P31" i="12" s="1"/>
  <c r="Q23" i="18"/>
  <c r="AK55" i="12"/>
  <c r="AK10" i="19"/>
  <c r="AI38" i="18"/>
  <c r="AI24" i="18"/>
  <c r="AL51" i="17"/>
  <c r="AL50" i="12"/>
  <c r="AL51" i="12" s="1"/>
  <c r="AM35" i="17"/>
  <c r="AM38" i="17" s="1"/>
  <c r="AM39" i="17" s="1"/>
  <c r="AN30" i="17"/>
  <c r="AN32" i="17" s="1"/>
  <c r="AN33" i="17" s="1"/>
  <c r="AN34" i="17" s="1"/>
  <c r="P48" i="20"/>
  <c r="P13" i="20" s="1"/>
  <c r="Q30" i="18"/>
  <c r="Q41" i="18" s="1"/>
  <c r="Q43" i="18" s="1"/>
  <c r="Q46" i="18" s="1"/>
  <c r="P40" i="12"/>
  <c r="P41" i="12" s="1"/>
  <c r="P58" i="20"/>
  <c r="P14" i="20" s="1"/>
  <c r="AW26" i="12"/>
  <c r="AX11" i="10"/>
  <c r="AX14" i="10" s="1"/>
  <c r="P15" i="20" l="1"/>
  <c r="Q12" i="20" s="1"/>
  <c r="AK59" i="12"/>
  <c r="AK63" i="12" s="1"/>
  <c r="AK68" i="12" s="1"/>
  <c r="AK72" i="12" s="1"/>
  <c r="AK75" i="12" s="1"/>
  <c r="AK37" i="20"/>
  <c r="AO30" i="17"/>
  <c r="AO32" i="17" s="1"/>
  <c r="AO33" i="17" s="1"/>
  <c r="AO34" i="17" s="1"/>
  <c r="AN35" i="17"/>
  <c r="AN38" i="17" s="1"/>
  <c r="AN39" i="17" s="1"/>
  <c r="Q36" i="20"/>
  <c r="Q38" i="20" s="1"/>
  <c r="Q37" i="18"/>
  <c r="Q39" i="18" s="1"/>
  <c r="Q45" i="18" s="1"/>
  <c r="Q47" i="18" s="1"/>
  <c r="AM51" i="17"/>
  <c r="AM50" i="12"/>
  <c r="AM51" i="12" s="1"/>
  <c r="P43" i="12"/>
  <c r="AL55" i="12"/>
  <c r="AL10" i="19"/>
  <c r="AK34" i="12"/>
  <c r="AL49" i="17"/>
  <c r="AL52" i="17" s="1"/>
  <c r="Q52" i="20"/>
  <c r="Q25" i="20"/>
  <c r="Q26" i="20" s="1"/>
  <c r="AJ24" i="18"/>
  <c r="AJ38" i="18"/>
  <c r="AX26" i="12"/>
  <c r="AY11" i="10"/>
  <c r="AY14" i="10" s="1"/>
  <c r="Q28" i="20" l="1"/>
  <c r="Q29" i="20" s="1"/>
  <c r="Q47" i="20" s="1"/>
  <c r="Q31" i="20"/>
  <c r="Q32" i="20" s="1"/>
  <c r="Q57" i="20" s="1"/>
  <c r="Q22" i="12"/>
  <c r="Q32" i="18"/>
  <c r="Q33" i="18" s="1"/>
  <c r="Q77" i="12"/>
  <c r="Q78" i="12" s="1"/>
  <c r="Q25" i="18"/>
  <c r="Q26" i="18" s="1"/>
  <c r="AM55" i="12"/>
  <c r="AM10" i="19"/>
  <c r="AL34" i="12"/>
  <c r="AM49" i="17"/>
  <c r="AM52" i="17" s="1"/>
  <c r="Q43" i="20"/>
  <c r="Q44" i="20" s="1"/>
  <c r="Q53" i="20" s="1"/>
  <c r="Q54" i="20" s="1"/>
  <c r="Q56" i="20" s="1"/>
  <c r="Q40" i="20"/>
  <c r="Q41" i="20" s="1"/>
  <c r="Q46" i="20" s="1"/>
  <c r="AN51" i="17"/>
  <c r="AN50" i="12"/>
  <c r="AN51" i="12" s="1"/>
  <c r="AP30" i="17"/>
  <c r="AP32" i="17" s="1"/>
  <c r="AP33" i="17" s="1"/>
  <c r="AP34" i="17" s="1"/>
  <c r="AO35" i="17"/>
  <c r="AO38" i="17" s="1"/>
  <c r="AO39" i="17" s="1"/>
  <c r="AL59" i="12"/>
  <c r="AL63" i="12" s="1"/>
  <c r="AL68" i="12" s="1"/>
  <c r="AL72" i="12" s="1"/>
  <c r="AL75" i="12" s="1"/>
  <c r="AL37" i="20"/>
  <c r="AK24" i="18"/>
  <c r="AK38" i="18"/>
  <c r="AY26" i="12"/>
  <c r="AZ11" i="10"/>
  <c r="AZ14" i="10" s="1"/>
  <c r="AN10" i="19" l="1"/>
  <c r="AN55" i="12"/>
  <c r="AM59" i="12"/>
  <c r="AM63" i="12" s="1"/>
  <c r="AM68" i="12" s="1"/>
  <c r="AM72" i="12" s="1"/>
  <c r="AM75" i="12" s="1"/>
  <c r="AM37" i="20"/>
  <c r="Q30" i="12"/>
  <c r="Q31" i="12" s="1"/>
  <c r="R23" i="18"/>
  <c r="AP35" i="17"/>
  <c r="AP38" i="17" s="1"/>
  <c r="AP39" i="17" s="1"/>
  <c r="AQ30" i="17"/>
  <c r="AQ32" i="17" s="1"/>
  <c r="AQ33" i="17" s="1"/>
  <c r="AQ34" i="17" s="1"/>
  <c r="Q40" i="12"/>
  <c r="Q41" i="12" s="1"/>
  <c r="R30" i="18"/>
  <c r="R41" i="18" s="1"/>
  <c r="R43" i="18" s="1"/>
  <c r="R46" i="18" s="1"/>
  <c r="AM34" i="12"/>
  <c r="AN49" i="17"/>
  <c r="AN52" i="17" s="1"/>
  <c r="AL24" i="18"/>
  <c r="AL38" i="18"/>
  <c r="Q58" i="20"/>
  <c r="Q14" i="20" s="1"/>
  <c r="AO50" i="12"/>
  <c r="AO51" i="12" s="1"/>
  <c r="AO51" i="17"/>
  <c r="Q48" i="20"/>
  <c r="Q13" i="20" s="1"/>
  <c r="AZ26" i="12"/>
  <c r="BA11" i="10"/>
  <c r="BA14" i="10" s="1"/>
  <c r="Q43" i="12" l="1"/>
  <c r="AO55" i="12"/>
  <c r="AO10" i="19"/>
  <c r="AR30" i="17"/>
  <c r="AR32" i="17" s="1"/>
  <c r="AR33" i="17" s="1"/>
  <c r="AR34" i="17" s="1"/>
  <c r="AQ35" i="17"/>
  <c r="AQ38" i="17" s="1"/>
  <c r="AQ39" i="17" s="1"/>
  <c r="AP50" i="12"/>
  <c r="AP51" i="12" s="1"/>
  <c r="AP51" i="17"/>
  <c r="R37" i="18"/>
  <c r="R39" i="18" s="1"/>
  <c r="R45" i="18" s="1"/>
  <c r="R47" i="18" s="1"/>
  <c r="R36" i="20"/>
  <c r="R38" i="20" s="1"/>
  <c r="AO49" i="17"/>
  <c r="AO52" i="17" s="1"/>
  <c r="AN34" i="12"/>
  <c r="AM24" i="18"/>
  <c r="AM38" i="18"/>
  <c r="AN59" i="12"/>
  <c r="AN63" i="12" s="1"/>
  <c r="AN68" i="12" s="1"/>
  <c r="AN72" i="12" s="1"/>
  <c r="AN75" i="12" s="1"/>
  <c r="AN37" i="20"/>
  <c r="Q15" i="20"/>
  <c r="R12" i="20" s="1"/>
  <c r="BA26" i="12"/>
  <c r="BB11" i="10"/>
  <c r="BB14" i="10" s="1"/>
  <c r="R43" i="20" l="1"/>
  <c r="R44" i="20" s="1"/>
  <c r="R53" i="20" s="1"/>
  <c r="R40" i="20"/>
  <c r="R41" i="20" s="1"/>
  <c r="R46" i="20" s="1"/>
  <c r="R77" i="12"/>
  <c r="R78" i="12" s="1"/>
  <c r="R25" i="18"/>
  <c r="R26" i="18" s="1"/>
  <c r="R32" i="18"/>
  <c r="R33" i="18" s="1"/>
  <c r="R22" i="12"/>
  <c r="AN38" i="18"/>
  <c r="AN24" i="18"/>
  <c r="AP10" i="19"/>
  <c r="AP55" i="12"/>
  <c r="R52" i="20"/>
  <c r="R54" i="20" s="1"/>
  <c r="R56" i="20" s="1"/>
  <c r="R25" i="20"/>
  <c r="R26" i="20" s="1"/>
  <c r="AQ51" i="17"/>
  <c r="AQ50" i="12"/>
  <c r="AQ51" i="12" s="1"/>
  <c r="AR35" i="17"/>
  <c r="AR38" i="17" s="1"/>
  <c r="AR39" i="17" s="1"/>
  <c r="AS30" i="17"/>
  <c r="AS32" i="17" s="1"/>
  <c r="AS33" i="17" s="1"/>
  <c r="AS34" i="17" s="1"/>
  <c r="AP49" i="17"/>
  <c r="AP52" i="17" s="1"/>
  <c r="AO34" i="12"/>
  <c r="AO59" i="12"/>
  <c r="AO63" i="12" s="1"/>
  <c r="AO68" i="12" s="1"/>
  <c r="AO72" i="12" s="1"/>
  <c r="AO75" i="12" s="1"/>
  <c r="AO37" i="20"/>
  <c r="BB26" i="12"/>
  <c r="BC11" i="10"/>
  <c r="BC14" i="10" s="1"/>
  <c r="AR51" i="17" l="1"/>
  <c r="AR50" i="12"/>
  <c r="AR51" i="12" s="1"/>
  <c r="AO24" i="18"/>
  <c r="AO38" i="18"/>
  <c r="R40" i="12"/>
  <c r="R41" i="12" s="1"/>
  <c r="S30" i="18"/>
  <c r="S41" i="18" s="1"/>
  <c r="S43" i="18" s="1"/>
  <c r="S46" i="18" s="1"/>
  <c r="AS35" i="17"/>
  <c r="AS38" i="17" s="1"/>
  <c r="AS39" i="17" s="1"/>
  <c r="AT30" i="17"/>
  <c r="AT32" i="17" s="1"/>
  <c r="AT33" i="17" s="1"/>
  <c r="AT34" i="17" s="1"/>
  <c r="AQ10" i="19"/>
  <c r="AQ55" i="12"/>
  <c r="R31" i="20"/>
  <c r="R32" i="20" s="1"/>
  <c r="R57" i="20" s="1"/>
  <c r="R58" i="20" s="1"/>
  <c r="R14" i="20" s="1"/>
  <c r="R28" i="20"/>
  <c r="R29" i="20" s="1"/>
  <c r="R47" i="20" s="1"/>
  <c r="R48" i="20" s="1"/>
  <c r="R13" i="20" s="1"/>
  <c r="R30" i="12"/>
  <c r="R31" i="12" s="1"/>
  <c r="S23" i="18"/>
  <c r="AP59" i="12"/>
  <c r="AP63" i="12" s="1"/>
  <c r="AP68" i="12" s="1"/>
  <c r="AP72" i="12" s="1"/>
  <c r="AP75" i="12" s="1"/>
  <c r="AP37" i="20"/>
  <c r="AP34" i="12"/>
  <c r="AQ49" i="17"/>
  <c r="AQ52" i="17" s="1"/>
  <c r="BC26" i="12"/>
  <c r="BD11" i="10"/>
  <c r="BD14" i="10" s="1"/>
  <c r="R43" i="12" l="1"/>
  <c r="R15" i="20"/>
  <c r="S12" i="20" s="1"/>
  <c r="S25" i="20" s="1"/>
  <c r="S26" i="20" s="1"/>
  <c r="AU30" i="17"/>
  <c r="AU32" i="17" s="1"/>
  <c r="AU33" i="17" s="1"/>
  <c r="AU34" i="17" s="1"/>
  <c r="AT35" i="17"/>
  <c r="AT38" i="17" s="1"/>
  <c r="AT39" i="17" s="1"/>
  <c r="AP24" i="18"/>
  <c r="AP38" i="18"/>
  <c r="AS51" i="17"/>
  <c r="AS50" i="12"/>
  <c r="AS51" i="12" s="1"/>
  <c r="AQ34" i="12"/>
  <c r="AR49" i="17"/>
  <c r="AR52" i="17" s="1"/>
  <c r="AQ59" i="12"/>
  <c r="AQ63" i="12" s="1"/>
  <c r="AQ68" i="12" s="1"/>
  <c r="AQ72" i="12" s="1"/>
  <c r="AQ75" i="12" s="1"/>
  <c r="AQ37" i="20"/>
  <c r="AR55" i="12"/>
  <c r="AR10" i="19"/>
  <c r="S37" i="18"/>
  <c r="S39" i="18" s="1"/>
  <c r="S45" i="18" s="1"/>
  <c r="S47" i="18" s="1"/>
  <c r="S36" i="20"/>
  <c r="S38" i="20" s="1"/>
  <c r="BD26" i="12"/>
  <c r="BE11" i="10"/>
  <c r="BE14" i="10" s="1"/>
  <c r="S52" i="20" l="1"/>
  <c r="S43" i="20"/>
  <c r="S44" i="20" s="1"/>
  <c r="S53" i="20" s="1"/>
  <c r="S54" i="20" s="1"/>
  <c r="S56" i="20" s="1"/>
  <c r="S40" i="20"/>
  <c r="S41" i="20" s="1"/>
  <c r="S46" i="20" s="1"/>
  <c r="S22" i="12"/>
  <c r="S32" i="18"/>
  <c r="S33" i="18" s="1"/>
  <c r="S25" i="18"/>
  <c r="S26" i="18" s="1"/>
  <c r="S77" i="12"/>
  <c r="S78" i="12" s="1"/>
  <c r="S28" i="20"/>
  <c r="S29" i="20" s="1"/>
  <c r="S47" i="20" s="1"/>
  <c r="S48" i="20" s="1"/>
  <c r="S13" i="20" s="1"/>
  <c r="S31" i="20"/>
  <c r="S32" i="20" s="1"/>
  <c r="S57" i="20" s="1"/>
  <c r="AS10" i="19"/>
  <c r="AS55" i="12"/>
  <c r="AR59" i="12"/>
  <c r="AR63" i="12" s="1"/>
  <c r="AR68" i="12" s="1"/>
  <c r="AR72" i="12" s="1"/>
  <c r="AR75" i="12" s="1"/>
  <c r="AR37" i="20"/>
  <c r="AQ24" i="18"/>
  <c r="AQ38" i="18"/>
  <c r="AR34" i="12"/>
  <c r="AS49" i="17"/>
  <c r="AS52" i="17" s="1"/>
  <c r="AT51" i="17"/>
  <c r="AT50" i="12"/>
  <c r="AT51" i="12" s="1"/>
  <c r="AU35" i="17"/>
  <c r="AU38" i="17" s="1"/>
  <c r="AU39" i="17" s="1"/>
  <c r="AV30" i="17"/>
  <c r="AV32" i="17" s="1"/>
  <c r="AV33" i="17" s="1"/>
  <c r="AV34" i="17" s="1"/>
  <c r="BE26" i="12"/>
  <c r="BF11" i="10"/>
  <c r="BF14" i="10" s="1"/>
  <c r="S58" i="20" l="1"/>
  <c r="S14" i="20" s="1"/>
  <c r="S15" i="20" s="1"/>
  <c r="T12" i="20" s="1"/>
  <c r="S30" i="12"/>
  <c r="S31" i="12" s="1"/>
  <c r="T23" i="18"/>
  <c r="AW30" i="17"/>
  <c r="AW32" i="17" s="1"/>
  <c r="AW33" i="17" s="1"/>
  <c r="AW34" i="17" s="1"/>
  <c r="AV35" i="17"/>
  <c r="AV38" i="17" s="1"/>
  <c r="AV39" i="17" s="1"/>
  <c r="S40" i="12"/>
  <c r="S41" i="12" s="1"/>
  <c r="T30" i="18"/>
  <c r="T41" i="18" s="1"/>
  <c r="T43" i="18" s="1"/>
  <c r="T46" i="18" s="1"/>
  <c r="AU51" i="17"/>
  <c r="AU50" i="12"/>
  <c r="AU51" i="12" s="1"/>
  <c r="AR24" i="18"/>
  <c r="AR38" i="18"/>
  <c r="AT10" i="19"/>
  <c r="AT55" i="12"/>
  <c r="AS59" i="12"/>
  <c r="AS63" i="12" s="1"/>
  <c r="AS68" i="12" s="1"/>
  <c r="AS72" i="12" s="1"/>
  <c r="AS75" i="12" s="1"/>
  <c r="AS37" i="20"/>
  <c r="AT49" i="17"/>
  <c r="AT52" i="17" s="1"/>
  <c r="AS34" i="12"/>
  <c r="BF26" i="12"/>
  <c r="BG11" i="10"/>
  <c r="BG14" i="10" s="1"/>
  <c r="AV51" i="17" l="1"/>
  <c r="AV50" i="12"/>
  <c r="AV51" i="12" s="1"/>
  <c r="AS24" i="18"/>
  <c r="AS38" i="18"/>
  <c r="AX30" i="17"/>
  <c r="AX32" i="17" s="1"/>
  <c r="AX33" i="17" s="1"/>
  <c r="AX34" i="17" s="1"/>
  <c r="AW35" i="17"/>
  <c r="AW38" i="17" s="1"/>
  <c r="AW39" i="17" s="1"/>
  <c r="T37" i="18"/>
  <c r="T39" i="18" s="1"/>
  <c r="T45" i="18" s="1"/>
  <c r="T47" i="18" s="1"/>
  <c r="T36" i="20"/>
  <c r="T38" i="20" s="1"/>
  <c r="AT34" i="12"/>
  <c r="AU49" i="17"/>
  <c r="AU52" i="17" s="1"/>
  <c r="AT37" i="20"/>
  <c r="AT59" i="12"/>
  <c r="AT63" i="12" s="1"/>
  <c r="AT68" i="12" s="1"/>
  <c r="AT72" i="12" s="1"/>
  <c r="AT75" i="12" s="1"/>
  <c r="S43" i="12"/>
  <c r="AU10" i="19"/>
  <c r="AU55" i="12"/>
  <c r="T25" i="20"/>
  <c r="T26" i="20" s="1"/>
  <c r="T52" i="20"/>
  <c r="BG26" i="12"/>
  <c r="BH11" i="10"/>
  <c r="BH14" i="10" s="1"/>
  <c r="T31" i="20" l="1"/>
  <c r="T32" i="20" s="1"/>
  <c r="T57" i="20" s="1"/>
  <c r="T28" i="20"/>
  <c r="T29" i="20" s="1"/>
  <c r="T47" i="20" s="1"/>
  <c r="T40" i="20"/>
  <c r="T41" i="20" s="1"/>
  <c r="T46" i="20" s="1"/>
  <c r="T43" i="20"/>
  <c r="T44" i="20" s="1"/>
  <c r="T53" i="20" s="1"/>
  <c r="T54" i="20" s="1"/>
  <c r="T56" i="20" s="1"/>
  <c r="AU59" i="12"/>
  <c r="AU63" i="12" s="1"/>
  <c r="AU68" i="12" s="1"/>
  <c r="AU72" i="12" s="1"/>
  <c r="AU75" i="12" s="1"/>
  <c r="AU37" i="20"/>
  <c r="T22" i="12"/>
  <c r="T77" i="12"/>
  <c r="T78" i="12" s="1"/>
  <c r="T25" i="18"/>
  <c r="T26" i="18" s="1"/>
  <c r="T32" i="18"/>
  <c r="T33" i="18" s="1"/>
  <c r="AW50" i="12"/>
  <c r="AW51" i="12" s="1"/>
  <c r="AW51" i="17"/>
  <c r="AY30" i="17"/>
  <c r="AY32" i="17" s="1"/>
  <c r="AY33" i="17" s="1"/>
  <c r="AY34" i="17" s="1"/>
  <c r="AX35" i="17"/>
  <c r="AX38" i="17" s="1"/>
  <c r="AX39" i="17" s="1"/>
  <c r="AV49" i="17"/>
  <c r="AV52" i="17" s="1"/>
  <c r="AU34" i="12"/>
  <c r="AV10" i="19"/>
  <c r="AV55" i="12"/>
  <c r="AT24" i="18"/>
  <c r="AT38" i="18"/>
  <c r="BH26" i="12"/>
  <c r="BI11" i="10"/>
  <c r="BI14" i="10" s="1"/>
  <c r="AX51" i="17" l="1"/>
  <c r="AX50" i="12"/>
  <c r="AX51" i="12" s="1"/>
  <c r="AU24" i="18"/>
  <c r="AU38" i="18"/>
  <c r="AW10" i="19"/>
  <c r="AW55" i="12"/>
  <c r="AY35" i="17"/>
  <c r="AY38" i="17" s="1"/>
  <c r="AY39" i="17" s="1"/>
  <c r="AZ30" i="17"/>
  <c r="AZ32" i="17" s="1"/>
  <c r="AZ33" i="17" s="1"/>
  <c r="AZ34" i="17" s="1"/>
  <c r="AV37" i="20"/>
  <c r="AV59" i="12"/>
  <c r="AV63" i="12" s="1"/>
  <c r="AV68" i="12" s="1"/>
  <c r="AV72" i="12" s="1"/>
  <c r="AV75" i="12" s="1"/>
  <c r="T40" i="12"/>
  <c r="T41" i="12" s="1"/>
  <c r="U30" i="18"/>
  <c r="U41" i="18" s="1"/>
  <c r="U43" i="18" s="1"/>
  <c r="U46" i="18" s="1"/>
  <c r="T48" i="20"/>
  <c r="T13" i="20" s="1"/>
  <c r="AV34" i="12"/>
  <c r="AW49" i="17"/>
  <c r="AW52" i="17" s="1"/>
  <c r="T30" i="12"/>
  <c r="T31" i="12" s="1"/>
  <c r="U23" i="18"/>
  <c r="T58" i="20"/>
  <c r="T14" i="20" s="1"/>
  <c r="BI26" i="12"/>
  <c r="BJ11" i="10"/>
  <c r="BJ14" i="10" s="1"/>
  <c r="T43" i="12" l="1"/>
  <c r="T15" i="20"/>
  <c r="U12" i="20" s="1"/>
  <c r="U52" i="20" s="1"/>
  <c r="BA30" i="17"/>
  <c r="BA32" i="17" s="1"/>
  <c r="BA33" i="17" s="1"/>
  <c r="BA34" i="17" s="1"/>
  <c r="AZ35" i="17"/>
  <c r="AZ38" i="17" s="1"/>
  <c r="AZ39" i="17" s="1"/>
  <c r="AY51" i="17"/>
  <c r="AY50" i="12"/>
  <c r="AY51" i="12" s="1"/>
  <c r="AW59" i="12"/>
  <c r="AW63" i="12" s="1"/>
  <c r="AW68" i="12" s="1"/>
  <c r="AW72" i="12" s="1"/>
  <c r="AW75" i="12" s="1"/>
  <c r="AW37" i="20"/>
  <c r="AW34" i="12"/>
  <c r="AX49" i="17"/>
  <c r="AX52" i="17" s="1"/>
  <c r="AV38" i="18"/>
  <c r="AV24" i="18"/>
  <c r="AX10" i="19"/>
  <c r="AX55" i="12"/>
  <c r="U37" i="18"/>
  <c r="U39" i="18" s="1"/>
  <c r="U45" i="18" s="1"/>
  <c r="U47" i="18" s="1"/>
  <c r="U36" i="20"/>
  <c r="U38" i="20" s="1"/>
  <c r="BJ26" i="12"/>
  <c r="BK11" i="10"/>
  <c r="BK14" i="10" s="1"/>
  <c r="U25" i="20" l="1"/>
  <c r="U26" i="20" s="1"/>
  <c r="U25" i="18"/>
  <c r="U26" i="18" s="1"/>
  <c r="U32" i="18"/>
  <c r="U33" i="18" s="1"/>
  <c r="U77" i="12"/>
  <c r="U78" i="12" s="1"/>
  <c r="U22" i="12"/>
  <c r="AX59" i="12"/>
  <c r="AX63" i="12" s="1"/>
  <c r="AX68" i="12" s="1"/>
  <c r="AX72" i="12" s="1"/>
  <c r="AX75" i="12" s="1"/>
  <c r="AX37" i="20"/>
  <c r="AW38" i="18"/>
  <c r="AW24" i="18"/>
  <c r="AY55" i="12"/>
  <c r="AY10" i="19"/>
  <c r="AX34" i="12"/>
  <c r="AY49" i="17"/>
  <c r="AY52" i="17" s="1"/>
  <c r="AZ51" i="17"/>
  <c r="AZ50" i="12"/>
  <c r="AZ51" i="12" s="1"/>
  <c r="BB30" i="17"/>
  <c r="BB32" i="17" s="1"/>
  <c r="BB33" i="17" s="1"/>
  <c r="BB34" i="17" s="1"/>
  <c r="BA35" i="17"/>
  <c r="BA38" i="17" s="1"/>
  <c r="BA39" i="17" s="1"/>
  <c r="U43" i="20"/>
  <c r="U44" i="20" s="1"/>
  <c r="U53" i="20" s="1"/>
  <c r="U54" i="20" s="1"/>
  <c r="U56" i="20" s="1"/>
  <c r="U40" i="20"/>
  <c r="U41" i="20" s="1"/>
  <c r="U46" i="20" s="1"/>
  <c r="U28" i="20"/>
  <c r="U29" i="20" s="1"/>
  <c r="U47" i="20" s="1"/>
  <c r="U31" i="20"/>
  <c r="U32" i="20" s="1"/>
  <c r="U57" i="20" s="1"/>
  <c r="BK26" i="12"/>
  <c r="BL11" i="10"/>
  <c r="BL14" i="10" s="1"/>
  <c r="U48" i="20" l="1"/>
  <c r="U13" i="20" s="1"/>
  <c r="BB35" i="17"/>
  <c r="BB38" i="17" s="1"/>
  <c r="BB39" i="17" s="1"/>
  <c r="BC30" i="17"/>
  <c r="BC32" i="17" s="1"/>
  <c r="BC33" i="17" s="1"/>
  <c r="BC34" i="17" s="1"/>
  <c r="AX24" i="18"/>
  <c r="AX38" i="18"/>
  <c r="AZ10" i="19"/>
  <c r="AZ55" i="12"/>
  <c r="U58" i="20"/>
  <c r="U14" i="20" s="1"/>
  <c r="U15" i="20" s="1"/>
  <c r="V12" i="20" s="1"/>
  <c r="AY34" i="12"/>
  <c r="AZ49" i="17"/>
  <c r="AZ52" i="17" s="1"/>
  <c r="AY59" i="12"/>
  <c r="AY63" i="12" s="1"/>
  <c r="AY68" i="12" s="1"/>
  <c r="AY72" i="12" s="1"/>
  <c r="AY75" i="12" s="1"/>
  <c r="AY37" i="20"/>
  <c r="U40" i="12"/>
  <c r="U41" i="12" s="1"/>
  <c r="V30" i="18"/>
  <c r="V41" i="18" s="1"/>
  <c r="V43" i="18" s="1"/>
  <c r="V46" i="18" s="1"/>
  <c r="BA51" i="17"/>
  <c r="BA50" i="12"/>
  <c r="BA51" i="12" s="1"/>
  <c r="V23" i="18"/>
  <c r="U30" i="12"/>
  <c r="U31" i="12" s="1"/>
  <c r="BL26" i="12"/>
  <c r="BM11" i="10"/>
  <c r="BM14" i="10" s="1"/>
  <c r="U43" i="12" l="1"/>
  <c r="BA55" i="12"/>
  <c r="BA10" i="19"/>
  <c r="V52" i="20"/>
  <c r="V25" i="20"/>
  <c r="V26" i="20" s="1"/>
  <c r="AZ59" i="12"/>
  <c r="AZ63" i="12" s="1"/>
  <c r="AZ68" i="12" s="1"/>
  <c r="AZ72" i="12" s="1"/>
  <c r="AZ75" i="12" s="1"/>
  <c r="AZ37" i="20"/>
  <c r="AY38" i="18"/>
  <c r="AY24" i="18"/>
  <c r="BC35" i="17"/>
  <c r="BC38" i="17" s="1"/>
  <c r="BC39" i="17" s="1"/>
  <c r="BD30" i="17"/>
  <c r="BD32" i="17" s="1"/>
  <c r="BD33" i="17" s="1"/>
  <c r="BD34" i="17" s="1"/>
  <c r="V36" i="20"/>
  <c r="V38" i="20" s="1"/>
  <c r="V37" i="18"/>
  <c r="V39" i="18" s="1"/>
  <c r="V45" i="18" s="1"/>
  <c r="V47" i="18" s="1"/>
  <c r="BA49" i="17"/>
  <c r="BA52" i="17" s="1"/>
  <c r="AZ34" i="12"/>
  <c r="BB50" i="12"/>
  <c r="BB51" i="12" s="1"/>
  <c r="BB51" i="17"/>
  <c r="BM26" i="12"/>
  <c r="BN11" i="10"/>
  <c r="BN14" i="10" s="1"/>
  <c r="BB10" i="19" l="1"/>
  <c r="BB55" i="12"/>
  <c r="BB49" i="17"/>
  <c r="BB52" i="17" s="1"/>
  <c r="BA34" i="12"/>
  <c r="AZ38" i="18"/>
  <c r="AZ24" i="18"/>
  <c r="V77" i="12"/>
  <c r="V78" i="12" s="1"/>
  <c r="V22" i="12"/>
  <c r="V25" i="18"/>
  <c r="V26" i="18" s="1"/>
  <c r="V32" i="18"/>
  <c r="V33" i="18" s="1"/>
  <c r="V28" i="20"/>
  <c r="V29" i="20" s="1"/>
  <c r="V47" i="20" s="1"/>
  <c r="V31" i="20"/>
  <c r="V32" i="20" s="1"/>
  <c r="V57" i="20" s="1"/>
  <c r="V40" i="20"/>
  <c r="V41" i="20" s="1"/>
  <c r="V46" i="20" s="1"/>
  <c r="V43" i="20"/>
  <c r="V44" i="20" s="1"/>
  <c r="V53" i="20" s="1"/>
  <c r="V54" i="20" s="1"/>
  <c r="V56" i="20" s="1"/>
  <c r="BD35" i="17"/>
  <c r="BD38" i="17" s="1"/>
  <c r="BD39" i="17" s="1"/>
  <c r="BE30" i="17"/>
  <c r="BE32" i="17" s="1"/>
  <c r="BE33" i="17" s="1"/>
  <c r="BE34" i="17" s="1"/>
  <c r="BC51" i="17"/>
  <c r="BC50" i="12"/>
  <c r="BC51" i="12" s="1"/>
  <c r="BA59" i="12"/>
  <c r="BA63" i="12" s="1"/>
  <c r="BA68" i="12" s="1"/>
  <c r="BA72" i="12" s="1"/>
  <c r="BA75" i="12" s="1"/>
  <c r="BA37" i="20"/>
  <c r="BN26" i="12"/>
  <c r="BO11" i="10"/>
  <c r="BO14" i="10" s="1"/>
  <c r="BD51" i="17" l="1"/>
  <c r="BD50" i="12"/>
  <c r="BD51" i="12" s="1"/>
  <c r="V58" i="20"/>
  <c r="V14" i="20" s="1"/>
  <c r="BC10" i="19"/>
  <c r="BC55" i="12"/>
  <c r="V48" i="20"/>
  <c r="V13" i="20" s="1"/>
  <c r="BB34" i="12"/>
  <c r="BC49" i="17"/>
  <c r="BC52" i="17" s="1"/>
  <c r="BA24" i="18"/>
  <c r="BA38" i="18"/>
  <c r="V40" i="12"/>
  <c r="V41" i="12" s="1"/>
  <c r="W30" i="18"/>
  <c r="W41" i="18" s="1"/>
  <c r="W43" i="18" s="1"/>
  <c r="W46" i="18" s="1"/>
  <c r="BB59" i="12"/>
  <c r="BB63" i="12" s="1"/>
  <c r="BB68" i="12" s="1"/>
  <c r="BB72" i="12" s="1"/>
  <c r="BB75" i="12" s="1"/>
  <c r="BB37" i="20"/>
  <c r="BF30" i="17"/>
  <c r="BF32" i="17" s="1"/>
  <c r="BF33" i="17" s="1"/>
  <c r="BF34" i="17" s="1"/>
  <c r="BE35" i="17"/>
  <c r="BE38" i="17" s="1"/>
  <c r="BE39" i="17" s="1"/>
  <c r="V30" i="12"/>
  <c r="V31" i="12" s="1"/>
  <c r="W23" i="18"/>
  <c r="BO26" i="12"/>
  <c r="BP11" i="10"/>
  <c r="BP14" i="10" s="1"/>
  <c r="V15" i="20" l="1"/>
  <c r="W12" i="20" s="1"/>
  <c r="W52" i="20" s="1"/>
  <c r="V43" i="12"/>
  <c r="BE51" i="17"/>
  <c r="BE50" i="12"/>
  <c r="BE51" i="12" s="1"/>
  <c r="BC34" i="12"/>
  <c r="BD49" i="17"/>
  <c r="BD52" i="17" s="1"/>
  <c r="BF35" i="17"/>
  <c r="BF38" i="17" s="1"/>
  <c r="BF39" i="17" s="1"/>
  <c r="BG30" i="17"/>
  <c r="BG32" i="17" s="1"/>
  <c r="BG33" i="17" s="1"/>
  <c r="BG34" i="17" s="1"/>
  <c r="BC37" i="20"/>
  <c r="BC59" i="12"/>
  <c r="BC63" i="12" s="1"/>
  <c r="BC68" i="12" s="1"/>
  <c r="BC72" i="12" s="1"/>
  <c r="BC75" i="12" s="1"/>
  <c r="BB24" i="18"/>
  <c r="BB38" i="18"/>
  <c r="W36" i="20"/>
  <c r="W38" i="20" s="1"/>
  <c r="W37" i="18"/>
  <c r="W39" i="18" s="1"/>
  <c r="W45" i="18" s="1"/>
  <c r="W47" i="18" s="1"/>
  <c r="BD55" i="12"/>
  <c r="BD10" i="19"/>
  <c r="BP26" i="12"/>
  <c r="BQ11" i="10"/>
  <c r="BQ14" i="10" s="1"/>
  <c r="W25" i="20" l="1"/>
  <c r="W26" i="20" s="1"/>
  <c r="BC24" i="18"/>
  <c r="BC38" i="18"/>
  <c r="BD59" i="12"/>
  <c r="BD63" i="12" s="1"/>
  <c r="BD68" i="12" s="1"/>
  <c r="BD72" i="12" s="1"/>
  <c r="BD75" i="12" s="1"/>
  <c r="BD37" i="20"/>
  <c r="W32" i="18"/>
  <c r="W33" i="18" s="1"/>
  <c r="W22" i="12"/>
  <c r="W77" i="12"/>
  <c r="W78" i="12" s="1"/>
  <c r="W25" i="18"/>
  <c r="W26" i="18" s="1"/>
  <c r="BH30" i="17"/>
  <c r="BH32" i="17" s="1"/>
  <c r="BH33" i="17" s="1"/>
  <c r="BH34" i="17" s="1"/>
  <c r="BG35" i="17"/>
  <c r="BG38" i="17" s="1"/>
  <c r="BG39" i="17" s="1"/>
  <c r="BF50" i="12"/>
  <c r="BF51" i="12" s="1"/>
  <c r="BF51" i="17"/>
  <c r="W40" i="20"/>
  <c r="W41" i="20" s="1"/>
  <c r="W46" i="20" s="1"/>
  <c r="W43" i="20"/>
  <c r="W44" i="20" s="1"/>
  <c r="W53" i="20" s="1"/>
  <c r="W54" i="20" s="1"/>
  <c r="W56" i="20" s="1"/>
  <c r="BD34" i="12"/>
  <c r="BE49" i="17"/>
  <c r="BE52" i="17" s="1"/>
  <c r="W28" i="20"/>
  <c r="W29" i="20" s="1"/>
  <c r="W47" i="20" s="1"/>
  <c r="W31" i="20"/>
  <c r="W32" i="20" s="1"/>
  <c r="W57" i="20" s="1"/>
  <c r="BE10" i="19"/>
  <c r="BE55" i="12"/>
  <c r="BQ26" i="12"/>
  <c r="BR11" i="10"/>
  <c r="BR14" i="10" s="1"/>
  <c r="BE34" i="12" l="1"/>
  <c r="BF49" i="17"/>
  <c r="BF52" i="17" s="1"/>
  <c r="W30" i="12"/>
  <c r="W31" i="12" s="1"/>
  <c r="X23" i="18"/>
  <c r="W40" i="12"/>
  <c r="W41" i="12" s="1"/>
  <c r="X30" i="18"/>
  <c r="X41" i="18" s="1"/>
  <c r="X43" i="18" s="1"/>
  <c r="X46" i="18" s="1"/>
  <c r="BE37" i="20"/>
  <c r="BE59" i="12"/>
  <c r="BE63" i="12" s="1"/>
  <c r="BE68" i="12" s="1"/>
  <c r="BE72" i="12" s="1"/>
  <c r="BE75" i="12" s="1"/>
  <c r="BD38" i="18"/>
  <c r="BD24" i="18"/>
  <c r="W58" i="20"/>
  <c r="W14" i="20" s="1"/>
  <c r="BG51" i="17"/>
  <c r="BG50" i="12"/>
  <c r="BG51" i="12" s="1"/>
  <c r="BF10" i="19"/>
  <c r="BF55" i="12"/>
  <c r="W48" i="20"/>
  <c r="W13" i="20" s="1"/>
  <c r="W15" i="20" s="1"/>
  <c r="X12" i="20" s="1"/>
  <c r="BI30" i="17"/>
  <c r="BI32" i="17" s="1"/>
  <c r="BI33" i="17" s="1"/>
  <c r="BI34" i="17" s="1"/>
  <c r="BH35" i="17"/>
  <c r="BH38" i="17" s="1"/>
  <c r="BH39" i="17" s="1"/>
  <c r="BR26" i="12"/>
  <c r="BS11" i="10"/>
  <c r="BS14" i="10" s="1"/>
  <c r="BE38" i="18" l="1"/>
  <c r="BE24" i="18"/>
  <c r="BG10" i="19"/>
  <c r="BG55" i="12"/>
  <c r="X52" i="20"/>
  <c r="X25" i="20"/>
  <c r="X26" i="20" s="1"/>
  <c r="BF59" i="12"/>
  <c r="BF63" i="12" s="1"/>
  <c r="BF68" i="12" s="1"/>
  <c r="BF72" i="12" s="1"/>
  <c r="BF75" i="12" s="1"/>
  <c r="BF37" i="20"/>
  <c r="X37" i="18"/>
  <c r="X39" i="18" s="1"/>
  <c r="X45" i="18" s="1"/>
  <c r="X47" i="18" s="1"/>
  <c r="X36" i="20"/>
  <c r="X38" i="20" s="1"/>
  <c r="W43" i="12"/>
  <c r="BH51" i="17"/>
  <c r="BH50" i="12"/>
  <c r="BH51" i="12" s="1"/>
  <c r="BF34" i="12"/>
  <c r="BG49" i="17"/>
  <c r="BG52" i="17" s="1"/>
  <c r="BJ30" i="17"/>
  <c r="BJ32" i="17" s="1"/>
  <c r="BJ33" i="17" s="1"/>
  <c r="BJ34" i="17" s="1"/>
  <c r="BI35" i="17"/>
  <c r="BI38" i="17" s="1"/>
  <c r="BI39" i="17" s="1"/>
  <c r="BS26" i="12"/>
  <c r="BT11" i="10"/>
  <c r="BT14" i="10" s="1"/>
  <c r="BG34" i="12" l="1"/>
  <c r="BH49" i="17"/>
  <c r="BH52" i="17" s="1"/>
  <c r="BH10" i="19"/>
  <c r="BH55" i="12"/>
  <c r="X31" i="20"/>
  <c r="X32" i="20" s="1"/>
  <c r="X57" i="20" s="1"/>
  <c r="X28" i="20"/>
  <c r="X29" i="20" s="1"/>
  <c r="X47" i="20" s="1"/>
  <c r="BG59" i="12"/>
  <c r="BG63" i="12" s="1"/>
  <c r="BG68" i="12" s="1"/>
  <c r="BG72" i="12" s="1"/>
  <c r="BG75" i="12" s="1"/>
  <c r="BG37" i="20"/>
  <c r="BI51" i="17"/>
  <c r="BI50" i="12"/>
  <c r="BI51" i="12" s="1"/>
  <c r="X40" i="20"/>
  <c r="X41" i="20" s="1"/>
  <c r="X46" i="20" s="1"/>
  <c r="X43" i="20"/>
  <c r="X44" i="20" s="1"/>
  <c r="X53" i="20" s="1"/>
  <c r="X54" i="20" s="1"/>
  <c r="X56" i="20" s="1"/>
  <c r="BF24" i="18"/>
  <c r="BF38" i="18"/>
  <c r="BK30" i="17"/>
  <c r="BK32" i="17" s="1"/>
  <c r="BK33" i="17" s="1"/>
  <c r="BK34" i="17" s="1"/>
  <c r="BJ35" i="17"/>
  <c r="BJ38" i="17" s="1"/>
  <c r="BJ39" i="17" s="1"/>
  <c r="X25" i="18"/>
  <c r="X26" i="18" s="1"/>
  <c r="X32" i="18"/>
  <c r="X33" i="18" s="1"/>
  <c r="X22" i="12"/>
  <c r="X77" i="12"/>
  <c r="X78" i="12" s="1"/>
  <c r="BT26" i="12"/>
  <c r="BU11" i="10"/>
  <c r="BU14" i="10" s="1"/>
  <c r="BL30" i="17" l="1"/>
  <c r="BL32" i="17" s="1"/>
  <c r="BL33" i="17" s="1"/>
  <c r="BL34" i="17" s="1"/>
  <c r="BK35" i="17"/>
  <c r="BK38" i="17" s="1"/>
  <c r="BK39" i="17" s="1"/>
  <c r="BG24" i="18"/>
  <c r="BG38" i="18"/>
  <c r="X48" i="20"/>
  <c r="X13" i="20" s="1"/>
  <c r="X58" i="20"/>
  <c r="X14" i="20" s="1"/>
  <c r="BH37" i="20"/>
  <c r="BH59" i="12"/>
  <c r="BH63" i="12" s="1"/>
  <c r="BH68" i="12" s="1"/>
  <c r="BH72" i="12" s="1"/>
  <c r="BH75" i="12" s="1"/>
  <c r="X40" i="12"/>
  <c r="X41" i="12" s="1"/>
  <c r="Y30" i="18"/>
  <c r="Y41" i="18" s="1"/>
  <c r="Y43" i="18" s="1"/>
  <c r="Y46" i="18" s="1"/>
  <c r="BI10" i="19"/>
  <c r="BI55" i="12"/>
  <c r="Y23" i="18"/>
  <c r="X30" i="12"/>
  <c r="X31" i="12" s="1"/>
  <c r="BH34" i="12"/>
  <c r="BI49" i="17"/>
  <c r="BI52" i="17" s="1"/>
  <c r="BJ51" i="17"/>
  <c r="BJ50" i="12"/>
  <c r="BJ51" i="12" s="1"/>
  <c r="BV11" i="10"/>
  <c r="BV14" i="10" s="1"/>
  <c r="BU26" i="12"/>
  <c r="X43" i="12" l="1"/>
  <c r="BI34" i="12"/>
  <c r="BJ49" i="17"/>
  <c r="BJ52" i="17" s="1"/>
  <c r="BH24" i="18"/>
  <c r="BH38" i="18"/>
  <c r="X15" i="20"/>
  <c r="Y12" i="20" s="1"/>
  <c r="Y37" i="18"/>
  <c r="Y39" i="18" s="1"/>
  <c r="Y45" i="18" s="1"/>
  <c r="Y47" i="18" s="1"/>
  <c r="Y36" i="20"/>
  <c r="Y38" i="20" s="1"/>
  <c r="BI37" i="20"/>
  <c r="BI59" i="12"/>
  <c r="BI63" i="12" s="1"/>
  <c r="BI68" i="12" s="1"/>
  <c r="BI72" i="12" s="1"/>
  <c r="BI75" i="12" s="1"/>
  <c r="BJ10" i="19"/>
  <c r="BJ55" i="12"/>
  <c r="BK50" i="12"/>
  <c r="BK51" i="12" s="1"/>
  <c r="BK51" i="17"/>
  <c r="BM30" i="17"/>
  <c r="BM32" i="17" s="1"/>
  <c r="BM33" i="17" s="1"/>
  <c r="BM34" i="17" s="1"/>
  <c r="BL35" i="17"/>
  <c r="BL38" i="17" s="1"/>
  <c r="BL39" i="17" s="1"/>
  <c r="BV26" i="12"/>
  <c r="BW11" i="10"/>
  <c r="BW14" i="10" s="1"/>
  <c r="Y43" i="20" l="1"/>
  <c r="Y44" i="20" s="1"/>
  <c r="Y53" i="20" s="1"/>
  <c r="Y40" i="20"/>
  <c r="Y41" i="20" s="1"/>
  <c r="Y46" i="20" s="1"/>
  <c r="BL51" i="17"/>
  <c r="BL50" i="12"/>
  <c r="BL51" i="12" s="1"/>
  <c r="BN30" i="17"/>
  <c r="BN32" i="17" s="1"/>
  <c r="BN33" i="17" s="1"/>
  <c r="BN34" i="17" s="1"/>
  <c r="BM35" i="17"/>
  <c r="BM38" i="17" s="1"/>
  <c r="BM39" i="17" s="1"/>
  <c r="Y22" i="12"/>
  <c r="Y32" i="18"/>
  <c r="Y33" i="18" s="1"/>
  <c r="Y77" i="12"/>
  <c r="Y78" i="12" s="1"/>
  <c r="Y25" i="18"/>
  <c r="Y26" i="18" s="1"/>
  <c r="Y25" i="20"/>
  <c r="Y26" i="20" s="1"/>
  <c r="Y52" i="20"/>
  <c r="BK55" i="12"/>
  <c r="BK10" i="19"/>
  <c r="BK49" i="17"/>
  <c r="BK52" i="17" s="1"/>
  <c r="BJ34" i="12"/>
  <c r="BJ59" i="12"/>
  <c r="BJ63" i="12" s="1"/>
  <c r="BJ68" i="12" s="1"/>
  <c r="BJ72" i="12" s="1"/>
  <c r="BJ75" i="12" s="1"/>
  <c r="BJ37" i="20"/>
  <c r="BI38" i="18"/>
  <c r="BI24" i="18"/>
  <c r="BW26" i="12"/>
  <c r="BX11" i="10"/>
  <c r="BX14" i="10" s="1"/>
  <c r="Y54" i="20" l="1"/>
  <c r="Y56" i="20" s="1"/>
  <c r="BL49" i="17"/>
  <c r="BL52" i="17" s="1"/>
  <c r="BK34" i="12"/>
  <c r="Y40" i="12"/>
  <c r="Y41" i="12" s="1"/>
  <c r="Z30" i="18"/>
  <c r="Z41" i="18" s="1"/>
  <c r="Z43" i="18" s="1"/>
  <c r="Z46" i="18" s="1"/>
  <c r="BK37" i="20"/>
  <c r="BK59" i="12"/>
  <c r="BK63" i="12" s="1"/>
  <c r="BK68" i="12" s="1"/>
  <c r="BK72" i="12" s="1"/>
  <c r="BK75" i="12" s="1"/>
  <c r="BM51" i="17"/>
  <c r="BM50" i="12"/>
  <c r="BM51" i="12" s="1"/>
  <c r="BN35" i="17"/>
  <c r="BN38" i="17" s="1"/>
  <c r="BN39" i="17" s="1"/>
  <c r="BO30" i="17"/>
  <c r="BO32" i="17" s="1"/>
  <c r="BO33" i="17" s="1"/>
  <c r="BO34" i="17" s="1"/>
  <c r="BL55" i="12"/>
  <c r="BL10" i="19"/>
  <c r="Y31" i="20"/>
  <c r="Y32" i="20" s="1"/>
  <c r="Y57" i="20" s="1"/>
  <c r="Y58" i="20" s="1"/>
  <c r="Y14" i="20" s="1"/>
  <c r="Y28" i="20"/>
  <c r="Y29" i="20" s="1"/>
  <c r="Y47" i="20" s="1"/>
  <c r="Y48" i="20" s="1"/>
  <c r="Y13" i="20" s="1"/>
  <c r="Z23" i="18"/>
  <c r="Y30" i="12"/>
  <c r="Y31" i="12" s="1"/>
  <c r="BJ24" i="18"/>
  <c r="BJ38" i="18"/>
  <c r="BX26" i="12"/>
  <c r="BY11" i="10"/>
  <c r="BY14" i="10" s="1"/>
  <c r="Y43" i="12" l="1"/>
  <c r="Z36" i="20"/>
  <c r="Z38" i="20" s="1"/>
  <c r="Z37" i="18"/>
  <c r="Z39" i="18" s="1"/>
  <c r="Z45" i="18" s="1"/>
  <c r="Z47" i="18" s="1"/>
  <c r="BM10" i="19"/>
  <c r="BM55" i="12"/>
  <c r="Y15" i="20"/>
  <c r="Z12" i="20" s="1"/>
  <c r="BK38" i="18"/>
  <c r="BK24" i="18"/>
  <c r="BL59" i="12"/>
  <c r="BL63" i="12" s="1"/>
  <c r="BL68" i="12" s="1"/>
  <c r="BL72" i="12" s="1"/>
  <c r="BL75" i="12" s="1"/>
  <c r="BL37" i="20"/>
  <c r="BP30" i="17"/>
  <c r="BP32" i="17" s="1"/>
  <c r="BP33" i="17" s="1"/>
  <c r="BP34" i="17" s="1"/>
  <c r="BO35" i="17"/>
  <c r="BO38" i="17" s="1"/>
  <c r="BO39" i="17" s="1"/>
  <c r="BN51" i="17"/>
  <c r="BN50" i="12"/>
  <c r="BN51" i="12" s="1"/>
  <c r="BL34" i="12"/>
  <c r="BM49" i="17"/>
  <c r="BM52" i="17" s="1"/>
  <c r="BY26" i="12"/>
  <c r="BZ11" i="10"/>
  <c r="BZ14" i="10" s="1"/>
  <c r="BL38" i="18" l="1"/>
  <c r="BL24" i="18"/>
  <c r="BM34" i="12"/>
  <c r="BN49" i="17"/>
  <c r="BN52" i="17" s="1"/>
  <c r="Z25" i="20"/>
  <c r="Z26" i="20" s="1"/>
  <c r="Z52" i="20"/>
  <c r="BM37" i="20"/>
  <c r="BM59" i="12"/>
  <c r="BM63" i="12" s="1"/>
  <c r="BM68" i="12" s="1"/>
  <c r="BM72" i="12" s="1"/>
  <c r="BM75" i="12" s="1"/>
  <c r="BO51" i="17"/>
  <c r="BO50" i="12"/>
  <c r="BO51" i="12" s="1"/>
  <c r="BN10" i="19"/>
  <c r="BN55" i="12"/>
  <c r="BP35" i="17"/>
  <c r="BP38" i="17" s="1"/>
  <c r="BP39" i="17" s="1"/>
  <c r="BQ30" i="17"/>
  <c r="BQ32" i="17" s="1"/>
  <c r="BQ33" i="17" s="1"/>
  <c r="BQ34" i="17" s="1"/>
  <c r="Z32" i="18"/>
  <c r="Z33" i="18" s="1"/>
  <c r="Z25" i="18"/>
  <c r="Z26" i="18" s="1"/>
  <c r="Z22" i="12"/>
  <c r="Z77" i="12"/>
  <c r="Z78" i="12" s="1"/>
  <c r="Z40" i="20"/>
  <c r="Z41" i="20" s="1"/>
  <c r="Z46" i="20" s="1"/>
  <c r="Z43" i="20"/>
  <c r="Z44" i="20" s="1"/>
  <c r="Z53" i="20" s="1"/>
  <c r="BZ26" i="12"/>
  <c r="CA11" i="10"/>
  <c r="CA14" i="10" s="1"/>
  <c r="Z54" i="20" l="1"/>
  <c r="Z56" i="20" s="1"/>
  <c r="BR30" i="17"/>
  <c r="BR32" i="17" s="1"/>
  <c r="BR33" i="17" s="1"/>
  <c r="BR34" i="17" s="1"/>
  <c r="BQ35" i="17"/>
  <c r="BQ38" i="17" s="1"/>
  <c r="BQ39" i="17" s="1"/>
  <c r="AA30" i="18"/>
  <c r="AA41" i="18" s="1"/>
  <c r="AA43" i="18" s="1"/>
  <c r="AA46" i="18" s="1"/>
  <c r="Z40" i="12"/>
  <c r="Z41" i="12" s="1"/>
  <c r="BP50" i="12"/>
  <c r="BP51" i="12" s="1"/>
  <c r="BP51" i="17"/>
  <c r="BN37" i="20"/>
  <c r="BN59" i="12"/>
  <c r="BN63" i="12" s="1"/>
  <c r="BN68" i="12" s="1"/>
  <c r="BN72" i="12" s="1"/>
  <c r="BN75" i="12" s="1"/>
  <c r="Z31" i="20"/>
  <c r="Z32" i="20" s="1"/>
  <c r="Z57" i="20" s="1"/>
  <c r="Z28" i="20"/>
  <c r="Z29" i="20" s="1"/>
  <c r="Z47" i="20" s="1"/>
  <c r="Z48" i="20" s="1"/>
  <c r="Z13" i="20" s="1"/>
  <c r="BO49" i="17"/>
  <c r="BO52" i="17" s="1"/>
  <c r="BN34" i="12"/>
  <c r="BO55" i="12"/>
  <c r="BO10" i="19"/>
  <c r="AA23" i="18"/>
  <c r="Z30" i="12"/>
  <c r="Z31" i="12" s="1"/>
  <c r="BM24" i="18"/>
  <c r="BM38" i="18"/>
  <c r="CA26" i="12"/>
  <c r="CB11" i="10"/>
  <c r="CB14" i="10" s="1"/>
  <c r="Z58" i="20" l="1"/>
  <c r="Z14" i="20" s="1"/>
  <c r="Z15" i="20" s="1"/>
  <c r="AA12" i="20" s="1"/>
  <c r="AA25" i="20" s="1"/>
  <c r="AA26" i="20" s="1"/>
  <c r="BO37" i="20"/>
  <c r="BO59" i="12"/>
  <c r="BO63" i="12" s="1"/>
  <c r="BO68" i="12" s="1"/>
  <c r="BO72" i="12" s="1"/>
  <c r="BO75" i="12" s="1"/>
  <c r="BP55" i="12"/>
  <c r="BP10" i="19"/>
  <c r="BO34" i="12"/>
  <c r="BP49" i="17"/>
  <c r="BP52" i="17" s="1"/>
  <c r="Z43" i="12"/>
  <c r="BQ50" i="12"/>
  <c r="BQ51" i="12" s="1"/>
  <c r="BQ51" i="17"/>
  <c r="AA37" i="18"/>
  <c r="AA39" i="18" s="1"/>
  <c r="AA45" i="18" s="1"/>
  <c r="AA47" i="18" s="1"/>
  <c r="AA36" i="20"/>
  <c r="AA38" i="20" s="1"/>
  <c r="BN38" i="18"/>
  <c r="BN24" i="18"/>
  <c r="BS30" i="17"/>
  <c r="BS32" i="17" s="1"/>
  <c r="BS33" i="17" s="1"/>
  <c r="BS34" i="17" s="1"/>
  <c r="BR35" i="17"/>
  <c r="BR38" i="17" s="1"/>
  <c r="BR39" i="17" s="1"/>
  <c r="CB26" i="12"/>
  <c r="CC11" i="10"/>
  <c r="CC14" i="10" s="1"/>
  <c r="AA52" i="20" l="1"/>
  <c r="AA40" i="20"/>
  <c r="AA41" i="20" s="1"/>
  <c r="AA46" i="20" s="1"/>
  <c r="AA43" i="20"/>
  <c r="AA44" i="20" s="1"/>
  <c r="AA53" i="20" s="1"/>
  <c r="AA54" i="20" s="1"/>
  <c r="AA56" i="20" s="1"/>
  <c r="BP59" i="12"/>
  <c r="BP63" i="12" s="1"/>
  <c r="BP68" i="12" s="1"/>
  <c r="BP72" i="12" s="1"/>
  <c r="BP75" i="12" s="1"/>
  <c r="BP37" i="20"/>
  <c r="AA77" i="12"/>
  <c r="AA78" i="12" s="1"/>
  <c r="AA25" i="18"/>
  <c r="AA26" i="18" s="1"/>
  <c r="AA22" i="12"/>
  <c r="AA32" i="18"/>
  <c r="AA33" i="18" s="1"/>
  <c r="BO38" i="18"/>
  <c r="BO24" i="18"/>
  <c r="BQ55" i="12"/>
  <c r="BQ10" i="19"/>
  <c r="BR51" i="17"/>
  <c r="BR50" i="12"/>
  <c r="BR51" i="12" s="1"/>
  <c r="BS35" i="17"/>
  <c r="BS38" i="17" s="1"/>
  <c r="BS39" i="17" s="1"/>
  <c r="BT30" i="17"/>
  <c r="BT32" i="17" s="1"/>
  <c r="BT33" i="17" s="1"/>
  <c r="BT34" i="17" s="1"/>
  <c r="BP34" i="12"/>
  <c r="BQ49" i="17"/>
  <c r="BQ52" i="17" s="1"/>
  <c r="AA28" i="20"/>
  <c r="AA29" i="20" s="1"/>
  <c r="AA47" i="20" s="1"/>
  <c r="AA31" i="20"/>
  <c r="AA32" i="20" s="1"/>
  <c r="AA57" i="20" s="1"/>
  <c r="CC26" i="12"/>
  <c r="CD11" i="10"/>
  <c r="CD14" i="10" s="1"/>
  <c r="BU30" i="17" l="1"/>
  <c r="BU32" i="17" s="1"/>
  <c r="BU33" i="17" s="1"/>
  <c r="BU34" i="17" s="1"/>
  <c r="BT35" i="17"/>
  <c r="BT38" i="17" s="1"/>
  <c r="BT39" i="17" s="1"/>
  <c r="AA40" i="12"/>
  <c r="AA41" i="12" s="1"/>
  <c r="AB30" i="18"/>
  <c r="AB41" i="18" s="1"/>
  <c r="AB43" i="18" s="1"/>
  <c r="AB46" i="18" s="1"/>
  <c r="BS51" i="17"/>
  <c r="BS50" i="12"/>
  <c r="BS51" i="12" s="1"/>
  <c r="BR55" i="12"/>
  <c r="BR10" i="19"/>
  <c r="AB23" i="18"/>
  <c r="AA30" i="12"/>
  <c r="AA31" i="12" s="1"/>
  <c r="BQ59" i="12"/>
  <c r="BQ63" i="12" s="1"/>
  <c r="BQ68" i="12" s="1"/>
  <c r="BQ72" i="12" s="1"/>
  <c r="BQ75" i="12" s="1"/>
  <c r="BQ37" i="20"/>
  <c r="BP24" i="18"/>
  <c r="BP38" i="18"/>
  <c r="BQ34" i="12"/>
  <c r="BR49" i="17"/>
  <c r="BR52" i="17" s="1"/>
  <c r="AA58" i="20"/>
  <c r="AA14" i="20" s="1"/>
  <c r="AA48" i="20"/>
  <c r="AA13" i="20" s="1"/>
  <c r="CD26" i="12"/>
  <c r="CE11" i="10"/>
  <c r="CE14" i="10" s="1"/>
  <c r="AA43" i="12" l="1"/>
  <c r="AA15" i="20"/>
  <c r="AB12" i="20" s="1"/>
  <c r="AB25" i="20" s="1"/>
  <c r="AB26" i="20" s="1"/>
  <c r="BR34" i="12"/>
  <c r="BS49" i="17"/>
  <c r="BS52" i="17" s="1"/>
  <c r="BR59" i="12"/>
  <c r="BR63" i="12" s="1"/>
  <c r="BR68" i="12" s="1"/>
  <c r="BR72" i="12" s="1"/>
  <c r="BR75" i="12" s="1"/>
  <c r="BR37" i="20"/>
  <c r="BS10" i="19"/>
  <c r="BS55" i="12"/>
  <c r="BQ24" i="18"/>
  <c r="BQ38" i="18"/>
  <c r="BT50" i="12"/>
  <c r="BT51" i="12" s="1"/>
  <c r="BT51" i="17"/>
  <c r="AB37" i="18"/>
  <c r="AB39" i="18" s="1"/>
  <c r="AB45" i="18" s="1"/>
  <c r="AB47" i="18" s="1"/>
  <c r="AB36" i="20"/>
  <c r="AB38" i="20" s="1"/>
  <c r="BU35" i="17"/>
  <c r="BU38" i="17" s="1"/>
  <c r="BU39" i="17" s="1"/>
  <c r="BV30" i="17"/>
  <c r="BV32" i="17" s="1"/>
  <c r="BV33" i="17" s="1"/>
  <c r="BV34" i="17" s="1"/>
  <c r="CE26" i="12"/>
  <c r="CF11" i="10"/>
  <c r="CF14" i="10" s="1"/>
  <c r="AB52" i="20" l="1"/>
  <c r="BU51" i="17"/>
  <c r="BU50" i="12"/>
  <c r="BU51" i="12" s="1"/>
  <c r="AB40" i="20"/>
  <c r="AB41" i="20" s="1"/>
  <c r="AB46" i="20" s="1"/>
  <c r="AB43" i="20"/>
  <c r="AB44" i="20" s="1"/>
  <c r="AB53" i="20" s="1"/>
  <c r="AB54" i="20" s="1"/>
  <c r="AB56" i="20" s="1"/>
  <c r="BS59" i="12"/>
  <c r="BS63" i="12" s="1"/>
  <c r="BS68" i="12" s="1"/>
  <c r="BS72" i="12" s="1"/>
  <c r="BS75" i="12" s="1"/>
  <c r="BS37" i="20"/>
  <c r="BV35" i="17"/>
  <c r="BV38" i="17" s="1"/>
  <c r="BV39" i="17" s="1"/>
  <c r="BW30" i="17"/>
  <c r="BW32" i="17" s="1"/>
  <c r="BW33" i="17" s="1"/>
  <c r="BW34" i="17" s="1"/>
  <c r="AB77" i="12"/>
  <c r="AB78" i="12" s="1"/>
  <c r="AB32" i="18"/>
  <c r="AB33" i="18" s="1"/>
  <c r="AB22" i="12"/>
  <c r="AB25" i="18"/>
  <c r="AB26" i="18" s="1"/>
  <c r="BR24" i="18"/>
  <c r="BR38" i="18"/>
  <c r="BT55" i="12"/>
  <c r="BT10" i="19"/>
  <c r="BS34" i="12"/>
  <c r="BT49" i="17"/>
  <c r="BT52" i="17" s="1"/>
  <c r="AB28" i="20"/>
  <c r="AB29" i="20" s="1"/>
  <c r="AB47" i="20" s="1"/>
  <c r="AB31" i="20"/>
  <c r="AB32" i="20" s="1"/>
  <c r="AB57" i="20" s="1"/>
  <c r="CF26" i="12"/>
  <c r="CG11" i="10"/>
  <c r="CG14" i="10" s="1"/>
  <c r="BW35" i="17" l="1"/>
  <c r="BW38" i="17" s="1"/>
  <c r="BW39" i="17" s="1"/>
  <c r="BX30" i="17"/>
  <c r="BX32" i="17" s="1"/>
  <c r="BX33" i="17" s="1"/>
  <c r="BX34" i="17" s="1"/>
  <c r="BT59" i="12"/>
  <c r="BT63" i="12" s="1"/>
  <c r="BT68" i="12" s="1"/>
  <c r="BT72" i="12" s="1"/>
  <c r="BT75" i="12" s="1"/>
  <c r="BT37" i="20"/>
  <c r="BV50" i="12"/>
  <c r="BV51" i="12" s="1"/>
  <c r="BV51" i="17"/>
  <c r="BS38" i="18"/>
  <c r="BS24" i="18"/>
  <c r="AC23" i="18"/>
  <c r="AB30" i="12"/>
  <c r="AB31" i="12" s="1"/>
  <c r="AB58" i="20"/>
  <c r="AB14" i="20" s="1"/>
  <c r="AB48" i="20"/>
  <c r="AB13" i="20" s="1"/>
  <c r="BT34" i="12"/>
  <c r="BU49" i="17"/>
  <c r="BU52" i="17" s="1"/>
  <c r="BU55" i="12"/>
  <c r="BU10" i="19"/>
  <c r="AB40" i="12"/>
  <c r="AB41" i="12" s="1"/>
  <c r="AC30" i="18"/>
  <c r="AC41" i="18" s="1"/>
  <c r="AC43" i="18" s="1"/>
  <c r="AC46" i="18" s="1"/>
  <c r="CH11" i="10"/>
  <c r="CH14" i="10" s="1"/>
  <c r="CH26" i="12" s="1"/>
  <c r="CG26" i="12"/>
  <c r="BU34" i="12" l="1"/>
  <c r="BV49" i="17"/>
  <c r="BV52" i="17" s="1"/>
  <c r="BU37" i="20"/>
  <c r="BU59" i="12"/>
  <c r="BU63" i="12" s="1"/>
  <c r="BU68" i="12" s="1"/>
  <c r="BU72" i="12" s="1"/>
  <c r="BU75" i="12" s="1"/>
  <c r="BV55" i="12"/>
  <c r="BV10" i="19"/>
  <c r="AB15" i="20"/>
  <c r="AC12" i="20" s="1"/>
  <c r="BT38" i="18"/>
  <c r="BT24" i="18"/>
  <c r="AB43" i="12"/>
  <c r="BX35" i="17"/>
  <c r="BX38" i="17" s="1"/>
  <c r="BX39" i="17" s="1"/>
  <c r="BY30" i="17"/>
  <c r="BY32" i="17" s="1"/>
  <c r="BY33" i="17" s="1"/>
  <c r="BY34" i="17" s="1"/>
  <c r="AC36" i="20"/>
  <c r="AC38" i="20" s="1"/>
  <c r="AC37" i="18"/>
  <c r="AC39" i="18" s="1"/>
  <c r="AC45" i="18" s="1"/>
  <c r="AC47" i="18" s="1"/>
  <c r="BW50" i="12"/>
  <c r="BW51" i="12" s="1"/>
  <c r="BW51" i="17"/>
  <c r="BW55" i="12" l="1"/>
  <c r="BW10" i="19"/>
  <c r="AC52" i="20"/>
  <c r="AC25" i="20"/>
  <c r="AC26" i="20" s="1"/>
  <c r="AC77" i="12"/>
  <c r="AC78" i="12" s="1"/>
  <c r="AC32" i="18"/>
  <c r="AC33" i="18" s="1"/>
  <c r="AC22" i="12"/>
  <c r="AC25" i="18"/>
  <c r="AC26" i="18" s="1"/>
  <c r="AC43" i="20"/>
  <c r="AC44" i="20" s="1"/>
  <c r="AC53" i="20" s="1"/>
  <c r="AC40" i="20"/>
  <c r="AC41" i="20" s="1"/>
  <c r="AC46" i="20" s="1"/>
  <c r="BV59" i="12"/>
  <c r="BV63" i="12" s="1"/>
  <c r="BV68" i="12" s="1"/>
  <c r="BV72" i="12" s="1"/>
  <c r="BV75" i="12" s="1"/>
  <c r="BV37" i="20"/>
  <c r="BU38" i="18"/>
  <c r="BU24" i="18"/>
  <c r="BX51" i="17"/>
  <c r="BX50" i="12"/>
  <c r="BX51" i="12" s="1"/>
  <c r="BY35" i="17"/>
  <c r="BY38" i="17" s="1"/>
  <c r="BY39" i="17" s="1"/>
  <c r="BZ30" i="17"/>
  <c r="BZ32" i="17" s="1"/>
  <c r="BZ33" i="17" s="1"/>
  <c r="BZ34" i="17" s="1"/>
  <c r="BV34" i="12"/>
  <c r="BW49" i="17"/>
  <c r="BW52" i="17" s="1"/>
  <c r="AC54" i="20" l="1"/>
  <c r="AC56" i="20" s="1"/>
  <c r="AC40" i="12"/>
  <c r="AC41" i="12" s="1"/>
  <c r="AD30" i="18"/>
  <c r="AD41" i="18" s="1"/>
  <c r="AD43" i="18" s="1"/>
  <c r="AD46" i="18" s="1"/>
  <c r="BW34" i="12"/>
  <c r="BX49" i="17"/>
  <c r="BX52" i="17" s="1"/>
  <c r="BV24" i="18"/>
  <c r="BV38" i="18"/>
  <c r="AC31" i="20"/>
  <c r="AC32" i="20" s="1"/>
  <c r="AC57" i="20" s="1"/>
  <c r="AC58" i="20" s="1"/>
  <c r="AC14" i="20" s="1"/>
  <c r="AC28" i="20"/>
  <c r="AC29" i="20" s="1"/>
  <c r="AC47" i="20" s="1"/>
  <c r="AC48" i="20" s="1"/>
  <c r="AC13" i="20" s="1"/>
  <c r="CA30" i="17"/>
  <c r="CA32" i="17" s="1"/>
  <c r="CA33" i="17" s="1"/>
  <c r="CA34" i="17" s="1"/>
  <c r="BZ35" i="17"/>
  <c r="BZ38" i="17" s="1"/>
  <c r="BZ39" i="17" s="1"/>
  <c r="BY51" i="17"/>
  <c r="BY50" i="12"/>
  <c r="BY51" i="12" s="1"/>
  <c r="BX10" i="19"/>
  <c r="BX55" i="12"/>
  <c r="AC30" i="12"/>
  <c r="AC31" i="12" s="1"/>
  <c r="AC43" i="12" s="1"/>
  <c r="AD23" i="18"/>
  <c r="BW59" i="12"/>
  <c r="BW63" i="12" s="1"/>
  <c r="BW68" i="12" s="1"/>
  <c r="BW72" i="12" s="1"/>
  <c r="BW75" i="12" s="1"/>
  <c r="BW37" i="20"/>
  <c r="AC15" i="20" l="1"/>
  <c r="AD12" i="20" s="1"/>
  <c r="AD25" i="20" s="1"/>
  <c r="AD26" i="20" s="1"/>
  <c r="BX37" i="20"/>
  <c r="BX59" i="12"/>
  <c r="BX63" i="12" s="1"/>
  <c r="BX68" i="12" s="1"/>
  <c r="BX72" i="12" s="1"/>
  <c r="BX75" i="12" s="1"/>
  <c r="BW24" i="18"/>
  <c r="BW38" i="18"/>
  <c r="BY55" i="12"/>
  <c r="BY10" i="19"/>
  <c r="BX34" i="12"/>
  <c r="BY49" i="17"/>
  <c r="BY52" i="17" s="1"/>
  <c r="AD52" i="20"/>
  <c r="AD36" i="20"/>
  <c r="AD38" i="20" s="1"/>
  <c r="AD37" i="18"/>
  <c r="AD39" i="18" s="1"/>
  <c r="AD45" i="18" s="1"/>
  <c r="AD47" i="18" s="1"/>
  <c r="BZ51" i="17"/>
  <c r="BZ50" i="12"/>
  <c r="BZ51" i="12" s="1"/>
  <c r="CA35" i="17"/>
  <c r="CA38" i="17" s="1"/>
  <c r="CA39" i="17" s="1"/>
  <c r="CB30" i="17"/>
  <c r="CB32" i="17" s="1"/>
  <c r="CB33" i="17" s="1"/>
  <c r="CB34" i="17" s="1"/>
  <c r="BZ55" i="12" l="1"/>
  <c r="BZ10" i="19"/>
  <c r="BY59" i="12"/>
  <c r="BY63" i="12" s="1"/>
  <c r="BY68" i="12" s="1"/>
  <c r="BY72" i="12" s="1"/>
  <c r="BY75" i="12" s="1"/>
  <c r="BY37" i="20"/>
  <c r="AD22" i="12"/>
  <c r="AD32" i="18"/>
  <c r="AD33" i="18" s="1"/>
  <c r="AD77" i="12"/>
  <c r="AD78" i="12" s="1"/>
  <c r="AD25" i="18"/>
  <c r="AD26" i="18" s="1"/>
  <c r="AD40" i="20"/>
  <c r="AD41" i="20" s="1"/>
  <c r="AD46" i="20" s="1"/>
  <c r="AD43" i="20"/>
  <c r="AD44" i="20" s="1"/>
  <c r="AD53" i="20" s="1"/>
  <c r="AD54" i="20" s="1"/>
  <c r="AD56" i="20" s="1"/>
  <c r="BX24" i="18"/>
  <c r="BX38" i="18"/>
  <c r="CA51" i="17"/>
  <c r="CA50" i="12"/>
  <c r="CA51" i="12" s="1"/>
  <c r="AD31" i="20"/>
  <c r="AD32" i="20" s="1"/>
  <c r="AD57" i="20" s="1"/>
  <c r="AD28" i="20"/>
  <c r="AD29" i="20" s="1"/>
  <c r="AD47" i="20" s="1"/>
  <c r="CB35" i="17"/>
  <c r="CB38" i="17" s="1"/>
  <c r="CB39" i="17" s="1"/>
  <c r="CC30" i="17"/>
  <c r="CC32" i="17" s="1"/>
  <c r="CC33" i="17" s="1"/>
  <c r="CC34" i="17" s="1"/>
  <c r="BY34" i="12"/>
  <c r="BZ49" i="17"/>
  <c r="BZ52" i="17" s="1"/>
  <c r="AD30" i="12" l="1"/>
  <c r="AD31" i="12" s="1"/>
  <c r="AE23" i="18"/>
  <c r="AD40" i="12"/>
  <c r="AD41" i="12" s="1"/>
  <c r="AE30" i="18"/>
  <c r="AE41" i="18" s="1"/>
  <c r="AE43" i="18" s="1"/>
  <c r="AE46" i="18" s="1"/>
  <c r="CA55" i="12"/>
  <c r="CA10" i="19"/>
  <c r="CA49" i="17"/>
  <c r="CA52" i="17" s="1"/>
  <c r="BZ34" i="12"/>
  <c r="BY24" i="18"/>
  <c r="BY38" i="18"/>
  <c r="CC35" i="17"/>
  <c r="CC38" i="17" s="1"/>
  <c r="CC39" i="17" s="1"/>
  <c r="CD30" i="17"/>
  <c r="CD32" i="17" s="1"/>
  <c r="CD33" i="17" s="1"/>
  <c r="CD34" i="17" s="1"/>
  <c r="AD58" i="20"/>
  <c r="AD14" i="20" s="1"/>
  <c r="CB51" i="17"/>
  <c r="CB50" i="12"/>
  <c r="CB51" i="12" s="1"/>
  <c r="AD48" i="20"/>
  <c r="AD13" i="20" s="1"/>
  <c r="BZ37" i="20"/>
  <c r="BZ59" i="12"/>
  <c r="BZ63" i="12" s="1"/>
  <c r="BZ68" i="12" s="1"/>
  <c r="BZ72" i="12" s="1"/>
  <c r="BZ75" i="12" s="1"/>
  <c r="AD15" i="20" l="1"/>
  <c r="AE12" i="20" s="1"/>
  <c r="AE52" i="20" s="1"/>
  <c r="CA34" i="12"/>
  <c r="CB49" i="17"/>
  <c r="CB52" i="17" s="1"/>
  <c r="CA59" i="12"/>
  <c r="CA63" i="12" s="1"/>
  <c r="CA68" i="12" s="1"/>
  <c r="CA72" i="12" s="1"/>
  <c r="CA75" i="12" s="1"/>
  <c r="CA37" i="20"/>
  <c r="CE30" i="17"/>
  <c r="CE32" i="17" s="1"/>
  <c r="CE33" i="17" s="1"/>
  <c r="CE34" i="17" s="1"/>
  <c r="CD35" i="17"/>
  <c r="CD38" i="17" s="1"/>
  <c r="CD39" i="17" s="1"/>
  <c r="CB10" i="19"/>
  <c r="CB55" i="12"/>
  <c r="CC51" i="17"/>
  <c r="CC50" i="12"/>
  <c r="CC51" i="12" s="1"/>
  <c r="BZ38" i="18"/>
  <c r="BZ24" i="18"/>
  <c r="AE36" i="20"/>
  <c r="AE38" i="20" s="1"/>
  <c r="AE37" i="18"/>
  <c r="AE39" i="18" s="1"/>
  <c r="AE45" i="18" s="1"/>
  <c r="AE47" i="18" s="1"/>
  <c r="AD43" i="12"/>
  <c r="AE25" i="20" l="1"/>
  <c r="AE26" i="20" s="1"/>
  <c r="AE32" i="18"/>
  <c r="AE33" i="18" s="1"/>
  <c r="AE22" i="12"/>
  <c r="AE25" i="18"/>
  <c r="AE26" i="18" s="1"/>
  <c r="AE77" i="12"/>
  <c r="AE78" i="12" s="1"/>
  <c r="CD50" i="12"/>
  <c r="CD51" i="12" s="1"/>
  <c r="CD51" i="17"/>
  <c r="AE43" i="20"/>
  <c r="AE44" i="20" s="1"/>
  <c r="AE53" i="20" s="1"/>
  <c r="AE54" i="20" s="1"/>
  <c r="AE56" i="20" s="1"/>
  <c r="AE40" i="20"/>
  <c r="AE41" i="20" s="1"/>
  <c r="AE46" i="20" s="1"/>
  <c r="CE35" i="17"/>
  <c r="CE38" i="17" s="1"/>
  <c r="CE39" i="17" s="1"/>
  <c r="CF30" i="17"/>
  <c r="CF32" i="17" s="1"/>
  <c r="CF33" i="17" s="1"/>
  <c r="CF34" i="17" s="1"/>
  <c r="CA24" i="18"/>
  <c r="CA38" i="18"/>
  <c r="CC10" i="19"/>
  <c r="CC55" i="12"/>
  <c r="CC49" i="17"/>
  <c r="CC52" i="17" s="1"/>
  <c r="CB34" i="12"/>
  <c r="CB37" i="20"/>
  <c r="CB59" i="12"/>
  <c r="CB63" i="12" s="1"/>
  <c r="CB68" i="12" s="1"/>
  <c r="CB72" i="12" s="1"/>
  <c r="CB75" i="12" s="1"/>
  <c r="AE28" i="20"/>
  <c r="AE29" i="20" s="1"/>
  <c r="AE47" i="20" s="1"/>
  <c r="AE31" i="20"/>
  <c r="AE32" i="20" s="1"/>
  <c r="AE57" i="20" s="1"/>
  <c r="AE48" i="20" l="1"/>
  <c r="AE13" i="20" s="1"/>
  <c r="AE58" i="20"/>
  <c r="AE14" i="20" s="1"/>
  <c r="CC59" i="12"/>
  <c r="CC63" i="12" s="1"/>
  <c r="CC68" i="12" s="1"/>
  <c r="CC72" i="12" s="1"/>
  <c r="CC75" i="12" s="1"/>
  <c r="CC37" i="20"/>
  <c r="CD10" i="19"/>
  <c r="CD55" i="12"/>
  <c r="AF23" i="18"/>
  <c r="AE30" i="12"/>
  <c r="AE31" i="12" s="1"/>
  <c r="CD49" i="17"/>
  <c r="CD52" i="17" s="1"/>
  <c r="CC34" i="12"/>
  <c r="CB38" i="18"/>
  <c r="CB24" i="18"/>
  <c r="CF35" i="17"/>
  <c r="CF38" i="17" s="1"/>
  <c r="CF39" i="17" s="1"/>
  <c r="CG30" i="17"/>
  <c r="CG32" i="17" s="1"/>
  <c r="CG33" i="17" s="1"/>
  <c r="CE50" i="12"/>
  <c r="CE51" i="12" s="1"/>
  <c r="CE51" i="17"/>
  <c r="AE40" i="12"/>
  <c r="AE41" i="12" s="1"/>
  <c r="AF30" i="18"/>
  <c r="AF41" i="18" s="1"/>
  <c r="AF43" i="18" s="1"/>
  <c r="AF46" i="18" s="1"/>
  <c r="AE43" i="12" l="1"/>
  <c r="AF37" i="18"/>
  <c r="AF39" i="18" s="1"/>
  <c r="AF45" i="18" s="1"/>
  <c r="AF47" i="18" s="1"/>
  <c r="AF32" i="18" s="1"/>
  <c r="AF33" i="18" s="1"/>
  <c r="AF36" i="20"/>
  <c r="AF38" i="20" s="1"/>
  <c r="CG34" i="17"/>
  <c r="CD37" i="20"/>
  <c r="CD59" i="12"/>
  <c r="CD63" i="12" s="1"/>
  <c r="CD68" i="12" s="1"/>
  <c r="CD72" i="12" s="1"/>
  <c r="CD75" i="12" s="1"/>
  <c r="CF51" i="17"/>
  <c r="CF50" i="12"/>
  <c r="CF51" i="12" s="1"/>
  <c r="CC38" i="18"/>
  <c r="CC24" i="18"/>
  <c r="CE55" i="12"/>
  <c r="CE10" i="19"/>
  <c r="CE49" i="17"/>
  <c r="CE52" i="17" s="1"/>
  <c r="CD34" i="12"/>
  <c r="AE15" i="20"/>
  <c r="AF12" i="20" s="1"/>
  <c r="AF22" i="12"/>
  <c r="AF77" i="12" l="1"/>
  <c r="AF78" i="12" s="1"/>
  <c r="AF25" i="18"/>
  <c r="AF26" i="18" s="1"/>
  <c r="AF30" i="12" s="1"/>
  <c r="AF31" i="12" s="1"/>
  <c r="CF10" i="19"/>
  <c r="CF55" i="12"/>
  <c r="AF52" i="20"/>
  <c r="AF25" i="20"/>
  <c r="AF26" i="20" s="1"/>
  <c r="CD24" i="18"/>
  <c r="CD38" i="18"/>
  <c r="CF49" i="17"/>
  <c r="CF52" i="17" s="1"/>
  <c r="CE34" i="12"/>
  <c r="CE59" i="12"/>
  <c r="CE63" i="12" s="1"/>
  <c r="CE68" i="12" s="1"/>
  <c r="CE72" i="12" s="1"/>
  <c r="CE75" i="12" s="1"/>
  <c r="CE37" i="20"/>
  <c r="CG35" i="17"/>
  <c r="CG38" i="17" s="1"/>
  <c r="CG39" i="17" s="1"/>
  <c r="CH30" i="17"/>
  <c r="CH32" i="17" s="1"/>
  <c r="AF43" i="20"/>
  <c r="AF44" i="20" s="1"/>
  <c r="AF53" i="20" s="1"/>
  <c r="AF54" i="20" s="1"/>
  <c r="AF56" i="20" s="1"/>
  <c r="AF40" i="20"/>
  <c r="AF41" i="20" s="1"/>
  <c r="AF46" i="20" s="1"/>
  <c r="AG23" i="18"/>
  <c r="AF40" i="12"/>
  <c r="AF41" i="12" s="1"/>
  <c r="AG30" i="18"/>
  <c r="CH33" i="17" l="1"/>
  <c r="G33" i="17" s="1"/>
  <c r="CG49" i="17"/>
  <c r="CF34" i="12"/>
  <c r="AF28" i="20"/>
  <c r="AF29" i="20" s="1"/>
  <c r="AF47" i="20" s="1"/>
  <c r="AF48" i="20" s="1"/>
  <c r="AF13" i="20" s="1"/>
  <c r="AF31" i="20"/>
  <c r="AF32" i="20" s="1"/>
  <c r="AF57" i="20" s="1"/>
  <c r="AF58" i="20" s="1"/>
  <c r="AF14" i="20" s="1"/>
  <c r="CG50" i="12"/>
  <c r="CG51" i="12" s="1"/>
  <c r="CG51" i="17"/>
  <c r="CF59" i="12"/>
  <c r="CF63" i="12" s="1"/>
  <c r="CF68" i="12" s="1"/>
  <c r="CF72" i="12" s="1"/>
  <c r="CF75" i="12" s="1"/>
  <c r="CF37" i="20"/>
  <c r="CE38" i="18"/>
  <c r="CE24" i="18"/>
  <c r="AG41" i="18"/>
  <c r="AG43" i="18" s="1"/>
  <c r="AG46" i="18" s="1"/>
  <c r="AF43" i="12"/>
  <c r="AG36" i="20"/>
  <c r="AG38" i="20" s="1"/>
  <c r="AG37" i="18"/>
  <c r="AG39" i="18" s="1"/>
  <c r="AG45" i="18" s="1"/>
  <c r="AF15" i="20" l="1"/>
  <c r="AG12" i="20" s="1"/>
  <c r="AG52" i="20" s="1"/>
  <c r="CH34" i="17"/>
  <c r="CH35" i="17" s="1"/>
  <c r="AG25" i="20"/>
  <c r="AG26" i="20" s="1"/>
  <c r="CF38" i="18"/>
  <c r="CF24" i="18"/>
  <c r="CG52" i="17"/>
  <c r="CG10" i="19"/>
  <c r="CG55" i="12"/>
  <c r="AG47" i="18"/>
  <c r="AG43" i="20"/>
  <c r="AG44" i="20" s="1"/>
  <c r="AG53" i="20" s="1"/>
  <c r="AG40" i="20"/>
  <c r="AG41" i="20" s="1"/>
  <c r="AG46" i="20" s="1"/>
  <c r="AG54" i="20" l="1"/>
  <c r="AG56" i="20" s="1"/>
  <c r="G35" i="17"/>
  <c r="G38" i="17" s="1"/>
  <c r="CH38" i="17"/>
  <c r="CH39" i="17" s="1"/>
  <c r="CG34" i="12"/>
  <c r="CH49" i="17"/>
  <c r="CG59" i="12"/>
  <c r="CG63" i="12" s="1"/>
  <c r="CG68" i="12" s="1"/>
  <c r="CG72" i="12" s="1"/>
  <c r="CG75" i="12" s="1"/>
  <c r="CG37" i="20"/>
  <c r="AG31" i="20"/>
  <c r="AG32" i="20" s="1"/>
  <c r="AG57" i="20" s="1"/>
  <c r="AG58" i="20" s="1"/>
  <c r="AG14" i="20" s="1"/>
  <c r="AG28" i="20"/>
  <c r="AG29" i="20" s="1"/>
  <c r="AG47" i="20" s="1"/>
  <c r="AG48" i="20" s="1"/>
  <c r="AG13" i="20" s="1"/>
  <c r="AG77" i="12"/>
  <c r="AG78" i="12" s="1"/>
  <c r="AG32" i="18"/>
  <c r="AG33" i="18" s="1"/>
  <c r="AG22" i="12"/>
  <c r="AG25" i="18"/>
  <c r="AG26" i="18" s="1"/>
  <c r="CH50" i="12" l="1"/>
  <c r="CH51" i="12" s="1"/>
  <c r="CH51" i="17"/>
  <c r="CH52" i="17" s="1"/>
  <c r="CH34" i="12" s="1"/>
  <c r="G39" i="17"/>
  <c r="AG15" i="20"/>
  <c r="AH12" i="20" s="1"/>
  <c r="AH52" i="20" s="1"/>
  <c r="CG24" i="18"/>
  <c r="CG38" i="18"/>
  <c r="AG30" i="12"/>
  <c r="AG31" i="12" s="1"/>
  <c r="AH23" i="18"/>
  <c r="AG40" i="12"/>
  <c r="AG41" i="12" s="1"/>
  <c r="AH30" i="18"/>
  <c r="AH25" i="20" l="1"/>
  <c r="AH26" i="20" s="1"/>
  <c r="AH31" i="20" s="1"/>
  <c r="AH32" i="20" s="1"/>
  <c r="AH57" i="20" s="1"/>
  <c r="G51" i="17"/>
  <c r="G50" i="12"/>
  <c r="G51" i="12"/>
  <c r="G10" i="19" s="1"/>
  <c r="CH55" i="12"/>
  <c r="CH10" i="19"/>
  <c r="AH36" i="20"/>
  <c r="AH38" i="20" s="1"/>
  <c r="AH37" i="18"/>
  <c r="AH39" i="18" s="1"/>
  <c r="AH45" i="18" s="1"/>
  <c r="AH41" i="18"/>
  <c r="AH43" i="18" s="1"/>
  <c r="AH46" i="18" s="1"/>
  <c r="AG43" i="12"/>
  <c r="AH28" i="20" l="1"/>
  <c r="AH29" i="20" s="1"/>
  <c r="AH47" i="20" s="1"/>
  <c r="CH37" i="20"/>
  <c r="G55" i="12"/>
  <c r="G37" i="20" s="1"/>
  <c r="CH59" i="12"/>
  <c r="AH47" i="18"/>
  <c r="AH43" i="20"/>
  <c r="AH44" i="20" s="1"/>
  <c r="AH53" i="20" s="1"/>
  <c r="AH54" i="20" s="1"/>
  <c r="AH56" i="20" s="1"/>
  <c r="AH58" i="20" s="1"/>
  <c r="AH14" i="20" s="1"/>
  <c r="AH40" i="20"/>
  <c r="AH41" i="20" s="1"/>
  <c r="AH46" i="20" s="1"/>
  <c r="AH48" i="20" s="1"/>
  <c r="AH13" i="20" s="1"/>
  <c r="G59" i="12" l="1"/>
  <c r="CH63" i="12"/>
  <c r="AH15" i="20"/>
  <c r="AI12" i="20" s="1"/>
  <c r="AI25" i="20" s="1"/>
  <c r="AI26" i="20" s="1"/>
  <c r="AH32" i="18"/>
  <c r="AH33" i="18" s="1"/>
  <c r="AH22" i="12"/>
  <c r="AH25" i="18"/>
  <c r="AH26" i="18" s="1"/>
  <c r="AH77" i="12"/>
  <c r="AH78" i="12" s="1"/>
  <c r="G63" i="12" l="1"/>
  <c r="CH68" i="12"/>
  <c r="AI52" i="20"/>
  <c r="AH30" i="12"/>
  <c r="AH31" i="12" s="1"/>
  <c r="AI23" i="18"/>
  <c r="AH40" i="12"/>
  <c r="AH41" i="12" s="1"/>
  <c r="AI30" i="18"/>
  <c r="AI31" i="20"/>
  <c r="AI32" i="20" s="1"/>
  <c r="AI57" i="20" s="1"/>
  <c r="AI28" i="20"/>
  <c r="AI29" i="20" s="1"/>
  <c r="AI47" i="20" s="1"/>
  <c r="G68" i="12" l="1"/>
  <c r="CH72" i="12"/>
  <c r="AI41" i="18"/>
  <c r="AI43" i="18" s="1"/>
  <c r="AI46" i="18" s="1"/>
  <c r="AI37" i="18"/>
  <c r="AI39" i="18" s="1"/>
  <c r="AI45" i="18" s="1"/>
  <c r="AI36" i="20"/>
  <c r="AI38" i="20" s="1"/>
  <c r="AH43" i="12"/>
  <c r="AI47" i="18" l="1"/>
  <c r="AI22" i="12" s="1"/>
  <c r="CH75" i="12"/>
  <c r="G72" i="12"/>
  <c r="AI32" i="18"/>
  <c r="AI33" i="18" s="1"/>
  <c r="AI77" i="12"/>
  <c r="AI78" i="12" s="1"/>
  <c r="AI25" i="18"/>
  <c r="AI26" i="18" s="1"/>
  <c r="AI40" i="20"/>
  <c r="AI41" i="20" s="1"/>
  <c r="AI46" i="20" s="1"/>
  <c r="AI48" i="20" s="1"/>
  <c r="AI13" i="20" s="1"/>
  <c r="AI43" i="20"/>
  <c r="AI44" i="20" s="1"/>
  <c r="AI53" i="20" s="1"/>
  <c r="AI54" i="20" s="1"/>
  <c r="AI56" i="20" s="1"/>
  <c r="AI58" i="20" s="1"/>
  <c r="AI14" i="20" s="1"/>
  <c r="CH24" i="18" l="1"/>
  <c r="CH38" i="18"/>
  <c r="G75" i="12"/>
  <c r="AI15" i="20"/>
  <c r="AJ12" i="20" s="1"/>
  <c r="AJ52" i="20" s="1"/>
  <c r="AI40" i="12"/>
  <c r="AI41" i="12" s="1"/>
  <c r="AJ30" i="18"/>
  <c r="AI30" i="12"/>
  <c r="AI31" i="12" s="1"/>
  <c r="AJ23" i="18"/>
  <c r="AJ25" i="20" l="1"/>
  <c r="AJ26" i="20" s="1"/>
  <c r="G38" i="18"/>
  <c r="G24" i="18"/>
  <c r="AI43" i="12"/>
  <c r="AJ37" i="18"/>
  <c r="AJ39" i="18" s="1"/>
  <c r="AJ45" i="18" s="1"/>
  <c r="AJ36" i="20"/>
  <c r="AJ38" i="20" s="1"/>
  <c r="AJ28" i="20"/>
  <c r="AJ29" i="20" s="1"/>
  <c r="AJ47" i="20" s="1"/>
  <c r="AJ31" i="20"/>
  <c r="AJ32" i="20" s="1"/>
  <c r="AJ57" i="20" s="1"/>
  <c r="AJ41" i="18"/>
  <c r="AJ43" i="18" s="1"/>
  <c r="AJ46" i="18" s="1"/>
  <c r="AJ40" i="20" l="1"/>
  <c r="AJ41" i="20" s="1"/>
  <c r="AJ46" i="20" s="1"/>
  <c r="AJ48" i="20" s="1"/>
  <c r="AJ13" i="20" s="1"/>
  <c r="AJ43" i="20"/>
  <c r="AJ44" i="20" s="1"/>
  <c r="AJ53" i="20" s="1"/>
  <c r="AJ54" i="20" s="1"/>
  <c r="AJ56" i="20" s="1"/>
  <c r="AJ58" i="20" s="1"/>
  <c r="AJ14" i="20" s="1"/>
  <c r="AJ47" i="18"/>
  <c r="AJ22" i="12" l="1"/>
  <c r="AJ32" i="18"/>
  <c r="AJ33" i="18" s="1"/>
  <c r="AJ25" i="18"/>
  <c r="AJ26" i="18" s="1"/>
  <c r="AJ77" i="12"/>
  <c r="AJ78" i="12" s="1"/>
  <c r="AJ15" i="20"/>
  <c r="AK12" i="20" s="1"/>
  <c r="AJ30" i="12" l="1"/>
  <c r="AJ31" i="12" s="1"/>
  <c r="AK23" i="18"/>
  <c r="AJ40" i="12"/>
  <c r="AJ41" i="12" s="1"/>
  <c r="AK30" i="18"/>
  <c r="AK52" i="20"/>
  <c r="AK25" i="20"/>
  <c r="AK26" i="20" s="1"/>
  <c r="AK28" i="20" l="1"/>
  <c r="AK29" i="20" s="1"/>
  <c r="AK47" i="20" s="1"/>
  <c r="AK31" i="20"/>
  <c r="AK32" i="20" s="1"/>
  <c r="AK57" i="20" s="1"/>
  <c r="AK41" i="18"/>
  <c r="AK43" i="18" s="1"/>
  <c r="AK46" i="18" s="1"/>
  <c r="AK36" i="20"/>
  <c r="AK38" i="20" s="1"/>
  <c r="AK37" i="18"/>
  <c r="AK39" i="18" s="1"/>
  <c r="AK45" i="18" s="1"/>
  <c r="AJ43" i="12"/>
  <c r="AK47" i="18" l="1"/>
  <c r="AK22" i="12" s="1"/>
  <c r="AK40" i="20"/>
  <c r="AK41" i="20" s="1"/>
  <c r="AK46" i="20" s="1"/>
  <c r="AK48" i="20" s="1"/>
  <c r="AK13" i="20" s="1"/>
  <c r="AK43" i="20"/>
  <c r="AK44" i="20" s="1"/>
  <c r="AK53" i="20" s="1"/>
  <c r="AK54" i="20" s="1"/>
  <c r="AK56" i="20" s="1"/>
  <c r="AK58" i="20" s="1"/>
  <c r="AK14" i="20" s="1"/>
  <c r="AK32" i="18" l="1"/>
  <c r="AK33" i="18" s="1"/>
  <c r="AK77" i="12"/>
  <c r="AK78" i="12" s="1"/>
  <c r="AK25" i="18"/>
  <c r="AK26" i="18" s="1"/>
  <c r="AK30" i="12" s="1"/>
  <c r="AK31" i="12" s="1"/>
  <c r="AK15" i="20"/>
  <c r="AL12" i="20" s="1"/>
  <c r="AK40" i="12"/>
  <c r="AK41" i="12" s="1"/>
  <c r="AL30" i="18"/>
  <c r="AL23" i="18" l="1"/>
  <c r="AL37" i="18" s="1"/>
  <c r="AL39" i="18" s="1"/>
  <c r="AL45" i="18" s="1"/>
  <c r="AK43" i="12"/>
  <c r="AL41" i="18"/>
  <c r="AL43" i="18" s="1"/>
  <c r="AL46" i="18" s="1"/>
  <c r="AL52" i="20"/>
  <c r="AL25" i="20"/>
  <c r="AL26" i="20" s="1"/>
  <c r="AL36" i="20" l="1"/>
  <c r="AL38" i="20" s="1"/>
  <c r="AL31" i="20"/>
  <c r="AL32" i="20" s="1"/>
  <c r="AL28" i="20"/>
  <c r="AL29" i="20" s="1"/>
  <c r="G26" i="20"/>
  <c r="AL40" i="20"/>
  <c r="AL41" i="20" s="1"/>
  <c r="AL46" i="20" s="1"/>
  <c r="AL43" i="20"/>
  <c r="AL44" i="20" s="1"/>
  <c r="AL53" i="20" s="1"/>
  <c r="AL54" i="20" s="1"/>
  <c r="AL56" i="20" s="1"/>
  <c r="AL47" i="18"/>
  <c r="G28" i="20" l="1"/>
  <c r="G31" i="20"/>
  <c r="AL47" i="20"/>
  <c r="AL48" i="20" s="1"/>
  <c r="AL13" i="20" s="1"/>
  <c r="G29" i="20"/>
  <c r="G47" i="20" s="1"/>
  <c r="AL32" i="18"/>
  <c r="AL33" i="18" s="1"/>
  <c r="AL22" i="12"/>
  <c r="AL25" i="18"/>
  <c r="AL26" i="18" s="1"/>
  <c r="AL77" i="12"/>
  <c r="AL78" i="12" s="1"/>
  <c r="AL57" i="20"/>
  <c r="AL58" i="20" s="1"/>
  <c r="AL14" i="20" s="1"/>
  <c r="G32" i="20"/>
  <c r="G57" i="20" s="1"/>
  <c r="AL15" i="20" l="1"/>
  <c r="AM12" i="20" s="1"/>
  <c r="AM25" i="20" s="1"/>
  <c r="AL40" i="12"/>
  <c r="AL41" i="12" s="1"/>
  <c r="AM30" i="18"/>
  <c r="AL30" i="12"/>
  <c r="AL31" i="12" s="1"/>
  <c r="AM23" i="18"/>
  <c r="AM52" i="20" l="1"/>
  <c r="AL43" i="12"/>
  <c r="AM41" i="18"/>
  <c r="AM43" i="18" s="1"/>
  <c r="AM46" i="18" s="1"/>
  <c r="AM36" i="20"/>
  <c r="AM38" i="20" s="1"/>
  <c r="AM37" i="18"/>
  <c r="AM39" i="18" s="1"/>
  <c r="AM45" i="18" s="1"/>
  <c r="AM47" i="18" l="1"/>
  <c r="AM77" i="12" s="1"/>
  <c r="AM78" i="12" s="1"/>
  <c r="AM40" i="20"/>
  <c r="AM41" i="20" s="1"/>
  <c r="AM46" i="20" s="1"/>
  <c r="AM48" i="20" s="1"/>
  <c r="AM13" i="20" s="1"/>
  <c r="AM43" i="20"/>
  <c r="AM44" i="20" s="1"/>
  <c r="AM53" i="20" s="1"/>
  <c r="AM54" i="20" s="1"/>
  <c r="AM56" i="20" s="1"/>
  <c r="AM58" i="20" s="1"/>
  <c r="AM14" i="20" s="1"/>
  <c r="AM25" i="18" l="1"/>
  <c r="AM26" i="18" s="1"/>
  <c r="AM32" i="18"/>
  <c r="AM33" i="18" s="1"/>
  <c r="AM40" i="12" s="1"/>
  <c r="AM41" i="12" s="1"/>
  <c r="AM22" i="12"/>
  <c r="AM30" i="12"/>
  <c r="AM31" i="12" s="1"/>
  <c r="AN23" i="18"/>
  <c r="AM15" i="20"/>
  <c r="AN12" i="20" s="1"/>
  <c r="AN30" i="18" l="1"/>
  <c r="AN52" i="20"/>
  <c r="AN25" i="20"/>
  <c r="AN41" i="18"/>
  <c r="AN43" i="18" s="1"/>
  <c r="AN46" i="18" s="1"/>
  <c r="AN37" i="18"/>
  <c r="AN39" i="18" s="1"/>
  <c r="AN45" i="18" s="1"/>
  <c r="AN36" i="20"/>
  <c r="AN38" i="20" s="1"/>
  <c r="AM43" i="12"/>
  <c r="AN47" i="18" l="1"/>
  <c r="AN77" i="12" s="1"/>
  <c r="AN78" i="12" s="1"/>
  <c r="AN22" i="12"/>
  <c r="AN40" i="20"/>
  <c r="AN41" i="20" s="1"/>
  <c r="AN46" i="20" s="1"/>
  <c r="AN48" i="20" s="1"/>
  <c r="AN13" i="20" s="1"/>
  <c r="AN43" i="20"/>
  <c r="AN44" i="20" s="1"/>
  <c r="AN53" i="20" s="1"/>
  <c r="AN54" i="20" s="1"/>
  <c r="AN56" i="20" s="1"/>
  <c r="AN58" i="20" s="1"/>
  <c r="AN14" i="20" s="1"/>
  <c r="AN32" i="18" l="1"/>
  <c r="AN33" i="18" s="1"/>
  <c r="AN40" i="12" s="1"/>
  <c r="AN41" i="12" s="1"/>
  <c r="AN25" i="18"/>
  <c r="AN26" i="18" s="1"/>
  <c r="AO23" i="18" s="1"/>
  <c r="AO30" i="18"/>
  <c r="AN30" i="12"/>
  <c r="AN31" i="12" s="1"/>
  <c r="AN15" i="20"/>
  <c r="AO12" i="20" s="1"/>
  <c r="AN43" i="12" l="1"/>
  <c r="AO52" i="20"/>
  <c r="AO25" i="20"/>
  <c r="AO41" i="18"/>
  <c r="AO43" i="18" s="1"/>
  <c r="AO46" i="18" s="1"/>
  <c r="AO36" i="20"/>
  <c r="AO38" i="20" s="1"/>
  <c r="AO37" i="18"/>
  <c r="AO39" i="18" s="1"/>
  <c r="AO45" i="18" s="1"/>
  <c r="AO47" i="18" l="1"/>
  <c r="AO77" i="12" s="1"/>
  <c r="AO78" i="12" s="1"/>
  <c r="AO25" i="18"/>
  <c r="AO26" i="18" s="1"/>
  <c r="AO22" i="12"/>
  <c r="AO32" i="18"/>
  <c r="AO33" i="18" s="1"/>
  <c r="AO40" i="20"/>
  <c r="AO41" i="20" s="1"/>
  <c r="AO46" i="20" s="1"/>
  <c r="AO48" i="20" s="1"/>
  <c r="AO13" i="20" s="1"/>
  <c r="AO43" i="20"/>
  <c r="AO44" i="20" s="1"/>
  <c r="AO53" i="20" s="1"/>
  <c r="AO54" i="20" s="1"/>
  <c r="AO56" i="20" s="1"/>
  <c r="AO58" i="20" s="1"/>
  <c r="AO14" i="20" s="1"/>
  <c r="AO40" i="12" l="1"/>
  <c r="AO41" i="12" s="1"/>
  <c r="AP30" i="18"/>
  <c r="AO30" i="12"/>
  <c r="AO31" i="12" s="1"/>
  <c r="AO43" i="12" s="1"/>
  <c r="AP23" i="18"/>
  <c r="AO15" i="20"/>
  <c r="AP12" i="20" s="1"/>
  <c r="AP37" i="18" l="1"/>
  <c r="AP39" i="18" s="1"/>
  <c r="AP45" i="18" s="1"/>
  <c r="AP36" i="20"/>
  <c r="AP38" i="20" s="1"/>
  <c r="AP41" i="18"/>
  <c r="AP43" i="18" s="1"/>
  <c r="AP46" i="18" s="1"/>
  <c r="AP52" i="20"/>
  <c r="AP25" i="20"/>
  <c r="AP40" i="20" l="1"/>
  <c r="AP41" i="20" s="1"/>
  <c r="AP46" i="20" s="1"/>
  <c r="AP48" i="20" s="1"/>
  <c r="AP13" i="20" s="1"/>
  <c r="AP43" i="20"/>
  <c r="AP44" i="20" s="1"/>
  <c r="AP53" i="20" s="1"/>
  <c r="AP54" i="20" s="1"/>
  <c r="AP56" i="20" s="1"/>
  <c r="AP58" i="20" s="1"/>
  <c r="AP14" i="20" s="1"/>
  <c r="AP47" i="18"/>
  <c r="AP25" i="18" l="1"/>
  <c r="AP26" i="18" s="1"/>
  <c r="AP77" i="12"/>
  <c r="AP78" i="12" s="1"/>
  <c r="AP22" i="12"/>
  <c r="AP32" i="18"/>
  <c r="AP33" i="18" s="1"/>
  <c r="AP15" i="20"/>
  <c r="AQ12" i="20" s="1"/>
  <c r="AP40" i="12" l="1"/>
  <c r="AP41" i="12" s="1"/>
  <c r="AQ30" i="18"/>
  <c r="AP30" i="12"/>
  <c r="AP31" i="12" s="1"/>
  <c r="AQ23" i="18"/>
  <c r="AQ52" i="20"/>
  <c r="AQ25" i="20"/>
  <c r="AP43" i="12" l="1"/>
  <c r="AQ41" i="18"/>
  <c r="AQ43" i="18" s="1"/>
  <c r="AQ46" i="18" s="1"/>
  <c r="AQ37" i="18"/>
  <c r="AQ39" i="18" s="1"/>
  <c r="AQ45" i="18" s="1"/>
  <c r="AQ36" i="20"/>
  <c r="AQ38" i="20" s="1"/>
  <c r="AQ47" i="18" l="1"/>
  <c r="AQ25" i="18" s="1"/>
  <c r="AQ26" i="18" s="1"/>
  <c r="AQ22" i="12"/>
  <c r="AQ32" i="18"/>
  <c r="AQ33" i="18" s="1"/>
  <c r="AQ40" i="20"/>
  <c r="AQ41" i="20" s="1"/>
  <c r="AQ46" i="20" s="1"/>
  <c r="AQ48" i="20" s="1"/>
  <c r="AQ13" i="20" s="1"/>
  <c r="AQ43" i="20"/>
  <c r="AQ44" i="20" s="1"/>
  <c r="AQ53" i="20" s="1"/>
  <c r="AQ54" i="20" s="1"/>
  <c r="AQ56" i="20" s="1"/>
  <c r="AQ58" i="20" s="1"/>
  <c r="AQ14" i="20" s="1"/>
  <c r="AQ77" i="12" l="1"/>
  <c r="AQ78" i="12" s="1"/>
  <c r="AQ15" i="20"/>
  <c r="AR12" i="20" s="1"/>
  <c r="AR25" i="20" s="1"/>
  <c r="AQ40" i="12"/>
  <c r="AQ41" i="12" s="1"/>
  <c r="AR30" i="18"/>
  <c r="AQ30" i="12"/>
  <c r="AQ31" i="12" s="1"/>
  <c r="AR23" i="18"/>
  <c r="AQ43" i="12" l="1"/>
  <c r="AR52" i="20"/>
  <c r="AR37" i="18"/>
  <c r="AR39" i="18" s="1"/>
  <c r="AR45" i="18" s="1"/>
  <c r="AR36" i="20"/>
  <c r="AR38" i="20" s="1"/>
  <c r="AR41" i="18"/>
  <c r="AR43" i="18" s="1"/>
  <c r="AR46" i="18" s="1"/>
  <c r="AR43" i="20" l="1"/>
  <c r="AR44" i="20" s="1"/>
  <c r="AR53" i="20" s="1"/>
  <c r="AR54" i="20" s="1"/>
  <c r="AR56" i="20" s="1"/>
  <c r="AR58" i="20" s="1"/>
  <c r="AR14" i="20" s="1"/>
  <c r="AR40" i="20"/>
  <c r="AR41" i="20" s="1"/>
  <c r="AR46" i="20" s="1"/>
  <c r="AR48" i="20" s="1"/>
  <c r="AR13" i="20" s="1"/>
  <c r="AR47" i="18"/>
  <c r="AR15" i="20" l="1"/>
  <c r="AS12" i="20" s="1"/>
  <c r="AR32" i="18"/>
  <c r="AR33" i="18" s="1"/>
  <c r="AR22" i="12"/>
  <c r="AR25" i="18"/>
  <c r="AR26" i="18" s="1"/>
  <c r="AR77" i="12"/>
  <c r="AR78" i="12" s="1"/>
  <c r="AS25" i="20"/>
  <c r="AS52" i="20"/>
  <c r="AR30" i="12" l="1"/>
  <c r="AR31" i="12" s="1"/>
  <c r="AS23" i="18"/>
  <c r="AR40" i="12"/>
  <c r="AR41" i="12" s="1"/>
  <c r="AS30" i="18"/>
  <c r="AS37" i="18" l="1"/>
  <c r="AS39" i="18" s="1"/>
  <c r="AS45" i="18" s="1"/>
  <c r="AS36" i="20"/>
  <c r="AS38" i="20" s="1"/>
  <c r="AS41" i="18"/>
  <c r="AS43" i="18" s="1"/>
  <c r="AS46" i="18" s="1"/>
  <c r="AR43" i="12"/>
  <c r="AS40" i="20" l="1"/>
  <c r="AS41" i="20" s="1"/>
  <c r="AS46" i="20" s="1"/>
  <c r="AS48" i="20" s="1"/>
  <c r="AS13" i="20" s="1"/>
  <c r="AS43" i="20"/>
  <c r="AS44" i="20" s="1"/>
  <c r="AS53" i="20" s="1"/>
  <c r="AS54" i="20" s="1"/>
  <c r="AS56" i="20" s="1"/>
  <c r="AS58" i="20" s="1"/>
  <c r="AS14" i="20" s="1"/>
  <c r="AS47" i="18"/>
  <c r="AS15" i="20" l="1"/>
  <c r="AT12" i="20" s="1"/>
  <c r="AT25" i="20" s="1"/>
  <c r="AS22" i="12"/>
  <c r="AS25" i="18"/>
  <c r="AS26" i="18" s="1"/>
  <c r="AS77" i="12"/>
  <c r="AS78" i="12" s="1"/>
  <c r="AS32" i="18"/>
  <c r="AS33" i="18" s="1"/>
  <c r="AT52" i="20" l="1"/>
  <c r="AS30" i="12"/>
  <c r="AS31" i="12" s="1"/>
  <c r="AT23" i="18"/>
  <c r="AS40" i="12"/>
  <c r="AS41" i="12" s="1"/>
  <c r="AT30" i="18"/>
  <c r="AT41" i="18" l="1"/>
  <c r="AT43" i="18" s="1"/>
  <c r="AT46" i="18" s="1"/>
  <c r="AT37" i="18"/>
  <c r="AT39" i="18" s="1"/>
  <c r="AT45" i="18" s="1"/>
  <c r="AT47" i="18" s="1"/>
  <c r="AT36" i="20"/>
  <c r="AT38" i="20" s="1"/>
  <c r="AS43" i="12"/>
  <c r="AT22" i="12" l="1"/>
  <c r="AT32" i="18"/>
  <c r="AT33" i="18" s="1"/>
  <c r="AT25" i="18"/>
  <c r="AT26" i="18" s="1"/>
  <c r="AT77" i="12"/>
  <c r="AT78" i="12" s="1"/>
  <c r="AT40" i="20"/>
  <c r="AT41" i="20" s="1"/>
  <c r="AT46" i="20" s="1"/>
  <c r="AT48" i="20" s="1"/>
  <c r="AT13" i="20" s="1"/>
  <c r="AT43" i="20"/>
  <c r="AT44" i="20" s="1"/>
  <c r="AT53" i="20" s="1"/>
  <c r="AT54" i="20" s="1"/>
  <c r="AT56" i="20" s="1"/>
  <c r="AT58" i="20" s="1"/>
  <c r="AT14" i="20" s="1"/>
  <c r="AT30" i="12" l="1"/>
  <c r="AT31" i="12" s="1"/>
  <c r="AU23" i="18"/>
  <c r="AT40" i="12"/>
  <c r="AT41" i="12" s="1"/>
  <c r="AU30" i="18"/>
  <c r="AT15" i="20"/>
  <c r="AU12" i="20" s="1"/>
  <c r="AU25" i="20" l="1"/>
  <c r="AU52" i="20"/>
  <c r="AU41" i="18"/>
  <c r="AU43" i="18" s="1"/>
  <c r="AU46" i="18" s="1"/>
  <c r="AU37" i="18"/>
  <c r="AU39" i="18" s="1"/>
  <c r="AU45" i="18" s="1"/>
  <c r="AU36" i="20"/>
  <c r="AU38" i="20" s="1"/>
  <c r="AT43" i="12"/>
  <c r="AU40" i="20" l="1"/>
  <c r="AU41" i="20" s="1"/>
  <c r="AU46" i="20" s="1"/>
  <c r="AU48" i="20" s="1"/>
  <c r="AU13" i="20" s="1"/>
  <c r="AU43" i="20"/>
  <c r="AU44" i="20" s="1"/>
  <c r="AU53" i="20" s="1"/>
  <c r="AU54" i="20" s="1"/>
  <c r="AU56" i="20" s="1"/>
  <c r="AU58" i="20" s="1"/>
  <c r="AU14" i="20" s="1"/>
  <c r="AU47" i="18"/>
  <c r="AU77" i="12" l="1"/>
  <c r="AU78" i="12" s="1"/>
  <c r="AU22" i="12"/>
  <c r="AU32" i="18"/>
  <c r="AU33" i="18" s="1"/>
  <c r="AU25" i="18"/>
  <c r="AU26" i="18" s="1"/>
  <c r="AU15" i="20"/>
  <c r="AV12" i="20" s="1"/>
  <c r="AV25" i="20" l="1"/>
  <c r="AV52" i="20"/>
  <c r="AU40" i="12"/>
  <c r="AU41" i="12" s="1"/>
  <c r="AV30" i="18"/>
  <c r="AU30" i="12"/>
  <c r="AU31" i="12" s="1"/>
  <c r="AV23" i="18"/>
  <c r="AU43" i="12" l="1"/>
  <c r="AV37" i="18"/>
  <c r="AV39" i="18" s="1"/>
  <c r="AV45" i="18" s="1"/>
  <c r="AV36" i="20"/>
  <c r="AV38" i="20" s="1"/>
  <c r="AV41" i="18"/>
  <c r="AV43" i="18" s="1"/>
  <c r="AV46" i="18" s="1"/>
  <c r="AV40" i="20" l="1"/>
  <c r="AV41" i="20" s="1"/>
  <c r="AV46" i="20" s="1"/>
  <c r="AV48" i="20" s="1"/>
  <c r="AV13" i="20" s="1"/>
  <c r="AV43" i="20"/>
  <c r="AV44" i="20" s="1"/>
  <c r="AV53" i="20" s="1"/>
  <c r="AV54" i="20" s="1"/>
  <c r="AV56" i="20" s="1"/>
  <c r="AV58" i="20" s="1"/>
  <c r="AV14" i="20" s="1"/>
  <c r="AV47" i="18"/>
  <c r="AV15" i="20" l="1"/>
  <c r="AW12" i="20" s="1"/>
  <c r="AW25" i="20" s="1"/>
  <c r="AV32" i="18"/>
  <c r="AV33" i="18" s="1"/>
  <c r="AV22" i="12"/>
  <c r="AV25" i="18"/>
  <c r="AV26" i="18" s="1"/>
  <c r="AV77" i="12"/>
  <c r="AV78" i="12" s="1"/>
  <c r="AW52" i="20"/>
  <c r="AV30" i="12" l="1"/>
  <c r="AV31" i="12" s="1"/>
  <c r="AW23" i="18"/>
  <c r="AV40" i="12"/>
  <c r="AV41" i="12" s="1"/>
  <c r="AW30" i="18"/>
  <c r="AW41" i="18" l="1"/>
  <c r="AW43" i="18" s="1"/>
  <c r="AW46" i="18" s="1"/>
  <c r="AW37" i="18"/>
  <c r="AW39" i="18" s="1"/>
  <c r="AW45" i="18" s="1"/>
  <c r="AW36" i="20"/>
  <c r="AW38" i="20" s="1"/>
  <c r="AV43" i="12"/>
  <c r="AW47" i="18" l="1"/>
  <c r="AW43" i="20"/>
  <c r="AW44" i="20" s="1"/>
  <c r="AW53" i="20" s="1"/>
  <c r="AW54" i="20" s="1"/>
  <c r="AW56" i="20" s="1"/>
  <c r="AW58" i="20" s="1"/>
  <c r="AW14" i="20" s="1"/>
  <c r="AW40" i="20"/>
  <c r="AW41" i="20" s="1"/>
  <c r="AW46" i="20" s="1"/>
  <c r="AW48" i="20" s="1"/>
  <c r="AW13" i="20" s="1"/>
  <c r="AW25" i="18"/>
  <c r="AW26" i="18" s="1"/>
  <c r="AW32" i="18"/>
  <c r="AW33" i="18" s="1"/>
  <c r="AW77" i="12"/>
  <c r="AW78" i="12" s="1"/>
  <c r="AW22" i="12"/>
  <c r="AW15" i="20" l="1"/>
  <c r="AX12" i="20" s="1"/>
  <c r="AX52" i="20" s="1"/>
  <c r="AW40" i="12"/>
  <c r="AW41" i="12" s="1"/>
  <c r="AX30" i="18"/>
  <c r="AW30" i="12"/>
  <c r="AW31" i="12" s="1"/>
  <c r="AX23" i="18"/>
  <c r="AX25" i="20"/>
  <c r="AW43" i="12" l="1"/>
  <c r="AX36" i="20"/>
  <c r="AX38" i="20" s="1"/>
  <c r="AX37" i="18"/>
  <c r="AX39" i="18" s="1"/>
  <c r="AX45" i="18" s="1"/>
  <c r="AX41" i="18"/>
  <c r="AX43" i="18" s="1"/>
  <c r="AX46" i="18" s="1"/>
  <c r="AX47" i="18" l="1"/>
  <c r="AX40" i="20"/>
  <c r="AX41" i="20" s="1"/>
  <c r="AX46" i="20" s="1"/>
  <c r="AX48" i="20" s="1"/>
  <c r="AX13" i="20" s="1"/>
  <c r="AX43" i="20"/>
  <c r="AX44" i="20" s="1"/>
  <c r="AX53" i="20" s="1"/>
  <c r="AX54" i="20" s="1"/>
  <c r="AX56" i="20" s="1"/>
  <c r="AX58" i="20" s="1"/>
  <c r="AX14" i="20" s="1"/>
  <c r="AX15" i="20" l="1"/>
  <c r="AY12" i="20" s="1"/>
  <c r="AX77" i="12"/>
  <c r="AX78" i="12" s="1"/>
  <c r="AX22" i="12"/>
  <c r="AX25" i="18"/>
  <c r="AX26" i="18" s="1"/>
  <c r="AX32" i="18"/>
  <c r="AX33" i="18" s="1"/>
  <c r="AX40" i="12" l="1"/>
  <c r="AX41" i="12" s="1"/>
  <c r="AY30" i="18"/>
  <c r="AX30" i="12"/>
  <c r="AX31" i="12" s="1"/>
  <c r="AY23" i="18"/>
  <c r="AY25" i="20"/>
  <c r="AY52" i="20"/>
  <c r="AX43" i="12" l="1"/>
  <c r="AY41" i="18"/>
  <c r="AY43" i="18" s="1"/>
  <c r="AY46" i="18" s="1"/>
  <c r="AY37" i="18"/>
  <c r="AY39" i="18" s="1"/>
  <c r="AY45" i="18" s="1"/>
  <c r="AY36" i="20"/>
  <c r="AY38" i="20" s="1"/>
  <c r="AY47" i="18" l="1"/>
  <c r="AY22" i="12" s="1"/>
  <c r="AY77" i="12"/>
  <c r="AY78" i="12" s="1"/>
  <c r="AY32" i="18"/>
  <c r="AY33" i="18" s="1"/>
  <c r="AY25" i="18"/>
  <c r="AY26" i="18" s="1"/>
  <c r="AY43" i="20"/>
  <c r="AY44" i="20" s="1"/>
  <c r="AY53" i="20" s="1"/>
  <c r="AY54" i="20" s="1"/>
  <c r="AY56" i="20" s="1"/>
  <c r="AY58" i="20" s="1"/>
  <c r="AY14" i="20" s="1"/>
  <c r="AY40" i="20"/>
  <c r="AY41" i="20" s="1"/>
  <c r="AY46" i="20" s="1"/>
  <c r="AY48" i="20" s="1"/>
  <c r="AY13" i="20" s="1"/>
  <c r="AY15" i="20" l="1"/>
  <c r="AZ12" i="20" s="1"/>
  <c r="AY30" i="12"/>
  <c r="AY31" i="12" s="1"/>
  <c r="AZ23" i="18"/>
  <c r="AY40" i="12"/>
  <c r="AY41" i="12" s="1"/>
  <c r="AZ30" i="18"/>
  <c r="AZ41" i="18" l="1"/>
  <c r="AZ43" i="18" s="1"/>
  <c r="AZ46" i="18" s="1"/>
  <c r="AZ36" i="20"/>
  <c r="AZ38" i="20" s="1"/>
  <c r="AZ37" i="18"/>
  <c r="AZ39" i="18" s="1"/>
  <c r="AZ45" i="18" s="1"/>
  <c r="AY43" i="12"/>
  <c r="AZ52" i="20"/>
  <c r="AZ25" i="20"/>
  <c r="AZ47" i="18" l="1"/>
  <c r="AZ77" i="12" s="1"/>
  <c r="AZ78" i="12" s="1"/>
  <c r="AZ25" i="18"/>
  <c r="AZ26" i="18" s="1"/>
  <c r="AZ22" i="12"/>
  <c r="AZ43" i="20"/>
  <c r="AZ44" i="20" s="1"/>
  <c r="AZ53" i="20" s="1"/>
  <c r="AZ54" i="20" s="1"/>
  <c r="AZ56" i="20" s="1"/>
  <c r="AZ58" i="20" s="1"/>
  <c r="AZ14" i="20" s="1"/>
  <c r="AZ40" i="20"/>
  <c r="AZ41" i="20" s="1"/>
  <c r="AZ46" i="20" s="1"/>
  <c r="AZ48" i="20" s="1"/>
  <c r="AZ13" i="20" s="1"/>
  <c r="AZ32" i="18" l="1"/>
  <c r="AZ33" i="18" s="1"/>
  <c r="AZ15" i="20"/>
  <c r="BA12" i="20" s="1"/>
  <c r="AZ30" i="12"/>
  <c r="AZ31" i="12" s="1"/>
  <c r="BA23" i="18"/>
  <c r="AZ40" i="12"/>
  <c r="AZ41" i="12" s="1"/>
  <c r="BA30" i="18"/>
  <c r="BA41" i="18" l="1"/>
  <c r="BA43" i="18" s="1"/>
  <c r="BA46" i="18" s="1"/>
  <c r="BA37" i="18"/>
  <c r="BA39" i="18" s="1"/>
  <c r="BA45" i="18" s="1"/>
  <c r="BA36" i="20"/>
  <c r="BA38" i="20" s="1"/>
  <c r="AZ43" i="12"/>
  <c r="BA25" i="20"/>
  <c r="BA52" i="20"/>
  <c r="BA47" i="18" l="1"/>
  <c r="BA77" i="12" s="1"/>
  <c r="BA78" i="12" s="1"/>
  <c r="BA40" i="20"/>
  <c r="BA41" i="20" s="1"/>
  <c r="BA46" i="20" s="1"/>
  <c r="BA48" i="20" s="1"/>
  <c r="BA13" i="20" s="1"/>
  <c r="BA43" i="20"/>
  <c r="BA44" i="20" s="1"/>
  <c r="BA53" i="20" s="1"/>
  <c r="BA54" i="20" s="1"/>
  <c r="BA56" i="20" s="1"/>
  <c r="BA58" i="20" s="1"/>
  <c r="BA14" i="20" s="1"/>
  <c r="BA22" i="12" l="1"/>
  <c r="BA25" i="18"/>
  <c r="BA26" i="18" s="1"/>
  <c r="BB23" i="18" s="1"/>
  <c r="BA32" i="18"/>
  <c r="BA33" i="18" s="1"/>
  <c r="BA15" i="20"/>
  <c r="BB12" i="20" s="1"/>
  <c r="BA30" i="12"/>
  <c r="BA31" i="12" s="1"/>
  <c r="BA40" i="12"/>
  <c r="BA41" i="12" s="1"/>
  <c r="BB30" i="18"/>
  <c r="BA43" i="12" l="1"/>
  <c r="BB37" i="18"/>
  <c r="BB39" i="18" s="1"/>
  <c r="BB45" i="18" s="1"/>
  <c r="BB36" i="20"/>
  <c r="BB38" i="20" s="1"/>
  <c r="BB41" i="18"/>
  <c r="BB43" i="18" s="1"/>
  <c r="BB46" i="18" s="1"/>
  <c r="BB25" i="20"/>
  <c r="BB52" i="20"/>
  <c r="BB43" i="20" l="1"/>
  <c r="BB44" i="20" s="1"/>
  <c r="BB53" i="20" s="1"/>
  <c r="BB54" i="20" s="1"/>
  <c r="BB56" i="20" s="1"/>
  <c r="BB58" i="20" s="1"/>
  <c r="BB14" i="20" s="1"/>
  <c r="BB40" i="20"/>
  <c r="BB41" i="20" s="1"/>
  <c r="BB46" i="20" s="1"/>
  <c r="BB48" i="20" s="1"/>
  <c r="BB13" i="20" s="1"/>
  <c r="BB47" i="18"/>
  <c r="BB15" i="20" l="1"/>
  <c r="BC12" i="20" s="1"/>
  <c r="BB77" i="12"/>
  <c r="BB78" i="12" s="1"/>
  <c r="BB25" i="18"/>
  <c r="BB26" i="18" s="1"/>
  <c r="BB22" i="12"/>
  <c r="BB32" i="18"/>
  <c r="BB33" i="18" s="1"/>
  <c r="BB40" i="12" l="1"/>
  <c r="BB41" i="12" s="1"/>
  <c r="BC30" i="18"/>
  <c r="BB30" i="12"/>
  <c r="BB31" i="12" s="1"/>
  <c r="BC23" i="18"/>
  <c r="BC25" i="20"/>
  <c r="BC52" i="20"/>
  <c r="BB43" i="12" l="1"/>
  <c r="BC41" i="18"/>
  <c r="BC43" i="18" s="1"/>
  <c r="BC46" i="18" s="1"/>
  <c r="BC37" i="18"/>
  <c r="BC39" i="18" s="1"/>
  <c r="BC45" i="18" s="1"/>
  <c r="BC36" i="20"/>
  <c r="BC38" i="20" s="1"/>
  <c r="BC47" i="18" l="1"/>
  <c r="BC22" i="12" s="1"/>
  <c r="BC43" i="20"/>
  <c r="BC44" i="20" s="1"/>
  <c r="BC53" i="20" s="1"/>
  <c r="BC54" i="20" s="1"/>
  <c r="BC56" i="20" s="1"/>
  <c r="BC58" i="20" s="1"/>
  <c r="BC14" i="20" s="1"/>
  <c r="BC40" i="20"/>
  <c r="BC41" i="20" s="1"/>
  <c r="BC46" i="20" s="1"/>
  <c r="BC48" i="20" s="1"/>
  <c r="BC13" i="20" s="1"/>
  <c r="BC77" i="12" l="1"/>
  <c r="BC78" i="12" s="1"/>
  <c r="BC25" i="18"/>
  <c r="BC26" i="18" s="1"/>
  <c r="BC30" i="12" s="1"/>
  <c r="BC31" i="12" s="1"/>
  <c r="BC32" i="18"/>
  <c r="BC33" i="18" s="1"/>
  <c r="BD30" i="18" s="1"/>
  <c r="BC15" i="20"/>
  <c r="BD12" i="20" s="1"/>
  <c r="BD52" i="20" s="1"/>
  <c r="BC40" i="12"/>
  <c r="BC41" i="12" s="1"/>
  <c r="BD23" i="18" l="1"/>
  <c r="BD25" i="20"/>
  <c r="BD41" i="18"/>
  <c r="BD43" i="18" s="1"/>
  <c r="BD46" i="18" s="1"/>
  <c r="BD36" i="20"/>
  <c r="BD38" i="20" s="1"/>
  <c r="BD37" i="18"/>
  <c r="BD39" i="18" s="1"/>
  <c r="BD45" i="18" s="1"/>
  <c r="BD47" i="18" s="1"/>
  <c r="BC43" i="12"/>
  <c r="BD40" i="20" l="1"/>
  <c r="BD41" i="20" s="1"/>
  <c r="BD46" i="20" s="1"/>
  <c r="BD48" i="20" s="1"/>
  <c r="BD13" i="20" s="1"/>
  <c r="BD43" i="20"/>
  <c r="BD44" i="20" s="1"/>
  <c r="BD53" i="20" s="1"/>
  <c r="BD54" i="20" s="1"/>
  <c r="BD56" i="20" s="1"/>
  <c r="BD58" i="20" s="1"/>
  <c r="BD14" i="20" s="1"/>
  <c r="BD25" i="18"/>
  <c r="BD26" i="18" s="1"/>
  <c r="BD32" i="18"/>
  <c r="BD33" i="18" s="1"/>
  <c r="BD22" i="12"/>
  <c r="BD77" i="12"/>
  <c r="BD78" i="12" s="1"/>
  <c r="BD15" i="20" l="1"/>
  <c r="BE12" i="20" s="1"/>
  <c r="BE52" i="20" s="1"/>
  <c r="BD40" i="12"/>
  <c r="BD41" i="12" s="1"/>
  <c r="BE30" i="18"/>
  <c r="BD30" i="12"/>
  <c r="BD31" i="12" s="1"/>
  <c r="BE23" i="18"/>
  <c r="BE25" i="20" l="1"/>
  <c r="BD43" i="12"/>
  <c r="BE41" i="18"/>
  <c r="BE43" i="18" s="1"/>
  <c r="BE46" i="18" s="1"/>
  <c r="BE37" i="18"/>
  <c r="BE39" i="18" s="1"/>
  <c r="BE45" i="18" s="1"/>
  <c r="BE36" i="20"/>
  <c r="BE38" i="20" s="1"/>
  <c r="BE47" i="18" l="1"/>
  <c r="BE22" i="12" s="1"/>
  <c r="BE40" i="20"/>
  <c r="BE41" i="20" s="1"/>
  <c r="BE46" i="20" s="1"/>
  <c r="BE48" i="20" s="1"/>
  <c r="BE13" i="20" s="1"/>
  <c r="BE43" i="20"/>
  <c r="BE44" i="20" s="1"/>
  <c r="BE53" i="20" s="1"/>
  <c r="BE54" i="20" s="1"/>
  <c r="BE56" i="20" s="1"/>
  <c r="BE58" i="20" s="1"/>
  <c r="BE14" i="20" s="1"/>
  <c r="BE25" i="18" l="1"/>
  <c r="BE26" i="18" s="1"/>
  <c r="BE32" i="18"/>
  <c r="BE33" i="18" s="1"/>
  <c r="BE40" i="12" s="1"/>
  <c r="BE41" i="12" s="1"/>
  <c r="BE77" i="12"/>
  <c r="BE78" i="12" s="1"/>
  <c r="BE15" i="20"/>
  <c r="BF12" i="20" s="1"/>
  <c r="BE30" i="12"/>
  <c r="BE31" i="12" s="1"/>
  <c r="BF23" i="18"/>
  <c r="BF30" i="18" l="1"/>
  <c r="BF36" i="20"/>
  <c r="BF38" i="20" s="1"/>
  <c r="BF37" i="18"/>
  <c r="BF39" i="18" s="1"/>
  <c r="BF45" i="18" s="1"/>
  <c r="BF41" i="18"/>
  <c r="BF43" i="18" s="1"/>
  <c r="BF46" i="18" s="1"/>
  <c r="BE43" i="12"/>
  <c r="BF25" i="20"/>
  <c r="BF52" i="20"/>
  <c r="BF47" i="18" l="1"/>
  <c r="BF77" i="12" s="1"/>
  <c r="BF78" i="12" s="1"/>
  <c r="BF40" i="20"/>
  <c r="BF41" i="20" s="1"/>
  <c r="BF46" i="20" s="1"/>
  <c r="BF48" i="20" s="1"/>
  <c r="BF13" i="20" s="1"/>
  <c r="BF43" i="20"/>
  <c r="BF44" i="20" s="1"/>
  <c r="BF53" i="20" s="1"/>
  <c r="BF54" i="20" s="1"/>
  <c r="BF56" i="20" s="1"/>
  <c r="BF58" i="20" s="1"/>
  <c r="BF14" i="20" s="1"/>
  <c r="BF32" i="18" l="1"/>
  <c r="BF33" i="18" s="1"/>
  <c r="BF25" i="18"/>
  <c r="BF26" i="18" s="1"/>
  <c r="BF22" i="12"/>
  <c r="BF15" i="20"/>
  <c r="BG12" i="20" s="1"/>
  <c r="BF30" i="12"/>
  <c r="BF31" i="12" s="1"/>
  <c r="BG23" i="18"/>
  <c r="BF40" i="12"/>
  <c r="BF41" i="12" s="1"/>
  <c r="BG30" i="18"/>
  <c r="BF43" i="12" l="1"/>
  <c r="BG41" i="18"/>
  <c r="BG43" i="18" s="1"/>
  <c r="BG46" i="18" s="1"/>
  <c r="BG36" i="20"/>
  <c r="BG38" i="20" s="1"/>
  <c r="BG37" i="18"/>
  <c r="BG39" i="18" s="1"/>
  <c r="BG45" i="18" s="1"/>
  <c r="BG47" i="18" s="1"/>
  <c r="BG25" i="20"/>
  <c r="BG52" i="20"/>
  <c r="BG22" i="12" l="1"/>
  <c r="BG32" i="18"/>
  <c r="BG33" i="18" s="1"/>
  <c r="BG77" i="12"/>
  <c r="BG78" i="12" s="1"/>
  <c r="BG25" i="18"/>
  <c r="BG26" i="18" s="1"/>
  <c r="BG40" i="20"/>
  <c r="BG41" i="20" s="1"/>
  <c r="BG46" i="20" s="1"/>
  <c r="BG48" i="20" s="1"/>
  <c r="BG13" i="20" s="1"/>
  <c r="BG43" i="20"/>
  <c r="BG44" i="20" s="1"/>
  <c r="BG53" i="20" s="1"/>
  <c r="BG54" i="20" s="1"/>
  <c r="BG56" i="20" s="1"/>
  <c r="BG58" i="20" s="1"/>
  <c r="BG14" i="20" s="1"/>
  <c r="BG30" i="12" l="1"/>
  <c r="BG31" i="12" s="1"/>
  <c r="BH23" i="18"/>
  <c r="BG40" i="12"/>
  <c r="BG41" i="12" s="1"/>
  <c r="BH30" i="18"/>
  <c r="BG15" i="20"/>
  <c r="BH12" i="20" s="1"/>
  <c r="BH52" i="20" l="1"/>
  <c r="BH25" i="20"/>
  <c r="BH41" i="18"/>
  <c r="BH43" i="18" s="1"/>
  <c r="BH46" i="18" s="1"/>
  <c r="BH36" i="20"/>
  <c r="BH38" i="20" s="1"/>
  <c r="BH37" i="18"/>
  <c r="BH39" i="18" s="1"/>
  <c r="BH45" i="18" s="1"/>
  <c r="BG43" i="12"/>
  <c r="BH47" i="18" l="1"/>
  <c r="BH40" i="20"/>
  <c r="BH41" i="20" s="1"/>
  <c r="BH46" i="20" s="1"/>
  <c r="BH48" i="20" s="1"/>
  <c r="BH13" i="20" s="1"/>
  <c r="BH43" i="20"/>
  <c r="BH44" i="20" s="1"/>
  <c r="BH53" i="20" s="1"/>
  <c r="BH54" i="20" s="1"/>
  <c r="BH56" i="20" s="1"/>
  <c r="BH58" i="20" s="1"/>
  <c r="BH14" i="20" s="1"/>
  <c r="BH25" i="18"/>
  <c r="BH26" i="18" s="1"/>
  <c r="BH77" i="12"/>
  <c r="BH78" i="12" s="1"/>
  <c r="BH22" i="12"/>
  <c r="BH32" i="18"/>
  <c r="BH33" i="18" s="1"/>
  <c r="BH40" i="12" l="1"/>
  <c r="BH41" i="12" s="1"/>
  <c r="BI30" i="18"/>
  <c r="BH30" i="12"/>
  <c r="BH31" i="12" s="1"/>
  <c r="BH43" i="12" s="1"/>
  <c r="BI23" i="18"/>
  <c r="BH15" i="20"/>
  <c r="BI12" i="20" s="1"/>
  <c r="BI25" i="20" l="1"/>
  <c r="BI52" i="20"/>
  <c r="BI41" i="18"/>
  <c r="BI43" i="18" s="1"/>
  <c r="BI46" i="18" s="1"/>
  <c r="BI36" i="20"/>
  <c r="BI38" i="20" s="1"/>
  <c r="BI37" i="18"/>
  <c r="BI39" i="18" s="1"/>
  <c r="BI45" i="18" s="1"/>
  <c r="BI47" i="18" l="1"/>
  <c r="BI43" i="20"/>
  <c r="BI44" i="20" s="1"/>
  <c r="BI53" i="20" s="1"/>
  <c r="BI40" i="20"/>
  <c r="BI41" i="20" s="1"/>
  <c r="BI46" i="20" s="1"/>
  <c r="BI48" i="20" s="1"/>
  <c r="BI13" i="20" s="1"/>
  <c r="BI22" i="12"/>
  <c r="BI25" i="18"/>
  <c r="BI26" i="18" s="1"/>
  <c r="BI32" i="18"/>
  <c r="BI33" i="18" s="1"/>
  <c r="BI77" i="12"/>
  <c r="BI78" i="12" s="1"/>
  <c r="BI54" i="20"/>
  <c r="BI56" i="20" s="1"/>
  <c r="BI58" i="20" s="1"/>
  <c r="BI14" i="20" s="1"/>
  <c r="BJ30" i="18" l="1"/>
  <c r="BI40" i="12"/>
  <c r="BI41" i="12" s="1"/>
  <c r="BI15" i="20"/>
  <c r="BJ12" i="20" s="1"/>
  <c r="BI30" i="12"/>
  <c r="BI31" i="12" s="1"/>
  <c r="BJ23" i="18"/>
  <c r="BJ25" i="20" l="1"/>
  <c r="BJ52" i="20"/>
  <c r="BJ37" i="18"/>
  <c r="BJ39" i="18" s="1"/>
  <c r="BJ45" i="18" s="1"/>
  <c r="BJ36" i="20"/>
  <c r="BJ38" i="20" s="1"/>
  <c r="BI43" i="12"/>
  <c r="BJ41" i="18"/>
  <c r="BJ43" i="18" s="1"/>
  <c r="BJ46" i="18" s="1"/>
  <c r="BJ47" i="18" l="1"/>
  <c r="BJ40" i="20"/>
  <c r="BJ41" i="20" s="1"/>
  <c r="BJ46" i="20" s="1"/>
  <c r="BJ48" i="20" s="1"/>
  <c r="BJ13" i="20" s="1"/>
  <c r="BJ43" i="20"/>
  <c r="BJ44" i="20" s="1"/>
  <c r="BJ53" i="20" s="1"/>
  <c r="BJ54" i="20" s="1"/>
  <c r="BJ56" i="20" s="1"/>
  <c r="BJ58" i="20" s="1"/>
  <c r="BJ14" i="20" s="1"/>
  <c r="BJ15" i="20" l="1"/>
  <c r="BK12" i="20" s="1"/>
  <c r="BJ22" i="12"/>
  <c r="BJ32" i="18"/>
  <c r="BJ33" i="18" s="1"/>
  <c r="BJ25" i="18"/>
  <c r="BJ26" i="18" s="1"/>
  <c r="BJ77" i="12"/>
  <c r="BJ78" i="12" s="1"/>
  <c r="BJ40" i="12" l="1"/>
  <c r="BJ41" i="12" s="1"/>
  <c r="BK30" i="18"/>
  <c r="BJ30" i="12"/>
  <c r="BJ31" i="12" s="1"/>
  <c r="BK23" i="18"/>
  <c r="BK52" i="20"/>
  <c r="BK25" i="20"/>
  <c r="BJ43" i="12" l="1"/>
  <c r="BK37" i="18"/>
  <c r="BK39" i="18" s="1"/>
  <c r="BK45" i="18" s="1"/>
  <c r="BK36" i="20"/>
  <c r="BK38" i="20" s="1"/>
  <c r="BK41" i="18"/>
  <c r="BK43" i="18" s="1"/>
  <c r="BK46" i="18" s="1"/>
  <c r="BK40" i="20" l="1"/>
  <c r="BK41" i="20" s="1"/>
  <c r="BK46" i="20" s="1"/>
  <c r="BK48" i="20" s="1"/>
  <c r="BK13" i="20" s="1"/>
  <c r="BK43" i="20"/>
  <c r="BK44" i="20" s="1"/>
  <c r="BK53" i="20" s="1"/>
  <c r="BK54" i="20" s="1"/>
  <c r="BK56" i="20" s="1"/>
  <c r="BK58" i="20" s="1"/>
  <c r="BK14" i="20" s="1"/>
  <c r="BK47" i="18"/>
  <c r="BK32" i="18" l="1"/>
  <c r="BK33" i="18" s="1"/>
  <c r="BK77" i="12"/>
  <c r="BK78" i="12" s="1"/>
  <c r="BK22" i="12"/>
  <c r="BK25" i="18"/>
  <c r="BK26" i="18" s="1"/>
  <c r="BK15" i="20"/>
  <c r="BL12" i="20" s="1"/>
  <c r="BL52" i="20" l="1"/>
  <c r="BL25" i="20"/>
  <c r="BK40" i="12"/>
  <c r="BK41" i="12" s="1"/>
  <c r="BL30" i="18"/>
  <c r="BK30" i="12"/>
  <c r="BK31" i="12" s="1"/>
  <c r="BL23" i="18"/>
  <c r="BK43" i="12" l="1"/>
  <c r="BL41" i="18"/>
  <c r="BL43" i="18" s="1"/>
  <c r="BL46" i="18" s="1"/>
  <c r="BL36" i="20"/>
  <c r="BL38" i="20" s="1"/>
  <c r="BL37" i="18"/>
  <c r="BL39" i="18" s="1"/>
  <c r="BL45" i="18" s="1"/>
  <c r="BL47" i="18" l="1"/>
  <c r="BL32" i="18" s="1"/>
  <c r="BL33" i="18" s="1"/>
  <c r="BL43" i="20"/>
  <c r="BL44" i="20" s="1"/>
  <c r="BL53" i="20" s="1"/>
  <c r="BL54" i="20" s="1"/>
  <c r="BL56" i="20" s="1"/>
  <c r="BL58" i="20" s="1"/>
  <c r="BL14" i="20" s="1"/>
  <c r="BL40" i="20"/>
  <c r="BL41" i="20" s="1"/>
  <c r="BL46" i="20" s="1"/>
  <c r="BL48" i="20" s="1"/>
  <c r="BL13" i="20" s="1"/>
  <c r="BL25" i="18" l="1"/>
  <c r="BL26" i="18" s="1"/>
  <c r="BL22" i="12"/>
  <c r="BL77" i="12"/>
  <c r="BL78" i="12" s="1"/>
  <c r="BL30" i="12"/>
  <c r="BL31" i="12" s="1"/>
  <c r="BM23" i="18"/>
  <c r="BL40" i="12"/>
  <c r="BL41" i="12" s="1"/>
  <c r="BM30" i="18"/>
  <c r="BL15" i="20"/>
  <c r="BM12" i="20" s="1"/>
  <c r="BM25" i="20" l="1"/>
  <c r="BM52" i="20"/>
  <c r="BM41" i="18"/>
  <c r="BM43" i="18" s="1"/>
  <c r="BM46" i="18" s="1"/>
  <c r="BM36" i="20"/>
  <c r="BM38" i="20" s="1"/>
  <c r="BM37" i="18"/>
  <c r="BM39" i="18" s="1"/>
  <c r="BM45" i="18" s="1"/>
  <c r="BL43" i="12"/>
  <c r="BM47" i="18" l="1"/>
  <c r="BM43" i="20"/>
  <c r="BM44" i="20" s="1"/>
  <c r="BM53" i="20" s="1"/>
  <c r="BM54" i="20" s="1"/>
  <c r="BM56" i="20" s="1"/>
  <c r="BM58" i="20" s="1"/>
  <c r="BM14" i="20" s="1"/>
  <c r="BM40" i="20"/>
  <c r="BM41" i="20" s="1"/>
  <c r="BM46" i="20" s="1"/>
  <c r="BM48" i="20" s="1"/>
  <c r="BM13" i="20" s="1"/>
  <c r="BM15" i="20" l="1"/>
  <c r="BN12" i="20" s="1"/>
  <c r="BM32" i="18"/>
  <c r="BM33" i="18" s="1"/>
  <c r="BM77" i="12"/>
  <c r="BM78" i="12" s="1"/>
  <c r="BM22" i="12"/>
  <c r="BM25" i="18"/>
  <c r="BM26" i="18" s="1"/>
  <c r="BM30" i="12" l="1"/>
  <c r="BM31" i="12" s="1"/>
  <c r="BN23" i="18"/>
  <c r="BM40" i="12"/>
  <c r="BM41" i="12" s="1"/>
  <c r="BN30" i="18"/>
  <c r="BN52" i="20"/>
  <c r="BN25" i="20"/>
  <c r="BN41" i="18" l="1"/>
  <c r="BN43" i="18" s="1"/>
  <c r="BN46" i="18" s="1"/>
  <c r="BN36" i="20"/>
  <c r="BN38" i="20" s="1"/>
  <c r="BN37" i="18"/>
  <c r="BN39" i="18" s="1"/>
  <c r="BN45" i="18" s="1"/>
  <c r="BN47" i="18" s="1"/>
  <c r="BM43" i="12"/>
  <c r="BN22" i="12" l="1"/>
  <c r="BN25" i="18"/>
  <c r="BN26" i="18" s="1"/>
  <c r="BN32" i="18"/>
  <c r="BN33" i="18" s="1"/>
  <c r="BN77" i="12"/>
  <c r="BN78" i="12" s="1"/>
  <c r="BN40" i="20"/>
  <c r="BN41" i="20" s="1"/>
  <c r="BN46" i="20" s="1"/>
  <c r="BN48" i="20" s="1"/>
  <c r="BN13" i="20" s="1"/>
  <c r="BN43" i="20"/>
  <c r="BN44" i="20" s="1"/>
  <c r="BN53" i="20" s="1"/>
  <c r="BN54" i="20" s="1"/>
  <c r="BN56" i="20" s="1"/>
  <c r="BN58" i="20" s="1"/>
  <c r="BN14" i="20" s="1"/>
  <c r="BN15" i="20" l="1"/>
  <c r="BO12" i="20" s="1"/>
  <c r="BN40" i="12"/>
  <c r="BN41" i="12" s="1"/>
  <c r="BO30" i="18"/>
  <c r="BN30" i="12"/>
  <c r="BN31" i="12" s="1"/>
  <c r="BO23" i="18"/>
  <c r="BO36" i="20" l="1"/>
  <c r="BO38" i="20" s="1"/>
  <c r="BO37" i="18"/>
  <c r="BO39" i="18" s="1"/>
  <c r="BO45" i="18" s="1"/>
  <c r="BO41" i="18"/>
  <c r="BO43" i="18" s="1"/>
  <c r="BO46" i="18" s="1"/>
  <c r="BN43" i="12"/>
  <c r="BO25" i="20"/>
  <c r="BO52" i="20"/>
  <c r="BO47" i="18" l="1"/>
  <c r="BO77" i="12" s="1"/>
  <c r="BO78" i="12" s="1"/>
  <c r="BO40" i="20"/>
  <c r="BO41" i="20" s="1"/>
  <c r="BO46" i="20" s="1"/>
  <c r="BO48" i="20" s="1"/>
  <c r="BO13" i="20" s="1"/>
  <c r="BO43" i="20"/>
  <c r="BO44" i="20" s="1"/>
  <c r="BO53" i="20" s="1"/>
  <c r="BO54" i="20" s="1"/>
  <c r="BO56" i="20" s="1"/>
  <c r="BO58" i="20" s="1"/>
  <c r="BO14" i="20" s="1"/>
  <c r="BO25" i="18" l="1"/>
  <c r="BO26" i="18" s="1"/>
  <c r="BO32" i="18"/>
  <c r="BO33" i="18" s="1"/>
  <c r="BP30" i="18" s="1"/>
  <c r="BO22" i="12"/>
  <c r="BO15" i="20"/>
  <c r="BP12" i="20" s="1"/>
  <c r="BO30" i="12"/>
  <c r="BO31" i="12" s="1"/>
  <c r="BP23" i="18"/>
  <c r="BO40" i="12" l="1"/>
  <c r="BO41" i="12" s="1"/>
  <c r="BO43" i="12" s="1"/>
  <c r="BP41" i="18"/>
  <c r="BP43" i="18" s="1"/>
  <c r="BP46" i="18" s="1"/>
  <c r="BP37" i="18"/>
  <c r="BP39" i="18" s="1"/>
  <c r="BP45" i="18" s="1"/>
  <c r="BP36" i="20"/>
  <c r="BP38" i="20" s="1"/>
  <c r="BP25" i="20"/>
  <c r="BP52" i="20"/>
  <c r="BP47" i="18" l="1"/>
  <c r="BP40" i="20"/>
  <c r="BP41" i="20" s="1"/>
  <c r="BP46" i="20" s="1"/>
  <c r="BP48" i="20" s="1"/>
  <c r="BP13" i="20" s="1"/>
  <c r="BP43" i="20"/>
  <c r="BP44" i="20" s="1"/>
  <c r="BP53" i="20" s="1"/>
  <c r="BP54" i="20" s="1"/>
  <c r="BP56" i="20" s="1"/>
  <c r="BP58" i="20" s="1"/>
  <c r="BP14" i="20" s="1"/>
  <c r="BP15" i="20" l="1"/>
  <c r="BQ12" i="20" s="1"/>
  <c r="BP32" i="18"/>
  <c r="BP33" i="18" s="1"/>
  <c r="BP77" i="12"/>
  <c r="BP78" i="12" s="1"/>
  <c r="BP25" i="18"/>
  <c r="BP26" i="18" s="1"/>
  <c r="BP22" i="12"/>
  <c r="BP30" i="12" l="1"/>
  <c r="BP31" i="12" s="1"/>
  <c r="BQ23" i="18"/>
  <c r="BP40" i="12"/>
  <c r="BP41" i="12" s="1"/>
  <c r="BQ30" i="18"/>
  <c r="BQ52" i="20"/>
  <c r="BQ25" i="20"/>
  <c r="BP43" i="12" l="1"/>
  <c r="BQ41" i="18"/>
  <c r="BQ43" i="18" s="1"/>
  <c r="BQ46" i="18" s="1"/>
  <c r="BQ36" i="20"/>
  <c r="BQ38" i="20" s="1"/>
  <c r="BQ37" i="18"/>
  <c r="BQ39" i="18" s="1"/>
  <c r="BQ45" i="18" s="1"/>
  <c r="BQ47" i="18" l="1"/>
  <c r="BQ32" i="18" s="1"/>
  <c r="BQ33" i="18" s="1"/>
  <c r="BQ43" i="20"/>
  <c r="BQ44" i="20" s="1"/>
  <c r="BQ53" i="20" s="1"/>
  <c r="BQ54" i="20" s="1"/>
  <c r="BQ56" i="20" s="1"/>
  <c r="BQ58" i="20" s="1"/>
  <c r="BQ14" i="20" s="1"/>
  <c r="BQ40" i="20"/>
  <c r="BQ41" i="20" s="1"/>
  <c r="BQ46" i="20" s="1"/>
  <c r="BQ48" i="20" s="1"/>
  <c r="BQ13" i="20" s="1"/>
  <c r="BQ22" i="12" l="1"/>
  <c r="BQ77" i="12"/>
  <c r="BQ78" i="12" s="1"/>
  <c r="BQ25" i="18"/>
  <c r="BQ26" i="18" s="1"/>
  <c r="BQ30" i="12" s="1"/>
  <c r="BQ31" i="12" s="1"/>
  <c r="BQ15" i="20"/>
  <c r="BR12" i="20" s="1"/>
  <c r="BR52" i="20" s="1"/>
  <c r="BQ40" i="12"/>
  <c r="BQ41" i="12" s="1"/>
  <c r="BR30" i="18"/>
  <c r="BR23" i="18"/>
  <c r="BR25" i="20" l="1"/>
  <c r="BQ43" i="12"/>
  <c r="BR37" i="18"/>
  <c r="BR39" i="18" s="1"/>
  <c r="BR45" i="18" s="1"/>
  <c r="BR36" i="20"/>
  <c r="BR38" i="20" s="1"/>
  <c r="BR41" i="18"/>
  <c r="BR43" i="18" s="1"/>
  <c r="BR46" i="18" s="1"/>
  <c r="BR40" i="20" l="1"/>
  <c r="BR41" i="20" s="1"/>
  <c r="BR46" i="20" s="1"/>
  <c r="BR48" i="20" s="1"/>
  <c r="BR13" i="20" s="1"/>
  <c r="BR43" i="20"/>
  <c r="BR44" i="20" s="1"/>
  <c r="BR53" i="20" s="1"/>
  <c r="BR54" i="20" s="1"/>
  <c r="BR56" i="20" s="1"/>
  <c r="BR58" i="20" s="1"/>
  <c r="BR14" i="20" s="1"/>
  <c r="BR47" i="18"/>
  <c r="BR25" i="18" l="1"/>
  <c r="BR26" i="18" s="1"/>
  <c r="BR77" i="12"/>
  <c r="BR78" i="12" s="1"/>
  <c r="BR22" i="12"/>
  <c r="BR32" i="18"/>
  <c r="BR33" i="18" s="1"/>
  <c r="BR15" i="20"/>
  <c r="BS12" i="20" s="1"/>
  <c r="BS30" i="18" l="1"/>
  <c r="BR40" i="12"/>
  <c r="BR41" i="12" s="1"/>
  <c r="BS25" i="20"/>
  <c r="BS52" i="20"/>
  <c r="BR30" i="12"/>
  <c r="BR31" i="12" s="1"/>
  <c r="BR43" i="12" s="1"/>
  <c r="BS23" i="18"/>
  <c r="BS36" i="20" l="1"/>
  <c r="BS38" i="20" s="1"/>
  <c r="BS37" i="18"/>
  <c r="BS39" i="18" s="1"/>
  <c r="BS45" i="18" s="1"/>
  <c r="BS41" i="18"/>
  <c r="BS43" i="18" s="1"/>
  <c r="BS46" i="18" s="1"/>
  <c r="BS47" i="18" l="1"/>
  <c r="BS43" i="20"/>
  <c r="BS44" i="20" s="1"/>
  <c r="BS53" i="20" s="1"/>
  <c r="BS54" i="20" s="1"/>
  <c r="BS56" i="20" s="1"/>
  <c r="BS58" i="20" s="1"/>
  <c r="BS14" i="20" s="1"/>
  <c r="BS40" i="20"/>
  <c r="BS41" i="20" s="1"/>
  <c r="BS46" i="20" s="1"/>
  <c r="BS48" i="20" s="1"/>
  <c r="BS13" i="20" s="1"/>
  <c r="BS15" i="20" l="1"/>
  <c r="BT12" i="20" s="1"/>
  <c r="BT52" i="20" s="1"/>
  <c r="BS32" i="18"/>
  <c r="BS33" i="18" s="1"/>
  <c r="BS22" i="12"/>
  <c r="BS77" i="12"/>
  <c r="BS78" i="12" s="1"/>
  <c r="BS25" i="18"/>
  <c r="BS26" i="18" s="1"/>
  <c r="BT25" i="20" l="1"/>
  <c r="BS40" i="12"/>
  <c r="BS41" i="12" s="1"/>
  <c r="BT30" i="18"/>
  <c r="BS30" i="12"/>
  <c r="BS31" i="12" s="1"/>
  <c r="BT23" i="18"/>
  <c r="BS43" i="12" l="1"/>
  <c r="BT41" i="18"/>
  <c r="BT43" i="18" s="1"/>
  <c r="BT46" i="18" s="1"/>
  <c r="BT36" i="20"/>
  <c r="BT38" i="20" s="1"/>
  <c r="BT37" i="18"/>
  <c r="BT39" i="18" s="1"/>
  <c r="BT45" i="18" s="1"/>
  <c r="BT47" i="18" l="1"/>
  <c r="BT32" i="18" s="1"/>
  <c r="BT33" i="18" s="1"/>
  <c r="BT40" i="20"/>
  <c r="BT41" i="20" s="1"/>
  <c r="BT46" i="20" s="1"/>
  <c r="BT48" i="20" s="1"/>
  <c r="BT13" i="20" s="1"/>
  <c r="BT43" i="20"/>
  <c r="BT44" i="20" s="1"/>
  <c r="BT53" i="20" s="1"/>
  <c r="BT54" i="20" s="1"/>
  <c r="BT56" i="20" s="1"/>
  <c r="BT58" i="20" s="1"/>
  <c r="BT14" i="20" s="1"/>
  <c r="BT22" i="12" l="1"/>
  <c r="BT25" i="18"/>
  <c r="BT26" i="18" s="1"/>
  <c r="BT30" i="12" s="1"/>
  <c r="BT31" i="12" s="1"/>
  <c r="BT77" i="12"/>
  <c r="BT78" i="12" s="1"/>
  <c r="BT15" i="20"/>
  <c r="BU12" i="20" s="1"/>
  <c r="BU25" i="20" s="1"/>
  <c r="BT40" i="12"/>
  <c r="BT41" i="12" s="1"/>
  <c r="BU30" i="18"/>
  <c r="BU23" i="18" l="1"/>
  <c r="BU52" i="20"/>
  <c r="BU41" i="18"/>
  <c r="BU43" i="18" s="1"/>
  <c r="BU46" i="18" s="1"/>
  <c r="BT43" i="12"/>
  <c r="BU37" i="18"/>
  <c r="BU39" i="18" s="1"/>
  <c r="BU45" i="18" s="1"/>
  <c r="BU36" i="20"/>
  <c r="BU38" i="20" s="1"/>
  <c r="BU47" i="18" l="1"/>
  <c r="BU25" i="18" s="1"/>
  <c r="BU26" i="18" s="1"/>
  <c r="BU43" i="20"/>
  <c r="BU44" i="20" s="1"/>
  <c r="BU53" i="20" s="1"/>
  <c r="BU54" i="20" s="1"/>
  <c r="BU56" i="20" s="1"/>
  <c r="BU58" i="20" s="1"/>
  <c r="BU14" i="20" s="1"/>
  <c r="BU40" i="20"/>
  <c r="BU41" i="20" s="1"/>
  <c r="BU46" i="20" s="1"/>
  <c r="BU48" i="20" s="1"/>
  <c r="BU13" i="20" s="1"/>
  <c r="BU22" i="12" l="1"/>
  <c r="BU77" i="12"/>
  <c r="BU78" i="12" s="1"/>
  <c r="BU32" i="18"/>
  <c r="BU33" i="18" s="1"/>
  <c r="BV30" i="18" s="1"/>
  <c r="BU30" i="12"/>
  <c r="BU31" i="12" s="1"/>
  <c r="BV23" i="18"/>
  <c r="BU15" i="20"/>
  <c r="BV12" i="20" s="1"/>
  <c r="BU40" i="12" l="1"/>
  <c r="BU41" i="12" s="1"/>
  <c r="BU43" i="12" s="1"/>
  <c r="BV52" i="20"/>
  <c r="BV25" i="20"/>
  <c r="BV37" i="18"/>
  <c r="BV39" i="18" s="1"/>
  <c r="BV45" i="18" s="1"/>
  <c r="BV36" i="20"/>
  <c r="BV38" i="20" s="1"/>
  <c r="BV41" i="18"/>
  <c r="BV43" i="18" s="1"/>
  <c r="BV46" i="18" s="1"/>
  <c r="BV47" i="18" l="1"/>
  <c r="BV43" i="20"/>
  <c r="BV44" i="20" s="1"/>
  <c r="BV53" i="20" s="1"/>
  <c r="BV54" i="20" s="1"/>
  <c r="BV56" i="20" s="1"/>
  <c r="BV58" i="20" s="1"/>
  <c r="BV14" i="20" s="1"/>
  <c r="BV40" i="20"/>
  <c r="BV41" i="20" s="1"/>
  <c r="BV46" i="20" s="1"/>
  <c r="BV48" i="20" s="1"/>
  <c r="BV13" i="20" s="1"/>
  <c r="BV15" i="20" l="1"/>
  <c r="BW12" i="20" s="1"/>
  <c r="BV77" i="12"/>
  <c r="BV78" i="12" s="1"/>
  <c r="BV22" i="12"/>
  <c r="BV25" i="18"/>
  <c r="BV26" i="18" s="1"/>
  <c r="BV32" i="18"/>
  <c r="BV33" i="18" s="1"/>
  <c r="BV40" i="12" l="1"/>
  <c r="BV41" i="12" s="1"/>
  <c r="BW30" i="18"/>
  <c r="BV30" i="12"/>
  <c r="BV31" i="12" s="1"/>
  <c r="BW23" i="18"/>
  <c r="BW52" i="20"/>
  <c r="BW25" i="20"/>
  <c r="BV43" i="12" l="1"/>
  <c r="BW37" i="18"/>
  <c r="BW39" i="18" s="1"/>
  <c r="BW45" i="18" s="1"/>
  <c r="BW36" i="20"/>
  <c r="BW38" i="20" s="1"/>
  <c r="BW41" i="18"/>
  <c r="BW43" i="18" s="1"/>
  <c r="BW46" i="18" s="1"/>
  <c r="BW40" i="20" l="1"/>
  <c r="BW41" i="20" s="1"/>
  <c r="BW46" i="20" s="1"/>
  <c r="BW48" i="20" s="1"/>
  <c r="BW13" i="20" s="1"/>
  <c r="BW43" i="20"/>
  <c r="BW44" i="20" s="1"/>
  <c r="BW53" i="20" s="1"/>
  <c r="BW54" i="20" s="1"/>
  <c r="BW56" i="20" s="1"/>
  <c r="BW58" i="20" s="1"/>
  <c r="BW14" i="20" s="1"/>
  <c r="BW47" i="18"/>
  <c r="BW32" i="18" l="1"/>
  <c r="BW33" i="18" s="1"/>
  <c r="BW25" i="18"/>
  <c r="BW26" i="18" s="1"/>
  <c r="BW77" i="12"/>
  <c r="BW78" i="12" s="1"/>
  <c r="BW22" i="12"/>
  <c r="BW15" i="20"/>
  <c r="BX12" i="20" s="1"/>
  <c r="BX25" i="20" l="1"/>
  <c r="BX52" i="20"/>
  <c r="BW30" i="12"/>
  <c r="BW31" i="12" s="1"/>
  <c r="BX23" i="18"/>
  <c r="BW40" i="12"/>
  <c r="BW41" i="12" s="1"/>
  <c r="BX30" i="18"/>
  <c r="BX41" i="18" l="1"/>
  <c r="BX43" i="18" s="1"/>
  <c r="BX46" i="18" s="1"/>
  <c r="BX37" i="18"/>
  <c r="BX39" i="18" s="1"/>
  <c r="BX45" i="18" s="1"/>
  <c r="BX36" i="20"/>
  <c r="BX38" i="20" s="1"/>
  <c r="BW43" i="12"/>
  <c r="BX47" i="18" l="1"/>
  <c r="BX43" i="20"/>
  <c r="BX44" i="20" s="1"/>
  <c r="BX53" i="20" s="1"/>
  <c r="BX54" i="20" s="1"/>
  <c r="BX56" i="20" s="1"/>
  <c r="BX58" i="20" s="1"/>
  <c r="BX14" i="20" s="1"/>
  <c r="BX40" i="20"/>
  <c r="BX41" i="20" s="1"/>
  <c r="BX46" i="20" s="1"/>
  <c r="BX48" i="20" s="1"/>
  <c r="BX13" i="20" s="1"/>
  <c r="BX22" i="12"/>
  <c r="BX32" i="18"/>
  <c r="BX33" i="18" s="1"/>
  <c r="BX25" i="18"/>
  <c r="BX26" i="18" s="1"/>
  <c r="BX77" i="12"/>
  <c r="BX78" i="12" s="1"/>
  <c r="BX15" i="20" l="1"/>
  <c r="BY12" i="20" s="1"/>
  <c r="BY23" i="18"/>
  <c r="BX30" i="12"/>
  <c r="BX31" i="12" s="1"/>
  <c r="BX40" i="12"/>
  <c r="BX41" i="12" s="1"/>
  <c r="BY30" i="18"/>
  <c r="BY52" i="20"/>
  <c r="BY25" i="20"/>
  <c r="BX43" i="12" l="1"/>
  <c r="BY41" i="18"/>
  <c r="BY43" i="18" s="1"/>
  <c r="BY46" i="18" s="1"/>
  <c r="BY37" i="18"/>
  <c r="BY39" i="18" s="1"/>
  <c r="BY45" i="18" s="1"/>
  <c r="BY36" i="20"/>
  <c r="BY38" i="20" s="1"/>
  <c r="BY47" i="18" l="1"/>
  <c r="BY77" i="12" s="1"/>
  <c r="BY78" i="12" s="1"/>
  <c r="BY43" i="20"/>
  <c r="BY44" i="20" s="1"/>
  <c r="BY53" i="20" s="1"/>
  <c r="BY54" i="20" s="1"/>
  <c r="BY56" i="20" s="1"/>
  <c r="BY58" i="20" s="1"/>
  <c r="BY14" i="20" s="1"/>
  <c r="BY40" i="20"/>
  <c r="BY41" i="20" s="1"/>
  <c r="BY46" i="20" s="1"/>
  <c r="BY48" i="20" s="1"/>
  <c r="BY13" i="20" s="1"/>
  <c r="BY25" i="18" l="1"/>
  <c r="BY26" i="18" s="1"/>
  <c r="BY30" i="12" s="1"/>
  <c r="BY31" i="12" s="1"/>
  <c r="BY22" i="12"/>
  <c r="BY32" i="18"/>
  <c r="BY33" i="18" s="1"/>
  <c r="BZ30" i="18" s="1"/>
  <c r="BY15" i="20"/>
  <c r="BZ12" i="20" s="1"/>
  <c r="BZ52" i="20" s="1"/>
  <c r="BY40" i="12"/>
  <c r="BY41" i="12" s="1"/>
  <c r="BZ23" i="18" l="1"/>
  <c r="BZ25" i="20"/>
  <c r="BZ41" i="18"/>
  <c r="BZ43" i="18" s="1"/>
  <c r="BZ46" i="18" s="1"/>
  <c r="BZ37" i="18"/>
  <c r="BZ39" i="18" s="1"/>
  <c r="BZ45" i="18" s="1"/>
  <c r="BZ47" i="18" s="1"/>
  <c r="BZ36" i="20"/>
  <c r="BZ38" i="20" s="1"/>
  <c r="BY43" i="12"/>
  <c r="BZ32" i="18" l="1"/>
  <c r="BZ33" i="18" s="1"/>
  <c r="BZ25" i="18"/>
  <c r="BZ26" i="18" s="1"/>
  <c r="BZ77" i="12"/>
  <c r="BZ78" i="12" s="1"/>
  <c r="BZ22" i="12"/>
  <c r="BZ40" i="20"/>
  <c r="BZ41" i="20" s="1"/>
  <c r="BZ46" i="20" s="1"/>
  <c r="BZ48" i="20" s="1"/>
  <c r="BZ13" i="20" s="1"/>
  <c r="BZ43" i="20"/>
  <c r="BZ44" i="20" s="1"/>
  <c r="BZ53" i="20" s="1"/>
  <c r="BZ54" i="20" s="1"/>
  <c r="BZ56" i="20" s="1"/>
  <c r="BZ58" i="20" s="1"/>
  <c r="BZ14" i="20" s="1"/>
  <c r="BZ15" i="20" l="1"/>
  <c r="CA12" i="20" s="1"/>
  <c r="BZ30" i="12"/>
  <c r="BZ31" i="12" s="1"/>
  <c r="CA23" i="18"/>
  <c r="BZ40" i="12"/>
  <c r="BZ41" i="12" s="1"/>
  <c r="CA30" i="18"/>
  <c r="BZ43" i="12" l="1"/>
  <c r="CA41" i="18"/>
  <c r="CA43" i="18" s="1"/>
  <c r="CA46" i="18" s="1"/>
  <c r="CA36" i="20"/>
  <c r="CA38" i="20" s="1"/>
  <c r="CA37" i="18"/>
  <c r="CA39" i="18" s="1"/>
  <c r="CA45" i="18" s="1"/>
  <c r="CA47" i="18" s="1"/>
  <c r="CA25" i="20"/>
  <c r="CA52" i="20"/>
  <c r="CA32" i="18" l="1"/>
  <c r="CA33" i="18" s="1"/>
  <c r="CA77" i="12"/>
  <c r="CA78" i="12" s="1"/>
  <c r="CA25" i="18"/>
  <c r="CA26" i="18" s="1"/>
  <c r="CA22" i="12"/>
  <c r="CA40" i="20"/>
  <c r="CA41" i="20" s="1"/>
  <c r="CA46" i="20" s="1"/>
  <c r="CA48" i="20" s="1"/>
  <c r="CA13" i="20" s="1"/>
  <c r="CA43" i="20"/>
  <c r="CA44" i="20" s="1"/>
  <c r="CA53" i="20" s="1"/>
  <c r="CA54" i="20" s="1"/>
  <c r="CA56" i="20" s="1"/>
  <c r="CA58" i="20" s="1"/>
  <c r="CA14" i="20" s="1"/>
  <c r="CA15" i="20" l="1"/>
  <c r="CB12" i="20" s="1"/>
  <c r="CA30" i="12"/>
  <c r="CA31" i="12" s="1"/>
  <c r="CB23" i="18"/>
  <c r="CB25" i="20"/>
  <c r="CB52" i="20"/>
  <c r="CA40" i="12"/>
  <c r="CA41" i="12" s="1"/>
  <c r="CB30" i="18"/>
  <c r="CB41" i="18" l="1"/>
  <c r="CB43" i="18" s="1"/>
  <c r="CB46" i="18" s="1"/>
  <c r="CB36" i="20"/>
  <c r="CB38" i="20" s="1"/>
  <c r="CB37" i="18"/>
  <c r="CB39" i="18" s="1"/>
  <c r="CB45" i="18" s="1"/>
  <c r="CA43" i="12"/>
  <c r="CB47" i="18" l="1"/>
  <c r="CB25" i="18" s="1"/>
  <c r="CB26" i="18" s="1"/>
  <c r="CB32" i="18"/>
  <c r="CB33" i="18" s="1"/>
  <c r="CB77" i="12"/>
  <c r="CB78" i="12" s="1"/>
  <c r="CB22" i="12"/>
  <c r="CB40" i="20"/>
  <c r="CB41" i="20" s="1"/>
  <c r="CB46" i="20" s="1"/>
  <c r="CB48" i="20" s="1"/>
  <c r="CB13" i="20" s="1"/>
  <c r="CB43" i="20"/>
  <c r="CB44" i="20" s="1"/>
  <c r="CB53" i="20" s="1"/>
  <c r="CB54" i="20" s="1"/>
  <c r="CB56" i="20" s="1"/>
  <c r="CB58" i="20" s="1"/>
  <c r="CB14" i="20" s="1"/>
  <c r="CB15" i="20" l="1"/>
  <c r="CC12" i="20" s="1"/>
  <c r="CB40" i="12"/>
  <c r="CB41" i="12" s="1"/>
  <c r="CC30" i="18"/>
  <c r="CC23" i="18"/>
  <c r="CB30" i="12"/>
  <c r="CB31" i="12" s="1"/>
  <c r="CB43" i="12" s="1"/>
  <c r="CC41" i="18" l="1"/>
  <c r="CC43" i="18" s="1"/>
  <c r="CC46" i="18" s="1"/>
  <c r="CC37" i="18"/>
  <c r="CC39" i="18" s="1"/>
  <c r="CC45" i="18" s="1"/>
  <c r="CC36" i="20"/>
  <c r="CC38" i="20" s="1"/>
  <c r="CC52" i="20"/>
  <c r="CC25" i="20"/>
  <c r="CC47" i="18" l="1"/>
  <c r="CC77" i="12" s="1"/>
  <c r="CC78" i="12" s="1"/>
  <c r="CC43" i="20"/>
  <c r="CC44" i="20" s="1"/>
  <c r="CC53" i="20" s="1"/>
  <c r="CC54" i="20" s="1"/>
  <c r="CC56" i="20" s="1"/>
  <c r="CC58" i="20" s="1"/>
  <c r="CC14" i="20" s="1"/>
  <c r="CC40" i="20"/>
  <c r="CC41" i="20" s="1"/>
  <c r="CC46" i="20" s="1"/>
  <c r="CC48" i="20" s="1"/>
  <c r="CC13" i="20" s="1"/>
  <c r="CC32" i="18"/>
  <c r="CC33" i="18" s="1"/>
  <c r="CC22" i="12" l="1"/>
  <c r="CC25" i="18"/>
  <c r="CC26" i="18" s="1"/>
  <c r="CC15" i="20"/>
  <c r="CD12" i="20" s="1"/>
  <c r="CD30" i="18"/>
  <c r="CC40" i="12"/>
  <c r="CC41" i="12" s="1"/>
  <c r="CC30" i="12"/>
  <c r="CC31" i="12" s="1"/>
  <c r="CD23" i="18"/>
  <c r="CC43" i="12" l="1"/>
  <c r="CD37" i="18"/>
  <c r="CD39" i="18" s="1"/>
  <c r="CD45" i="18" s="1"/>
  <c r="CD36" i="20"/>
  <c r="CD38" i="20" s="1"/>
  <c r="CD41" i="18"/>
  <c r="CD43" i="18" s="1"/>
  <c r="CD46" i="18" s="1"/>
  <c r="CD52" i="20"/>
  <c r="CD25" i="20"/>
  <c r="CD43" i="20" l="1"/>
  <c r="CD44" i="20" s="1"/>
  <c r="CD53" i="20" s="1"/>
  <c r="CD40" i="20"/>
  <c r="CD41" i="20" s="1"/>
  <c r="CD46" i="20" s="1"/>
  <c r="CD48" i="20" s="1"/>
  <c r="CD13" i="20" s="1"/>
  <c r="CD47" i="18"/>
  <c r="CD54" i="20"/>
  <c r="CD56" i="20" s="1"/>
  <c r="CD58" i="20" s="1"/>
  <c r="CD14" i="20" s="1"/>
  <c r="CD15" i="20" l="1"/>
  <c r="CE12" i="20" s="1"/>
  <c r="CD25" i="18"/>
  <c r="CD26" i="18" s="1"/>
  <c r="CD32" i="18"/>
  <c r="CD33" i="18" s="1"/>
  <c r="CD22" i="12"/>
  <c r="CD77" i="12"/>
  <c r="CD78" i="12" s="1"/>
  <c r="CE52" i="20"/>
  <c r="CE25" i="20"/>
  <c r="CD40" i="12" l="1"/>
  <c r="CD41" i="12" s="1"/>
  <c r="CE30" i="18"/>
  <c r="CD30" i="12"/>
  <c r="CD31" i="12" s="1"/>
  <c r="CE23" i="18"/>
  <c r="CD43" i="12" l="1"/>
  <c r="CE37" i="18"/>
  <c r="CE39" i="18" s="1"/>
  <c r="CE45" i="18" s="1"/>
  <c r="CE36" i="20"/>
  <c r="CE38" i="20" s="1"/>
  <c r="CE41" i="18"/>
  <c r="CE43" i="18" s="1"/>
  <c r="CE46" i="18" s="1"/>
  <c r="CE40" i="20" l="1"/>
  <c r="CE41" i="20" s="1"/>
  <c r="CE46" i="20" s="1"/>
  <c r="CE48" i="20" s="1"/>
  <c r="CE13" i="20" s="1"/>
  <c r="CE43" i="20"/>
  <c r="CE44" i="20" s="1"/>
  <c r="CE53" i="20" s="1"/>
  <c r="CE54" i="20" s="1"/>
  <c r="CE56" i="20" s="1"/>
  <c r="CE58" i="20" s="1"/>
  <c r="CE14" i="20" s="1"/>
  <c r="CE47" i="18"/>
  <c r="CE15" i="20" l="1"/>
  <c r="CF12" i="20" s="1"/>
  <c r="CF25" i="20" s="1"/>
  <c r="CE25" i="18"/>
  <c r="CE26" i="18" s="1"/>
  <c r="CE77" i="12"/>
  <c r="CE78" i="12" s="1"/>
  <c r="CE32" i="18"/>
  <c r="CE33" i="18" s="1"/>
  <c r="CE22" i="12"/>
  <c r="CF52" i="20" l="1"/>
  <c r="CE30" i="12"/>
  <c r="CE31" i="12" s="1"/>
  <c r="CF23" i="18"/>
  <c r="CE40" i="12"/>
  <c r="CE41" i="12" s="1"/>
  <c r="CF30" i="18"/>
  <c r="CF36" i="20" l="1"/>
  <c r="CF38" i="20" s="1"/>
  <c r="CF37" i="18"/>
  <c r="CF39" i="18" s="1"/>
  <c r="CF45" i="18" s="1"/>
  <c r="CF41" i="18"/>
  <c r="CF43" i="18" s="1"/>
  <c r="CF46" i="18" s="1"/>
  <c r="CE43" i="12"/>
  <c r="CF47" i="18" l="1"/>
  <c r="CF40" i="20"/>
  <c r="CF41" i="20" s="1"/>
  <c r="CF46" i="20" s="1"/>
  <c r="CF48" i="20" s="1"/>
  <c r="CF13" i="20" s="1"/>
  <c r="CF43" i="20"/>
  <c r="CF44" i="20" s="1"/>
  <c r="CF53" i="20" s="1"/>
  <c r="CF54" i="20" s="1"/>
  <c r="CF56" i="20" s="1"/>
  <c r="CF58" i="20" s="1"/>
  <c r="CF14" i="20" s="1"/>
  <c r="CF15" i="20" l="1"/>
  <c r="CG12" i="20" s="1"/>
  <c r="CF22" i="12"/>
  <c r="CF77" i="12"/>
  <c r="CF78" i="12" s="1"/>
  <c r="CF32" i="18"/>
  <c r="CF33" i="18" s="1"/>
  <c r="CF25" i="18"/>
  <c r="CF26" i="18" s="1"/>
  <c r="CF30" i="12" l="1"/>
  <c r="CF31" i="12" s="1"/>
  <c r="CG23" i="18"/>
  <c r="CG25" i="20"/>
  <c r="CG52" i="20"/>
  <c r="CG30" i="18"/>
  <c r="CF40" i="12"/>
  <c r="CF41" i="12" s="1"/>
  <c r="CG37" i="18" l="1"/>
  <c r="CG39" i="18" s="1"/>
  <c r="CG45" i="18" s="1"/>
  <c r="CG36" i="20"/>
  <c r="CG38" i="20" s="1"/>
  <c r="CG41" i="18"/>
  <c r="CG43" i="18" s="1"/>
  <c r="CG46" i="18" s="1"/>
  <c r="CF43" i="12"/>
  <c r="CG47" i="18" l="1"/>
  <c r="CG43" i="20"/>
  <c r="CG44" i="20" s="1"/>
  <c r="CG53" i="20" s="1"/>
  <c r="CG54" i="20" s="1"/>
  <c r="CG56" i="20" s="1"/>
  <c r="CG58" i="20" s="1"/>
  <c r="CG14" i="20" s="1"/>
  <c r="CG40" i="20"/>
  <c r="CG41" i="20" s="1"/>
  <c r="CG46" i="20" s="1"/>
  <c r="CG48" i="20" s="1"/>
  <c r="CG13" i="20" s="1"/>
  <c r="CG22" i="12"/>
  <c r="CG77" i="12"/>
  <c r="CG78" i="12" s="1"/>
  <c r="CG32" i="18"/>
  <c r="CG33" i="18" s="1"/>
  <c r="CG25" i="18"/>
  <c r="CG26" i="18" s="1"/>
  <c r="CG15" i="20" l="1"/>
  <c r="CH12" i="20" s="1"/>
  <c r="CH52" i="20" s="1"/>
  <c r="CG40" i="12"/>
  <c r="CG41" i="12" s="1"/>
  <c r="CH30" i="18"/>
  <c r="CH23" i="18"/>
  <c r="CG30" i="12"/>
  <c r="CG31" i="12" s="1"/>
  <c r="CH25" i="20" l="1"/>
  <c r="CG43" i="12"/>
  <c r="CH36" i="20"/>
  <c r="CH38" i="20" s="1"/>
  <c r="CH37" i="18"/>
  <c r="CH39" i="18" s="1"/>
  <c r="CH45" i="18" s="1"/>
  <c r="CH41" i="18"/>
  <c r="CH43" i="18" s="1"/>
  <c r="CH46" i="18" s="1"/>
  <c r="CH47" i="18" l="1"/>
  <c r="CH77" i="12" s="1"/>
  <c r="CH78" i="12" s="1"/>
  <c r="G78" i="12" s="1"/>
  <c r="CH22" i="12"/>
  <c r="G47" i="18"/>
  <c r="CH43" i="20"/>
  <c r="CH44" i="20" s="1"/>
  <c r="CH40" i="20"/>
  <c r="CH41" i="20" s="1"/>
  <c r="G38" i="20"/>
  <c r="CH25" i="18" l="1"/>
  <c r="CH26" i="18" s="1"/>
  <c r="CH30" i="12" s="1"/>
  <c r="CH31" i="12" s="1"/>
  <c r="CH32" i="18"/>
  <c r="CH33" i="18" s="1"/>
  <c r="CH40" i="12" s="1"/>
  <c r="CH41" i="12" s="1"/>
  <c r="CH46" i="20"/>
  <c r="CH48" i="20" s="1"/>
  <c r="G41" i="20"/>
  <c r="G46" i="20" s="1"/>
  <c r="G77" i="12"/>
  <c r="G25" i="18"/>
  <c r="G22" i="12"/>
  <c r="G32" i="18"/>
  <c r="G40" i="20"/>
  <c r="G43" i="20"/>
  <c r="CH53" i="20"/>
  <c r="CH54" i="20" s="1"/>
  <c r="G44" i="20"/>
  <c r="G53" i="20" s="1"/>
  <c r="CH43" i="12" l="1"/>
  <c r="CH56" i="20"/>
  <c r="CH58" i="20" s="1"/>
  <c r="G54" i="20"/>
  <c r="G56" i="20" s="1"/>
  <c r="CH13" i="20"/>
  <c r="G48" i="20"/>
  <c r="G13" i="20" s="1"/>
  <c r="CH14" i="20" l="1"/>
  <c r="CH15" i="20" s="1"/>
  <c r="G58" i="20"/>
  <c r="G1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tc={9645A124-E98D-4A34-A25B-976480A94E11}</author>
  </authors>
  <commentList>
    <comment ref="E81" authorId="0" shapeId="0" xr:uid="{9645A124-E98D-4A34-A25B-976480A94E11}">
      <text>
        <t>[Threaded comment]
Your version of Excel allows you to read this threaded comment; however, any edits to it will get removed if the file is opened in a newer version of Excel. Learn more: https://go.microsoft.com/fwlink/?linkid=870924
Comment:
    I assume Corporate Tax</t>
      </text>
    </comment>
  </commentList>
</comments>
</file>

<file path=xl/sharedStrings.xml><?xml version="1.0" encoding="utf-8"?>
<sst xmlns="http://schemas.openxmlformats.org/spreadsheetml/2006/main" count="796" uniqueCount="373">
  <si>
    <t xml:space="preserve">Financial period end date </t>
  </si>
  <si>
    <t>Total</t>
  </si>
  <si>
    <t xml:space="preserve">Fist column flag </t>
  </si>
  <si>
    <t xml:space="preserve">Model start date </t>
  </si>
  <si>
    <t xml:space="preserve">Months in a period </t>
  </si>
  <si>
    <t>Financial period beginning date</t>
  </si>
  <si>
    <t xml:space="preserve">Previous financial period end date </t>
  </si>
  <si>
    <t xml:space="preserve">Days in the period </t>
  </si>
  <si>
    <t xml:space="preserve">Financial close date </t>
  </si>
  <si>
    <t xml:space="preserve">Construction period flag </t>
  </si>
  <si>
    <t xml:space="preserve">Construction period </t>
  </si>
  <si>
    <t xml:space="preserve">Construction period end date </t>
  </si>
  <si>
    <t xml:space="preserve">Operations start date </t>
  </si>
  <si>
    <t xml:space="preserve">Operations period flag </t>
  </si>
  <si>
    <t>Length of forecast</t>
  </si>
  <si>
    <t xml:space="preserve">Operations end date </t>
  </si>
  <si>
    <t xml:space="preserve">Last operations date flag </t>
  </si>
  <si>
    <t xml:space="preserve">1st post operations date flag </t>
  </si>
  <si>
    <t xml:space="preserve">Post - operations period flag </t>
  </si>
  <si>
    <t xml:space="preserve">Financial year </t>
  </si>
  <si>
    <t>Column counter</t>
  </si>
  <si>
    <t>Units</t>
  </si>
  <si>
    <t>Inputs</t>
  </si>
  <si>
    <t>Flag</t>
  </si>
  <si>
    <t>Date</t>
  </si>
  <si>
    <t>Year</t>
  </si>
  <si>
    <t>MODEL DATES</t>
  </si>
  <si>
    <t>Months</t>
  </si>
  <si>
    <t>Days</t>
  </si>
  <si>
    <t>FLAGS</t>
  </si>
  <si>
    <t>Financial close date flag</t>
  </si>
  <si>
    <t>Pre-financial close flag</t>
  </si>
  <si>
    <t>Construction period flag</t>
  </si>
  <si>
    <t xml:space="preserve">Operations start date flag </t>
  </si>
  <si>
    <t xml:space="preserve">Refinancing flag </t>
  </si>
  <si>
    <t xml:space="preserve">Timeline </t>
  </si>
  <si>
    <t xml:space="preserve">Pre - financial close date flag </t>
  </si>
  <si>
    <t xml:space="preserve">Financial close date flag </t>
  </si>
  <si>
    <t xml:space="preserve">Construction </t>
  </si>
  <si>
    <t xml:space="preserve">FC </t>
  </si>
  <si>
    <t>Pre-FC</t>
  </si>
  <si>
    <t>Post-operat.</t>
  </si>
  <si>
    <t xml:space="preserve">Operation </t>
  </si>
  <si>
    <t>Years</t>
  </si>
  <si>
    <t>CPI date</t>
  </si>
  <si>
    <t>CPI %</t>
  </si>
  <si>
    <t>ESCALATION FACTOR</t>
  </si>
  <si>
    <t>Post-operate.</t>
  </si>
  <si>
    <t>Annual CPI with N/A</t>
  </si>
  <si>
    <t xml:space="preserve">Annual CPI </t>
  </si>
  <si>
    <t>Months in a year</t>
  </si>
  <si>
    <t>Semi-annual CPI</t>
  </si>
  <si>
    <t>%</t>
  </si>
  <si>
    <t>Factor</t>
  </si>
  <si>
    <t>Monthly CPI</t>
  </si>
  <si>
    <t>Escalation factor - M</t>
  </si>
  <si>
    <t>Base construction costs</t>
  </si>
  <si>
    <t>EPC cost</t>
  </si>
  <si>
    <t xml:space="preserve">Payment schedule </t>
  </si>
  <si>
    <t>$ 000s</t>
  </si>
  <si>
    <t xml:space="preserve">EPC cost </t>
  </si>
  <si>
    <t xml:space="preserve">Development cost </t>
  </si>
  <si>
    <t>Mobilization cost</t>
  </si>
  <si>
    <t>Owner G&amp;A cost</t>
  </si>
  <si>
    <t>Base construction cost summary</t>
  </si>
  <si>
    <t>Contingency</t>
  </si>
  <si>
    <t xml:space="preserve">Contingency </t>
  </si>
  <si>
    <t>Construction costs</t>
  </si>
  <si>
    <t xml:space="preserve">SOURCES OF FUNDS </t>
  </si>
  <si>
    <t xml:space="preserve">Proportion of Capex to be financed with debt </t>
  </si>
  <si>
    <t>Construction debt pro - rata</t>
  </si>
  <si>
    <t>Equity investment pro - rata</t>
  </si>
  <si>
    <t xml:space="preserve">USES OF FUNDS </t>
  </si>
  <si>
    <t xml:space="preserve">Qualified Capex for debt drawdown </t>
  </si>
  <si>
    <t xml:space="preserve">SOURCES &amp; USES OF FUNDS </t>
  </si>
  <si>
    <t xml:space="preserve">Sources of funds </t>
  </si>
  <si>
    <t xml:space="preserve">Financing costs </t>
  </si>
  <si>
    <t xml:space="preserve">Uses of funds </t>
  </si>
  <si>
    <t xml:space="preserve">Check </t>
  </si>
  <si>
    <t>Up front fee</t>
  </si>
  <si>
    <t xml:space="preserve">Construction debt up front fee </t>
  </si>
  <si>
    <t>Commitment fee</t>
  </si>
  <si>
    <t>Commitment fee per period</t>
  </si>
  <si>
    <t>bsp to %</t>
  </si>
  <si>
    <t>Commitment fee in %</t>
  </si>
  <si>
    <t>Construction debt commitment fee</t>
  </si>
  <si>
    <t>Agent bank fee</t>
  </si>
  <si>
    <t>Construction debt agent bank fee</t>
  </si>
  <si>
    <t>FC &amp; construction flag</t>
  </si>
  <si>
    <t>Summary financing costs</t>
  </si>
  <si>
    <t>bsp</t>
  </si>
  <si>
    <t>PROFIT &amp; LOSS</t>
  </si>
  <si>
    <t>EBITDA</t>
  </si>
  <si>
    <t xml:space="preserve">Depreciation expense </t>
  </si>
  <si>
    <t xml:space="preserve">RCF interest expense due &amp; paid </t>
  </si>
  <si>
    <t xml:space="preserve">Shareholder loan interest expense payable </t>
  </si>
  <si>
    <t>Profit before tax</t>
  </si>
  <si>
    <t>Profit after tax</t>
  </si>
  <si>
    <t>BALANCE SHEET</t>
  </si>
  <si>
    <t xml:space="preserve">DSRA balance </t>
  </si>
  <si>
    <t xml:space="preserve">MRA balance </t>
  </si>
  <si>
    <t>Total assets</t>
  </si>
  <si>
    <t xml:space="preserve">Accounts payable balance </t>
  </si>
  <si>
    <t xml:space="preserve">Deferred tax balance </t>
  </si>
  <si>
    <t xml:space="preserve">RCF balance </t>
  </si>
  <si>
    <t xml:space="preserve">Shareholder loan balance </t>
  </si>
  <si>
    <t>Share capital balance</t>
  </si>
  <si>
    <t xml:space="preserve">Total liabilities and shareholder funds </t>
  </si>
  <si>
    <t>CASH FLOW</t>
  </si>
  <si>
    <t xml:space="preserve">Cash flow available for debt service </t>
  </si>
  <si>
    <t xml:space="preserve">Cash flow available for DSRA </t>
  </si>
  <si>
    <t xml:space="preserve">DSRA deposits </t>
  </si>
  <si>
    <t xml:space="preserve">DSRA withdrawals </t>
  </si>
  <si>
    <t>Cash flow available for MRA</t>
  </si>
  <si>
    <t xml:space="preserve">MRA deposit </t>
  </si>
  <si>
    <t xml:space="preserve">MRA withdrawal </t>
  </si>
  <si>
    <t>Cash flow available for RCF</t>
  </si>
  <si>
    <t xml:space="preserve">RCF drawdown </t>
  </si>
  <si>
    <t xml:space="preserve">RCF principal repayment </t>
  </si>
  <si>
    <t>Cash flow available for shareholder loans</t>
  </si>
  <si>
    <t xml:space="preserve">Shareholder loan interest expense paid </t>
  </si>
  <si>
    <t xml:space="preserve">Shareholder loan principal repayment </t>
  </si>
  <si>
    <t>Cash flow available for share capital redemption</t>
  </si>
  <si>
    <t xml:space="preserve">Cash flow available for dividends </t>
  </si>
  <si>
    <t>Retained cash deposits / (withdrawals)</t>
  </si>
  <si>
    <t xml:space="preserve">Summary </t>
  </si>
  <si>
    <t>Total traffic per period</t>
  </si>
  <si>
    <t xml:space="preserve">Operating revenue </t>
  </si>
  <si>
    <t>000s</t>
  </si>
  <si>
    <t>$ / car</t>
  </si>
  <si>
    <t>$ / truck</t>
  </si>
  <si>
    <t>P&amp;L</t>
  </si>
  <si>
    <t>VARIABLE COST</t>
  </si>
  <si>
    <t>Maintenance variable cost per vehicle</t>
  </si>
  <si>
    <t xml:space="preserve">Maintenance variable cost </t>
  </si>
  <si>
    <t>FIXED COSTS</t>
  </si>
  <si>
    <t>Periods in a years</t>
  </si>
  <si>
    <t>Maintenance fixed cost per period</t>
  </si>
  <si>
    <t xml:space="preserve">Maintenance fixed cost </t>
  </si>
  <si>
    <t xml:space="preserve">Management fixed cost </t>
  </si>
  <si>
    <t>Management fixed cost per year</t>
  </si>
  <si>
    <t>Management fixed cost per period</t>
  </si>
  <si>
    <t>Summary</t>
  </si>
  <si>
    <t xml:space="preserve">Operating cost </t>
  </si>
  <si>
    <t>$ / vehicle</t>
  </si>
  <si>
    <t>Periods</t>
  </si>
  <si>
    <t>NON - CURRENT ASSETS</t>
  </si>
  <si>
    <t xml:space="preserve">Non - current assets </t>
  </si>
  <si>
    <t xml:space="preserve">NCA useful life </t>
  </si>
  <si>
    <t xml:space="preserve">Periods in a years </t>
  </si>
  <si>
    <t>NCA depreciation per period</t>
  </si>
  <si>
    <t xml:space="preserve">NCA depreciation </t>
  </si>
  <si>
    <t>NCA balance BEG</t>
  </si>
  <si>
    <t xml:space="preserve">NCA balance </t>
  </si>
  <si>
    <t xml:space="preserve">MAINTENANCE CAPEX </t>
  </si>
  <si>
    <t xml:space="preserve">DEPRECIATION EXPENSE </t>
  </si>
  <si>
    <t xml:space="preserve">NON-CURRENT ASSETS </t>
  </si>
  <si>
    <t>BS</t>
  </si>
  <si>
    <t>ACCOUNTS RECEIVABLE</t>
  </si>
  <si>
    <t>Accounts receivable days</t>
  </si>
  <si>
    <t xml:space="preserve">Cash from operating revenue </t>
  </si>
  <si>
    <t xml:space="preserve">Cash to be received in the next period </t>
  </si>
  <si>
    <t>Account receivable balance BEG</t>
  </si>
  <si>
    <t>Cash to be received from operating revenue and AR</t>
  </si>
  <si>
    <t xml:space="preserve">Account receivable balance </t>
  </si>
  <si>
    <t xml:space="preserve">ACCOUNTS PAYABLE </t>
  </si>
  <si>
    <t>Accounts payable days</t>
  </si>
  <si>
    <t xml:space="preserve">Cash to operating expenses  </t>
  </si>
  <si>
    <t xml:space="preserve">Cash to operating expenses in the next period </t>
  </si>
  <si>
    <t>Accounts payable balance BEG</t>
  </si>
  <si>
    <t>Cash to operating expenses and AP</t>
  </si>
  <si>
    <t xml:space="preserve">CHANGES IN WORKING CAPITAL </t>
  </si>
  <si>
    <t>Changes in accounts receivable</t>
  </si>
  <si>
    <t>Changes in accounts payable</t>
  </si>
  <si>
    <t xml:space="preserve">Changes in working capital </t>
  </si>
  <si>
    <t>CF</t>
  </si>
  <si>
    <t>Term loan interest rate (act / 360)</t>
  </si>
  <si>
    <t>Days in the year</t>
  </si>
  <si>
    <t>Term loan interest rate per period</t>
  </si>
  <si>
    <t>Term loan repayment flag</t>
  </si>
  <si>
    <t>Repayment start date</t>
  </si>
  <si>
    <t xml:space="preserve">Repayment term </t>
  </si>
  <si>
    <t>Repayment end date</t>
  </si>
  <si>
    <t>P&amp;L, CF</t>
  </si>
  <si>
    <t xml:space="preserve">Maintenance capex date </t>
  </si>
  <si>
    <t>Maintenance capex with N/A</t>
  </si>
  <si>
    <t xml:space="preserve">Maintenance capex </t>
  </si>
  <si>
    <t xml:space="preserve">Maintenance capex depreciation </t>
  </si>
  <si>
    <t xml:space="preserve">Maintenance capex useful life </t>
  </si>
  <si>
    <t>Maintenance capex useful life periodic</t>
  </si>
  <si>
    <t xml:space="preserve">Maintenance capex retirement </t>
  </si>
  <si>
    <t>Maintenance capex balance BEG</t>
  </si>
  <si>
    <t xml:space="preserve">Maintenance capex balance </t>
  </si>
  <si>
    <t>Maintenance fixed cost</t>
  </si>
  <si>
    <t>Maintenance fixed cost per year</t>
  </si>
  <si>
    <t>Construction debt committed to the project</t>
  </si>
  <si>
    <t>Exercise</t>
  </si>
  <si>
    <t xml:space="preserve">Time: 2.5 hours </t>
  </si>
  <si>
    <t>CONTEXT</t>
  </si>
  <si>
    <t xml:space="preserve">EXERCISE </t>
  </si>
  <si>
    <r>
      <t xml:space="preserve">Calculate the project’s </t>
    </r>
    <r>
      <rPr>
        <b/>
        <sz val="11"/>
        <color theme="1"/>
        <rFont val="Arial"/>
        <family val="2"/>
      </rPr>
      <t>Debt Capacity</t>
    </r>
    <r>
      <rPr>
        <sz val="11"/>
        <color theme="1"/>
        <rFont val="Arial"/>
        <family val="2"/>
      </rPr>
      <t xml:space="preserve">  tailored according to the </t>
    </r>
    <r>
      <rPr>
        <b/>
        <sz val="11"/>
        <color theme="1"/>
        <rFont val="Arial"/>
        <family val="2"/>
      </rPr>
      <t>terms and conditions indicated in the "Inputs" sheet.</t>
    </r>
  </si>
  <si>
    <r>
      <t xml:space="preserve">Calculate the three </t>
    </r>
    <r>
      <rPr>
        <b/>
        <sz val="11"/>
        <color theme="1"/>
        <rFont val="Arial"/>
        <family val="2"/>
      </rPr>
      <t>Financial Statements: Income Statement, Balance Sheet, and Statement of Cash Flows.</t>
    </r>
  </si>
  <si>
    <t>Scenario</t>
  </si>
  <si>
    <t>TIMING</t>
  </si>
  <si>
    <t>Concession Start Date</t>
  </si>
  <si>
    <t>Concession Period</t>
  </si>
  <si>
    <t>Concession End Date</t>
  </si>
  <si>
    <t>Financial Close</t>
  </si>
  <si>
    <t>Construction Start Date</t>
  </si>
  <si>
    <t>Construction Period</t>
  </si>
  <si>
    <t>Construction End Date</t>
  </si>
  <si>
    <t>Operation Start Date</t>
  </si>
  <si>
    <t>Operation End Date</t>
  </si>
  <si>
    <t>INFLATION</t>
  </si>
  <si>
    <t>Consumer Price Index</t>
  </si>
  <si>
    <t>CONSTRUCTION COSTS</t>
  </si>
  <si>
    <t>Total Construction Costs</t>
  </si>
  <si>
    <t>USD 000</t>
  </si>
  <si>
    <t>Year 1</t>
  </si>
  <si>
    <t>Year 2</t>
  </si>
  <si>
    <t>Year 3</t>
  </si>
  <si>
    <t>SENIOR DEBT FINANCING</t>
  </si>
  <si>
    <t xml:space="preserve">Maximum Gearing </t>
  </si>
  <si>
    <t xml:space="preserve">Required Sizing DSCR </t>
  </si>
  <si>
    <t>x</t>
  </si>
  <si>
    <t>Equity Disbursement Method</t>
  </si>
  <si>
    <t>Pro-rata</t>
  </si>
  <si>
    <t>Upfront Fee</t>
  </si>
  <si>
    <t>Commitment Fee</t>
  </si>
  <si>
    <t>LIBOR 12M  - Flat</t>
  </si>
  <si>
    <t>Applicable Margin</t>
  </si>
  <si>
    <t>Tenor</t>
  </si>
  <si>
    <t>OPERATION</t>
  </si>
  <si>
    <t>Revenues (Starting from Operations)</t>
  </si>
  <si>
    <t>Tariff  - Light Vehicles (2022)</t>
  </si>
  <si>
    <t>USD</t>
  </si>
  <si>
    <t>Tariff  - Heavy Trucks (2022)</t>
  </si>
  <si>
    <t>Traffic  - Total Annual Light Vehicles (2022)</t>
  </si>
  <si>
    <t># Light Vehicles</t>
  </si>
  <si>
    <t>Traffic Total Annual Heavy Trucks (2022)</t>
  </si>
  <si>
    <t># Heavy Trucks</t>
  </si>
  <si>
    <t>Traffic Annual Growth Rate - Light Vehicles</t>
  </si>
  <si>
    <t>Traffic Annual Growth Rate - Heavy Trucks</t>
  </si>
  <si>
    <t>Tariff Increment Rate - Light Vehicles</t>
  </si>
  <si>
    <t>Tariff Increment Rate - Heavy Trucks</t>
  </si>
  <si>
    <t>Expenses (Starting from Operations)</t>
  </si>
  <si>
    <t>OPEX (2022) - Starting from Operation</t>
  </si>
  <si>
    <t>OPEX Growth Rate</t>
  </si>
  <si>
    <t>Inflation</t>
  </si>
  <si>
    <t>Working Capital</t>
  </si>
  <si>
    <t>Working Capital Trade Debtors - Revenues</t>
  </si>
  <si>
    <t>Working Capital Trade Creditors - Expenses</t>
  </si>
  <si>
    <t>Working Capital Trade Creditors - Taxes</t>
  </si>
  <si>
    <t>Depreciation &amp; Amortization</t>
  </si>
  <si>
    <t>Depreciation Method</t>
  </si>
  <si>
    <t>Type</t>
  </si>
  <si>
    <t>Linear</t>
  </si>
  <si>
    <t>Depreciation Period</t>
  </si>
  <si>
    <t>Income Tax</t>
  </si>
  <si>
    <t>Income Tax Rate</t>
  </si>
  <si>
    <t>Years after beginning operations</t>
  </si>
  <si>
    <t>000s / y</t>
  </si>
  <si>
    <t>Light Vehicles Traffic</t>
  </si>
  <si>
    <t>Heavy Trucks Traffic</t>
  </si>
  <si>
    <t>Light Vehicles</t>
  </si>
  <si>
    <t>Heavy Trucks</t>
  </si>
  <si>
    <t>Light Vehicles fee</t>
  </si>
  <si>
    <t>Heavy Trucks fee</t>
  </si>
  <si>
    <t xml:space="preserve">Light Vehicle traffic per period </t>
  </si>
  <si>
    <t>Light vehicle revenue</t>
  </si>
  <si>
    <t xml:space="preserve">Heavy Truck traffic per period </t>
  </si>
  <si>
    <t>Heavy Truck revenue</t>
  </si>
  <si>
    <t>Escalation factor Revenues</t>
  </si>
  <si>
    <t>Escalation Factor Inflation</t>
  </si>
  <si>
    <t xml:space="preserve">TAX DEPRECIATION </t>
  </si>
  <si>
    <t xml:space="preserve">Tax depreciation rate </t>
  </si>
  <si>
    <t xml:space="preserve">Tax depreciation </t>
  </si>
  <si>
    <t>NCA tax value balance BEG</t>
  </si>
  <si>
    <t xml:space="preserve">NCA tax value balance </t>
  </si>
  <si>
    <t>TAX PAID</t>
  </si>
  <si>
    <t xml:space="preserve">Taxable income before loss carry forwards </t>
  </si>
  <si>
    <t>Tax loss carry forwards balance BEG</t>
  </si>
  <si>
    <t>Current loss</t>
  </si>
  <si>
    <t>Sum of tax loss carry forwards balance BEG and current loss</t>
  </si>
  <si>
    <t>Tax loss carry forwards used</t>
  </si>
  <si>
    <t>Tax loss carry forwards balance END</t>
  </si>
  <si>
    <t xml:space="preserve">Taxable income </t>
  </si>
  <si>
    <t>Corporate tax rate</t>
  </si>
  <si>
    <t xml:space="preserve">Tax paid </t>
  </si>
  <si>
    <t xml:space="preserve">TAX EXPENSE </t>
  </si>
  <si>
    <t>Tax expense</t>
  </si>
  <si>
    <t>DEFERRED TAX BALANCE</t>
  </si>
  <si>
    <t>Deferred tax balance BEG</t>
  </si>
  <si>
    <t>SHARE CAPITAL BALANCE</t>
  </si>
  <si>
    <t xml:space="preserve">Share capital redemption </t>
  </si>
  <si>
    <t>Share capital balance BEG</t>
  </si>
  <si>
    <t xml:space="preserve">Equity investments </t>
  </si>
  <si>
    <t xml:space="preserve">Share capital balance </t>
  </si>
  <si>
    <t xml:space="preserve">RETAINED CASH BALANCE </t>
  </si>
  <si>
    <t>Retained cash balance BEG</t>
  </si>
  <si>
    <t xml:space="preserve">Retained cash balance </t>
  </si>
  <si>
    <t xml:space="preserve">RETAINED EARNINGS BALANCE </t>
  </si>
  <si>
    <t>Retained earnings balance BEG</t>
  </si>
  <si>
    <t>Retained earnings balance</t>
  </si>
  <si>
    <t xml:space="preserve">DIVIDENDS </t>
  </si>
  <si>
    <t xml:space="preserve">Total cash available for dividends </t>
  </si>
  <si>
    <t xml:space="preserve">Total earnings available for dividends </t>
  </si>
  <si>
    <t xml:space="preserve">Dividends paid </t>
  </si>
  <si>
    <t>DEBT SERVICE COVER RATIO</t>
  </si>
  <si>
    <t>Current DSCR</t>
  </si>
  <si>
    <t>Ratio</t>
  </si>
  <si>
    <t>Min current DSCR</t>
  </si>
  <si>
    <t>Min required DSCR</t>
  </si>
  <si>
    <t>Min current DSCR check</t>
  </si>
  <si>
    <t>Check</t>
  </si>
  <si>
    <t>Ratios</t>
  </si>
  <si>
    <t>Equity</t>
  </si>
  <si>
    <t>Debt service</t>
  </si>
  <si>
    <t>Loan</t>
  </si>
  <si>
    <t>Revenue</t>
  </si>
  <si>
    <t>WrkCap</t>
  </si>
  <si>
    <t>NCA</t>
  </si>
  <si>
    <t>OpCost</t>
  </si>
  <si>
    <t>FinSt</t>
  </si>
  <si>
    <t>Tax</t>
  </si>
  <si>
    <t>Last % debt</t>
  </si>
  <si>
    <t>Values</t>
  </si>
  <si>
    <t xml:space="preserve">DSRA BALANCE </t>
  </si>
  <si>
    <t>DSRA balance BEG</t>
  </si>
  <si>
    <t>DSRA balance</t>
  </si>
  <si>
    <t xml:space="preserve">TARGET DSRA BALANCE </t>
  </si>
  <si>
    <t xml:space="preserve">Target DSRA balance </t>
  </si>
  <si>
    <t>Target DSRA deposit / (releases)</t>
  </si>
  <si>
    <t xml:space="preserve">Target DSRA deposit </t>
  </si>
  <si>
    <t>Target DSRA releases</t>
  </si>
  <si>
    <t>CASH DEPOSITS INTO DSRA</t>
  </si>
  <si>
    <t>Total cash available for DSRA / (DS shortfall)</t>
  </si>
  <si>
    <t xml:space="preserve">Total cash available for DSRA </t>
  </si>
  <si>
    <t>DS shortfall</t>
  </si>
  <si>
    <t>Cash deposit into DSRA</t>
  </si>
  <si>
    <t>DSRA WITHDRAWALS</t>
  </si>
  <si>
    <t>DS shortfall withdrawals</t>
  </si>
  <si>
    <t>DSRA withdrawals</t>
  </si>
  <si>
    <t>DSRA</t>
  </si>
  <si>
    <t>Operations flag</t>
  </si>
  <si>
    <t>End Construction flag</t>
  </si>
  <si>
    <t xml:space="preserve">BASE LOAN PRINCIPAL REPAYMENT AND INTEREST PAYMENTS </t>
  </si>
  <si>
    <t xml:space="preserve">Base loan principal repayment </t>
  </si>
  <si>
    <t xml:space="preserve">Base loan interest payments </t>
  </si>
  <si>
    <t xml:space="preserve">Base loan repayment schedule </t>
  </si>
  <si>
    <t xml:space="preserve">Base loan repayment flag </t>
  </si>
  <si>
    <t>WIP %</t>
  </si>
  <si>
    <t>Base loan payment schedule</t>
  </si>
  <si>
    <t>Principal outstanding</t>
  </si>
  <si>
    <t>Debt Service</t>
  </si>
  <si>
    <t>WIP%</t>
  </si>
  <si>
    <t>Debt for construction</t>
  </si>
  <si>
    <t>Commited debt</t>
  </si>
  <si>
    <t xml:space="preserve">Total debt </t>
  </si>
  <si>
    <t>Total debt accrued</t>
  </si>
  <si>
    <t>Loan accrued</t>
  </si>
  <si>
    <t>Loan repayments</t>
  </si>
  <si>
    <t>Beginning principal outstanding</t>
  </si>
  <si>
    <t>Interest rate on bebt</t>
  </si>
  <si>
    <t>Interest payments</t>
  </si>
  <si>
    <t>Years for principal be amortized</t>
  </si>
  <si>
    <t>Principal repayment per year</t>
  </si>
  <si>
    <t>Interest during construction</t>
  </si>
  <si>
    <t>Interests accrued construction</t>
  </si>
  <si>
    <t xml:space="preserve">$000's </t>
  </si>
  <si>
    <t>Paste as values to break circularity after solving for E7 with Goal Seek</t>
  </si>
  <si>
    <t xml:space="preserve">Equity investment </t>
  </si>
  <si>
    <t xml:space="preserve"> PF is considering financing the construction of a PPP toll road in Colombia. 
The concession contract starts on January 1, 2022 and it is 30-yrs long. Construction will last 3 years, starting on January 1, 2022. 
At the beginning of construction, the project’s shareholders decide to leverage the project using non-recourse project financing through a long-term loan of 17 years with Financial Close on January 1, 2022. Equity during construction is funded pro-rata with senior debt.
Interests and financing costs are capitalized during construction. Debt Interest is paid annually at the end of each calendar year. Debt Principal is paid annually during operation throughout the loan tenor. The amortization profile should be tailored respecting the terms and conditions indicated in the "Inputs"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</si>
</sst>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0.0%"/>
    <numFmt numFmtId="166" formatCode="_(* #,##0.000_);_(* \(#,##0.000\);_(* &quot;-&quot;??_);_(@_)"/>
    <numFmt numFmtId="167" formatCode="#,##0_);\(#,##0\);&quot;-  &quot;;&quot; &quot;@&quot; &quot;"/>
    <numFmt numFmtId="168" formatCode="0.00%_);\-0.00%_);&quot;-  &quot;;&quot; &quot;@&quot; &quot;"/>
    <numFmt numFmtId="169" formatCode="#,##0.000_);\(#,##0.000\);&quot;-  &quot;;&quot; &quot;@&quot; &quot;"/>
    <numFmt numFmtId="170" formatCode="_(* #,##0.0_);_(* \(#,##0.0\);_(* &quot;-&quot;??_);_(@_)"/>
  </numFmts>
  <fonts count="24" x14ac:knownFonts="1">
    <font>
      <sz val="11"/>
      <color theme="1"/>
      <name val="Calibri"/>
      <family val="2"/>
      <scheme val="minor"/>
    </font>
    <font>
      <sz val="11"/>
      <color theme="1"/>
      <name val="Calibri"/>
      <family val="2"/>
      <scheme val="minor"/>
    </font>
    <font>
      <sz val="12"/>
      <color theme="1"/>
      <name val="Arial"/>
      <family val="2"/>
    </font>
    <font>
      <sz val="11"/>
      <color theme="1"/>
      <name val="Arial"/>
      <family val="2"/>
    </font>
    <font>
      <b/>
      <sz val="16"/>
      <color theme="1"/>
      <name val="Arial"/>
      <family val="2"/>
    </font>
    <font>
      <b/>
      <sz val="12"/>
      <color theme="1"/>
      <name val="Arial"/>
      <family val="2"/>
    </font>
    <font>
      <b/>
      <sz val="11"/>
      <color theme="1"/>
      <name val="Arial"/>
      <family val="2"/>
    </font>
    <font>
      <b/>
      <sz val="11"/>
      <color rgb="FFFF0000"/>
      <name val="Arial"/>
      <family val="2"/>
    </font>
    <font>
      <sz val="11"/>
      <color rgb="FFFF0000"/>
      <name val="Arial"/>
      <family val="2"/>
    </font>
    <font>
      <sz val="11"/>
      <color rgb="FF0070C0"/>
      <name val="Arial"/>
      <family val="2"/>
    </font>
    <font>
      <b/>
      <sz val="11"/>
      <color theme="4" tint="-0.249977111117893"/>
      <name val="Arial"/>
      <family val="2"/>
    </font>
    <font>
      <sz val="11"/>
      <color theme="4" tint="-0.249977111117893"/>
      <name val="Arial"/>
      <family val="2"/>
    </font>
    <font>
      <sz val="11"/>
      <name val="Arial"/>
      <family val="2"/>
    </font>
    <font>
      <b/>
      <sz val="11"/>
      <name val="Arial"/>
      <family val="2"/>
    </font>
    <font>
      <b/>
      <sz val="25"/>
      <color theme="0"/>
      <name val="Arial"/>
      <family val="2"/>
    </font>
    <font>
      <sz val="11"/>
      <color theme="0"/>
      <name val="Arial"/>
      <family val="2"/>
    </font>
    <font>
      <i/>
      <sz val="11"/>
      <color theme="0"/>
      <name val="Arial"/>
      <family val="2"/>
    </font>
    <font>
      <i/>
      <sz val="11"/>
      <color theme="1"/>
      <name val="Arial"/>
      <family val="2"/>
    </font>
    <font>
      <b/>
      <u/>
      <sz val="11"/>
      <color theme="1"/>
      <name val="Calibri"/>
      <family val="2"/>
      <scheme val="minor"/>
    </font>
    <font>
      <b/>
      <u/>
      <sz val="11"/>
      <color theme="1"/>
      <name val="Arial"/>
      <family val="2"/>
    </font>
    <font>
      <b/>
      <i/>
      <sz val="11"/>
      <color theme="1"/>
      <name val="Arial"/>
      <family val="2"/>
    </font>
    <font>
      <sz val="11"/>
      <color theme="4"/>
      <name val="Arial"/>
      <family val="2"/>
    </font>
    <font>
      <b/>
      <sz val="11"/>
      <color theme="4"/>
      <name val="Arial"/>
      <family val="2"/>
    </font>
    <font>
      <i/>
      <sz val="11"/>
      <color rgb="FF7030A0"/>
      <name val="Arial"/>
      <family val="2"/>
    </font>
  </fonts>
  <fills count="9">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
      <patternFill patternType="solid">
        <fgColor rgb="FFFFFFAF"/>
        <bgColor indexed="64"/>
      </patternFill>
    </fill>
    <fill>
      <patternFill patternType="solid">
        <fgColor rgb="FF7030A0"/>
        <bgColor indexed="64"/>
      </patternFill>
    </fill>
    <fill>
      <patternFill patternType="solid">
        <fgColor theme="2" tint="-0.249977111117893"/>
        <bgColor indexed="64"/>
      </patternFill>
    </fill>
  </fills>
  <borders count="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Protection="0">
      <alignment vertical="top"/>
    </xf>
    <xf numFmtId="168" fontId="1" fillId="0" borderId="0" applyFont="0" applyFill="0" applyBorder="0" applyProtection="0">
      <alignment vertical="top"/>
    </xf>
  </cellStyleXfs>
  <cellXfs count="248">
    <xf numFmtId="0" fontId="0" fillId="0" borderId="0" xfId="0"/>
    <xf numFmtId="164" fontId="3" fillId="0" borderId="0" xfId="1" applyNumberFormat="1" applyFont="1"/>
    <xf numFmtId="164" fontId="6" fillId="0" borderId="0" xfId="1" applyNumberFormat="1" applyFont="1"/>
    <xf numFmtId="164" fontId="3" fillId="2" borderId="0" xfId="1" applyNumberFormat="1" applyFont="1" applyFill="1"/>
    <xf numFmtId="15" fontId="3" fillId="0" borderId="0" xfId="0" applyNumberFormat="1" applyFont="1" applyAlignment="1">
      <alignment horizontal="center"/>
    </xf>
    <xf numFmtId="164" fontId="6" fillId="0" borderId="0" xfId="1" applyNumberFormat="1" applyFont="1" applyFill="1"/>
    <xf numFmtId="164" fontId="3" fillId="0" borderId="0" xfId="1" applyNumberFormat="1" applyFont="1" applyFill="1"/>
    <xf numFmtId="164" fontId="3" fillId="0" borderId="0" xfId="1" applyNumberFormat="1" applyFont="1" applyFill="1" applyAlignment="1">
      <alignment horizontal="center"/>
    </xf>
    <xf numFmtId="15" fontId="3" fillId="0" borderId="0" xfId="0" applyNumberFormat="1" applyFont="1" applyAlignment="1">
      <alignment horizontal="right"/>
    </xf>
    <xf numFmtId="164" fontId="4" fillId="0" borderId="0" xfId="1" applyNumberFormat="1" applyFont="1" applyFill="1"/>
    <xf numFmtId="164" fontId="5" fillId="0" borderId="0" xfId="1" applyNumberFormat="1" applyFont="1" applyFill="1"/>
    <xf numFmtId="164" fontId="2" fillId="0" borderId="0" xfId="1" applyNumberFormat="1" applyFont="1" applyFill="1"/>
    <xf numFmtId="164" fontId="2" fillId="0" borderId="0" xfId="1" applyNumberFormat="1" applyFont="1" applyFill="1" applyAlignment="1">
      <alignment horizontal="center"/>
    </xf>
    <xf numFmtId="164" fontId="2" fillId="0" borderId="0" xfId="1" applyNumberFormat="1" applyFont="1" applyFill="1" applyAlignment="1">
      <alignment horizontal="right"/>
    </xf>
    <xf numFmtId="164" fontId="3" fillId="0" borderId="0" xfId="1" applyNumberFormat="1" applyFont="1" applyFill="1" applyAlignment="1">
      <alignment horizontal="right"/>
    </xf>
    <xf numFmtId="1" fontId="3" fillId="0" borderId="0" xfId="1" applyNumberFormat="1" applyFont="1" applyFill="1" applyAlignment="1">
      <alignment horizontal="center"/>
    </xf>
    <xf numFmtId="1" fontId="3" fillId="0" borderId="0" xfId="1" applyNumberFormat="1" applyFont="1" applyFill="1" applyAlignment="1">
      <alignment horizontal="right"/>
    </xf>
    <xf numFmtId="164" fontId="2" fillId="0" borderId="0" xfId="1" applyNumberFormat="1" applyFont="1" applyFill="1" applyAlignment="1">
      <alignment horizontal="center" vertical="center"/>
    </xf>
    <xf numFmtId="164" fontId="3" fillId="0" borderId="0" xfId="1" applyNumberFormat="1" applyFont="1" applyFill="1" applyAlignment="1">
      <alignment horizontal="center" vertical="center"/>
    </xf>
    <xf numFmtId="15" fontId="3" fillId="2" borderId="0" xfId="0" applyNumberFormat="1" applyFont="1" applyFill="1" applyAlignment="1">
      <alignment horizontal="center" vertical="center"/>
    </xf>
    <xf numFmtId="164" fontId="3" fillId="2" borderId="0" xfId="1" applyNumberFormat="1" applyFont="1" applyFill="1" applyAlignment="1">
      <alignment horizontal="center" vertical="center"/>
    </xf>
    <xf numFmtId="15" fontId="3" fillId="0" borderId="0" xfId="0" applyNumberFormat="1" applyFont="1" applyAlignment="1">
      <alignment horizontal="center" vertical="center"/>
    </xf>
    <xf numFmtId="164" fontId="3" fillId="0" borderId="0" xfId="1" applyNumberFormat="1" applyFont="1" applyAlignment="1">
      <alignment horizontal="center"/>
    </xf>
    <xf numFmtId="164" fontId="3" fillId="2" borderId="0" xfId="1" applyNumberFormat="1" applyFont="1" applyFill="1" applyAlignment="1">
      <alignment horizontal="center"/>
    </xf>
    <xf numFmtId="15" fontId="3" fillId="2" borderId="0" xfId="0" applyNumberFormat="1" applyFont="1" applyFill="1" applyAlignment="1">
      <alignment horizontal="center"/>
    </xf>
    <xf numFmtId="165" fontId="3" fillId="2" borderId="0" xfId="2" applyNumberFormat="1" applyFont="1" applyFill="1" applyAlignment="1">
      <alignment horizontal="center"/>
    </xf>
    <xf numFmtId="10" fontId="6" fillId="0" borderId="0" xfId="2" applyNumberFormat="1" applyFont="1" applyFill="1"/>
    <xf numFmtId="10" fontId="3" fillId="0" borderId="0" xfId="2" applyNumberFormat="1" applyFont="1" applyFill="1" applyAlignment="1">
      <alignment horizontal="center" vertical="center"/>
    </xf>
    <xf numFmtId="10" fontId="3" fillId="0" borderId="0" xfId="2" applyNumberFormat="1" applyFont="1" applyFill="1" applyAlignment="1">
      <alignment horizontal="center"/>
    </xf>
    <xf numFmtId="10" fontId="3" fillId="0" borderId="0" xfId="2" applyNumberFormat="1" applyFont="1" applyFill="1"/>
    <xf numFmtId="10" fontId="3" fillId="0" borderId="0" xfId="2" applyNumberFormat="1" applyFont="1" applyFill="1" applyAlignment="1">
      <alignment horizontal="right"/>
    </xf>
    <xf numFmtId="1" fontId="3" fillId="0" borderId="0" xfId="1" applyNumberFormat="1" applyFont="1" applyFill="1" applyAlignment="1">
      <alignment horizontal="center" vertical="center"/>
    </xf>
    <xf numFmtId="164" fontId="7" fillId="0" borderId="0" xfId="1" applyNumberFormat="1" applyFont="1" applyFill="1"/>
    <xf numFmtId="164" fontId="8" fillId="0" borderId="0" xfId="1" applyNumberFormat="1" applyFont="1" applyFill="1"/>
    <xf numFmtId="164" fontId="8" fillId="0" borderId="0" xfId="1" applyNumberFormat="1" applyFont="1" applyFill="1" applyAlignment="1">
      <alignment horizontal="center"/>
    </xf>
    <xf numFmtId="165" fontId="8" fillId="0" borderId="0" xfId="2" applyNumberFormat="1" applyFont="1" applyFill="1" applyAlignment="1">
      <alignment horizontal="right"/>
    </xf>
    <xf numFmtId="164" fontId="8" fillId="0" borderId="0" xfId="1" applyNumberFormat="1" applyFont="1" applyFill="1" applyAlignment="1">
      <alignment horizontal="right"/>
    </xf>
    <xf numFmtId="164" fontId="9" fillId="0" borderId="0" xfId="1" applyNumberFormat="1" applyFont="1" applyFill="1"/>
    <xf numFmtId="164" fontId="8" fillId="0" borderId="0" xfId="1" applyNumberFormat="1" applyFont="1" applyFill="1" applyAlignment="1">
      <alignment horizontal="center" vertical="center"/>
    </xf>
    <xf numFmtId="164" fontId="6" fillId="0" borderId="0" xfId="1" applyNumberFormat="1" applyFont="1" applyFill="1" applyAlignment="1">
      <alignment horizontal="center"/>
    </xf>
    <xf numFmtId="164" fontId="9" fillId="0" borderId="0" xfId="1" applyNumberFormat="1" applyFont="1" applyFill="1" applyAlignment="1">
      <alignment horizontal="center"/>
    </xf>
    <xf numFmtId="166" fontId="8" fillId="0" borderId="0" xfId="1" applyNumberFormat="1" applyFont="1" applyFill="1" applyAlignment="1">
      <alignment horizontal="right"/>
    </xf>
    <xf numFmtId="43" fontId="9" fillId="0" borderId="0" xfId="1" applyFont="1" applyFill="1"/>
    <xf numFmtId="164" fontId="6" fillId="0" borderId="1" xfId="1" applyNumberFormat="1" applyFont="1" applyFill="1" applyBorder="1"/>
    <xf numFmtId="164" fontId="3" fillId="0" borderId="1" xfId="1" applyNumberFormat="1" applyFont="1" applyFill="1" applyBorder="1"/>
    <xf numFmtId="164" fontId="3" fillId="0" borderId="1" xfId="1" applyNumberFormat="1" applyFont="1" applyFill="1" applyBorder="1" applyAlignment="1">
      <alignment horizontal="center" vertical="center"/>
    </xf>
    <xf numFmtId="164" fontId="3" fillId="0" borderId="1" xfId="1" applyNumberFormat="1" applyFont="1" applyFill="1" applyBorder="1" applyAlignment="1">
      <alignment horizontal="center"/>
    </xf>
    <xf numFmtId="164" fontId="3" fillId="0" borderId="0" xfId="1" applyNumberFormat="1" applyFont="1" applyFill="1" applyBorder="1" applyAlignment="1">
      <alignment horizontal="center"/>
    </xf>
    <xf numFmtId="164" fontId="3" fillId="2" borderId="0" xfId="1" applyNumberFormat="1" applyFont="1" applyFill="1" applyBorder="1" applyAlignment="1">
      <alignment horizontal="center" vertical="center"/>
    </xf>
    <xf numFmtId="164" fontId="3" fillId="2" borderId="0" xfId="1" applyNumberFormat="1" applyFont="1" applyFill="1" applyBorder="1" applyAlignment="1">
      <alignment horizontal="center"/>
    </xf>
    <xf numFmtId="164" fontId="3" fillId="0" borderId="0" xfId="1" applyNumberFormat="1" applyFont="1" applyFill="1" applyBorder="1"/>
    <xf numFmtId="164" fontId="3" fillId="0" borderId="0" xfId="1" applyNumberFormat="1" applyFont="1" applyFill="1" applyBorder="1" applyAlignment="1">
      <alignment horizontal="center" vertical="center"/>
    </xf>
    <xf numFmtId="9" fontId="3" fillId="2" borderId="0" xfId="2" applyFont="1" applyFill="1" applyBorder="1" applyAlignment="1">
      <alignment horizontal="center" vertical="center"/>
    </xf>
    <xf numFmtId="10" fontId="9" fillId="0" borderId="0" xfId="2" applyNumberFormat="1" applyFont="1" applyFill="1"/>
    <xf numFmtId="164" fontId="6" fillId="2" borderId="0" xfId="1" applyNumberFormat="1" applyFont="1" applyFill="1"/>
    <xf numFmtId="164" fontId="10" fillId="0" borderId="0" xfId="1" applyNumberFormat="1" applyFont="1"/>
    <xf numFmtId="164" fontId="11" fillId="0" borderId="0" xfId="1" applyNumberFormat="1" applyFont="1"/>
    <xf numFmtId="164" fontId="6" fillId="0" borderId="1" xfId="1" applyNumberFormat="1" applyFont="1" applyBorder="1"/>
    <xf numFmtId="164" fontId="3" fillId="0" borderId="1" xfId="1" applyNumberFormat="1" applyFont="1" applyBorder="1"/>
    <xf numFmtId="164" fontId="7" fillId="0" borderId="1" xfId="1" applyNumberFormat="1" applyFont="1" applyFill="1" applyBorder="1"/>
    <xf numFmtId="164" fontId="8" fillId="0" borderId="1" xfId="1" applyNumberFormat="1" applyFont="1" applyFill="1" applyBorder="1"/>
    <xf numFmtId="164" fontId="8" fillId="0" borderId="1" xfId="1" applyNumberFormat="1" applyFont="1" applyFill="1" applyBorder="1" applyAlignment="1">
      <alignment horizontal="center" vertical="center"/>
    </xf>
    <xf numFmtId="164" fontId="8" fillId="0" borderId="1" xfId="1" applyNumberFormat="1" applyFont="1" applyFill="1" applyBorder="1" applyAlignment="1">
      <alignment horizontal="center"/>
    </xf>
    <xf numFmtId="164" fontId="13" fillId="0" borderId="0" xfId="1" applyNumberFormat="1" applyFont="1" applyFill="1"/>
    <xf numFmtId="164" fontId="12" fillId="0" borderId="0" xfId="1" applyNumberFormat="1" applyFont="1" applyFill="1"/>
    <xf numFmtId="164" fontId="12" fillId="0" borderId="0" xfId="1" applyNumberFormat="1" applyFont="1" applyFill="1" applyAlignment="1">
      <alignment horizontal="center"/>
    </xf>
    <xf numFmtId="165" fontId="12" fillId="0" borderId="0" xfId="2" applyNumberFormat="1" applyFont="1" applyFill="1" applyAlignment="1">
      <alignment horizontal="right"/>
    </xf>
    <xf numFmtId="164" fontId="12" fillId="0" borderId="0" xfId="1" applyNumberFormat="1" applyFont="1" applyFill="1" applyAlignment="1">
      <alignment horizontal="right"/>
    </xf>
    <xf numFmtId="164" fontId="3" fillId="0" borderId="2" xfId="1" applyNumberFormat="1" applyFont="1" applyFill="1" applyBorder="1" applyAlignment="1">
      <alignment horizontal="center"/>
    </xf>
    <xf numFmtId="164" fontId="3" fillId="0" borderId="2" xfId="1" applyNumberFormat="1" applyFont="1" applyFill="1" applyBorder="1"/>
    <xf numFmtId="164" fontId="6" fillId="0" borderId="0" xfId="1" applyNumberFormat="1" applyFont="1" applyFill="1" applyBorder="1"/>
    <xf numFmtId="164" fontId="3" fillId="0" borderId="3" xfId="1" applyNumberFormat="1" applyFont="1" applyFill="1" applyBorder="1" applyAlignment="1">
      <alignment horizontal="center"/>
    </xf>
    <xf numFmtId="164" fontId="3" fillId="0" borderId="3" xfId="1" applyNumberFormat="1" applyFont="1" applyFill="1" applyBorder="1"/>
    <xf numFmtId="9" fontId="3" fillId="2" borderId="0" xfId="2" applyFont="1" applyFill="1" applyAlignment="1">
      <alignment horizontal="right" vertical="center"/>
    </xf>
    <xf numFmtId="165" fontId="3" fillId="0" borderId="0" xfId="2" applyNumberFormat="1" applyFont="1" applyFill="1" applyAlignment="1">
      <alignment horizontal="right" vertical="center"/>
    </xf>
    <xf numFmtId="164" fontId="3" fillId="0" borderId="0" xfId="1" applyNumberFormat="1" applyFont="1" applyFill="1" applyAlignment="1">
      <alignment horizontal="right" vertical="center"/>
    </xf>
    <xf numFmtId="165" fontId="3" fillId="2" borderId="0" xfId="2" applyNumberFormat="1" applyFont="1" applyFill="1" applyAlignment="1">
      <alignment horizontal="right" vertical="center"/>
    </xf>
    <xf numFmtId="164" fontId="3" fillId="2" borderId="0" xfId="1" applyNumberFormat="1" applyFont="1" applyFill="1" applyAlignment="1">
      <alignment horizontal="left" vertical="center"/>
    </xf>
    <xf numFmtId="164" fontId="3" fillId="0" borderId="0" xfId="1" applyNumberFormat="1" applyFont="1" applyAlignment="1">
      <alignment horizontal="left" vertical="center"/>
    </xf>
    <xf numFmtId="43" fontId="3" fillId="2" borderId="0" xfId="1" applyFont="1" applyFill="1" applyAlignment="1">
      <alignment horizontal="center" vertical="center"/>
    </xf>
    <xf numFmtId="164" fontId="8" fillId="0" borderId="1" xfId="1" applyNumberFormat="1" applyFont="1" applyFill="1" applyBorder="1" applyAlignment="1">
      <alignment horizontal="right"/>
    </xf>
    <xf numFmtId="164" fontId="3" fillId="0" borderId="1" xfId="1" applyNumberFormat="1" applyFont="1" applyFill="1" applyBorder="1" applyAlignment="1">
      <alignment horizontal="left" vertical="center"/>
    </xf>
    <xf numFmtId="164" fontId="3" fillId="0" borderId="0" xfId="1" applyNumberFormat="1" applyFont="1" applyFill="1" applyBorder="1" applyAlignment="1">
      <alignment horizontal="right"/>
    </xf>
    <xf numFmtId="164" fontId="6" fillId="0" borderId="3" xfId="1" applyNumberFormat="1" applyFont="1" applyFill="1" applyBorder="1"/>
    <xf numFmtId="164" fontId="3" fillId="0" borderId="3" xfId="1" applyNumberFormat="1" applyFont="1" applyFill="1" applyBorder="1" applyAlignment="1">
      <alignment horizontal="right"/>
    </xf>
    <xf numFmtId="164" fontId="6" fillId="0" borderId="2" xfId="1" applyNumberFormat="1" applyFont="1" applyFill="1" applyBorder="1"/>
    <xf numFmtId="164" fontId="3" fillId="0" borderId="2" xfId="1" applyNumberFormat="1" applyFont="1" applyFill="1" applyBorder="1" applyAlignment="1">
      <alignment horizontal="right"/>
    </xf>
    <xf numFmtId="15" fontId="11" fillId="0" borderId="0" xfId="0" applyNumberFormat="1" applyFont="1" applyAlignment="1">
      <alignment horizontal="center"/>
    </xf>
    <xf numFmtId="164" fontId="10" fillId="0" borderId="0" xfId="1" applyNumberFormat="1" applyFont="1" applyFill="1"/>
    <xf numFmtId="164" fontId="11" fillId="0" borderId="0" xfId="1" applyNumberFormat="1" applyFont="1" applyFill="1"/>
    <xf numFmtId="164" fontId="11" fillId="0" borderId="0" xfId="1" applyNumberFormat="1" applyFont="1" applyFill="1" applyAlignment="1">
      <alignment horizontal="center"/>
    </xf>
    <xf numFmtId="15" fontId="11" fillId="0" borderId="0" xfId="0" applyNumberFormat="1" applyFont="1" applyAlignment="1">
      <alignment horizontal="right"/>
    </xf>
    <xf numFmtId="164" fontId="11" fillId="0" borderId="0" xfId="1" applyNumberFormat="1" applyFont="1" applyFill="1" applyAlignment="1">
      <alignment horizontal="right"/>
    </xf>
    <xf numFmtId="164" fontId="3" fillId="0" borderId="1" xfId="1" applyNumberFormat="1" applyFont="1" applyFill="1" applyBorder="1" applyAlignment="1">
      <alignment horizontal="right"/>
    </xf>
    <xf numFmtId="164" fontId="13" fillId="0" borderId="0" xfId="1" applyNumberFormat="1" applyFont="1"/>
    <xf numFmtId="164" fontId="12" fillId="0" borderId="0" xfId="1" applyNumberFormat="1" applyFont="1" applyFill="1" applyAlignment="1">
      <alignment horizontal="center" vertical="center"/>
    </xf>
    <xf numFmtId="164" fontId="9" fillId="0" borderId="2" xfId="1" applyNumberFormat="1" applyFont="1" applyFill="1" applyBorder="1"/>
    <xf numFmtId="164" fontId="9" fillId="0" borderId="2" xfId="1" applyNumberFormat="1" applyFont="1" applyFill="1" applyBorder="1" applyAlignment="1">
      <alignment horizontal="center"/>
    </xf>
    <xf numFmtId="164" fontId="9" fillId="0" borderId="0" xfId="1" applyNumberFormat="1" applyFont="1" applyFill="1" applyBorder="1"/>
    <xf numFmtId="15" fontId="8" fillId="0" borderId="0" xfId="0" applyNumberFormat="1" applyFont="1" applyAlignment="1">
      <alignment horizontal="right"/>
    </xf>
    <xf numFmtId="164" fontId="9" fillId="0" borderId="0" xfId="1" applyNumberFormat="1" applyFont="1" applyFill="1" applyBorder="1" applyAlignment="1">
      <alignment horizontal="center"/>
    </xf>
    <xf numFmtId="164" fontId="2" fillId="0" borderId="0" xfId="1" applyNumberFormat="1" applyFont="1" applyFill="1" applyAlignment="1">
      <alignment horizontal="right" vertical="center"/>
    </xf>
    <xf numFmtId="164" fontId="9" fillId="0" borderId="2" xfId="1" applyNumberFormat="1" applyFont="1" applyFill="1" applyBorder="1" applyAlignment="1">
      <alignment horizontal="right"/>
    </xf>
    <xf numFmtId="164" fontId="9" fillId="0" borderId="0" xfId="1" applyNumberFormat="1" applyFont="1" applyFill="1" applyAlignment="1">
      <alignment horizontal="right"/>
    </xf>
    <xf numFmtId="164" fontId="3" fillId="0" borderId="0" xfId="1" applyNumberFormat="1" applyFont="1" applyFill="1" applyBorder="1" applyAlignment="1">
      <alignment horizontal="right" vertical="center"/>
    </xf>
    <xf numFmtId="164" fontId="3" fillId="0" borderId="3" xfId="1" applyNumberFormat="1" applyFont="1" applyFill="1" applyBorder="1" applyAlignment="1">
      <alignment horizontal="right" vertical="center"/>
    </xf>
    <xf numFmtId="164" fontId="9" fillId="0" borderId="0" xfId="1" applyNumberFormat="1" applyFont="1" applyFill="1" applyBorder="1" applyAlignment="1">
      <alignment horizontal="right"/>
    </xf>
    <xf numFmtId="164" fontId="3" fillId="2" borderId="0" xfId="1" applyNumberFormat="1" applyFont="1" applyFill="1" applyAlignment="1">
      <alignment horizontal="right" vertical="center"/>
    </xf>
    <xf numFmtId="164" fontId="11" fillId="0" borderId="0" xfId="1" applyNumberFormat="1" applyFont="1" applyFill="1" applyAlignment="1">
      <alignment horizontal="right" vertical="center"/>
    </xf>
    <xf numFmtId="164" fontId="3" fillId="0" borderId="2" xfId="1" applyNumberFormat="1" applyFont="1" applyFill="1" applyBorder="1" applyAlignment="1">
      <alignment horizontal="right" vertical="center"/>
    </xf>
    <xf numFmtId="164" fontId="3" fillId="0" borderId="1" xfId="1" applyNumberFormat="1" applyFont="1" applyFill="1" applyBorder="1" applyAlignment="1">
      <alignment horizontal="right" vertical="center"/>
    </xf>
    <xf numFmtId="164" fontId="7" fillId="0" borderId="3" xfId="1" applyNumberFormat="1" applyFont="1" applyFill="1" applyBorder="1"/>
    <xf numFmtId="164" fontId="8" fillId="0" borderId="3" xfId="1" applyNumberFormat="1" applyFont="1" applyFill="1" applyBorder="1"/>
    <xf numFmtId="164" fontId="8" fillId="0" borderId="3" xfId="1" applyNumberFormat="1" applyFont="1" applyFill="1" applyBorder="1" applyAlignment="1">
      <alignment horizontal="right" vertical="center"/>
    </xf>
    <xf numFmtId="164" fontId="8" fillId="0" borderId="3" xfId="1" applyNumberFormat="1" applyFont="1" applyFill="1" applyBorder="1" applyAlignment="1">
      <alignment horizontal="center"/>
    </xf>
    <xf numFmtId="164" fontId="8" fillId="0" borderId="3" xfId="1" applyNumberFormat="1" applyFont="1" applyFill="1" applyBorder="1" applyAlignment="1">
      <alignment horizontal="right"/>
    </xf>
    <xf numFmtId="164" fontId="8" fillId="0" borderId="1" xfId="1" applyNumberFormat="1" applyFont="1" applyFill="1" applyBorder="1" applyAlignment="1">
      <alignment horizontal="right" vertical="center"/>
    </xf>
    <xf numFmtId="164" fontId="8" fillId="0" borderId="0" xfId="1" applyNumberFormat="1" applyFont="1" applyFill="1" applyAlignment="1">
      <alignment horizontal="right" vertical="center"/>
    </xf>
    <xf numFmtId="10" fontId="8" fillId="0" borderId="0" xfId="2" applyNumberFormat="1" applyFont="1" applyFill="1" applyAlignment="1">
      <alignment horizontal="center"/>
    </xf>
    <xf numFmtId="10" fontId="8" fillId="0" borderId="0" xfId="2" applyNumberFormat="1" applyFont="1" applyFill="1"/>
    <xf numFmtId="10" fontId="8" fillId="0" borderId="0" xfId="2" applyNumberFormat="1" applyFont="1" applyFill="1" applyAlignment="1">
      <alignment horizontal="right"/>
    </xf>
    <xf numFmtId="164" fontId="8" fillId="0" borderId="0" xfId="1" applyNumberFormat="1" applyFont="1" applyFill="1" applyBorder="1" applyAlignment="1">
      <alignment horizontal="center" vertical="center"/>
    </xf>
    <xf numFmtId="164" fontId="8" fillId="0" borderId="0" xfId="1" applyNumberFormat="1" applyFont="1" applyFill="1" applyBorder="1" applyAlignment="1">
      <alignment horizontal="center"/>
    </xf>
    <xf numFmtId="164" fontId="12" fillId="0" borderId="0" xfId="1" applyNumberFormat="1" applyFont="1" applyFill="1" applyBorder="1" applyAlignment="1">
      <alignment horizontal="center"/>
    </xf>
    <xf numFmtId="164" fontId="12" fillId="0" borderId="0" xfId="1" applyNumberFormat="1" applyFont="1" applyFill="1" applyBorder="1"/>
    <xf numFmtId="167" fontId="14" fillId="3" borderId="0" xfId="3" applyFont="1" applyFill="1">
      <alignment vertical="top"/>
    </xf>
    <xf numFmtId="167" fontId="15" fillId="3" borderId="0" xfId="3" applyFont="1" applyFill="1">
      <alignment vertical="top"/>
    </xf>
    <xf numFmtId="167" fontId="16" fillId="3" borderId="0" xfId="3" applyFont="1" applyFill="1" applyAlignment="1">
      <alignment horizontal="center" vertical="center"/>
    </xf>
    <xf numFmtId="167" fontId="15" fillId="3" borderId="0" xfId="3" applyFont="1" applyFill="1" applyAlignment="1">
      <alignment horizontal="right" vertical="top"/>
    </xf>
    <xf numFmtId="167" fontId="17" fillId="0" borderId="0" xfId="3" applyFont="1" applyFill="1">
      <alignment vertical="top"/>
    </xf>
    <xf numFmtId="167" fontId="3" fillId="0" borderId="0" xfId="3" applyFont="1" applyFill="1">
      <alignment vertical="top"/>
    </xf>
    <xf numFmtId="167" fontId="17" fillId="0" borderId="0" xfId="3" applyFont="1" applyFill="1" applyAlignment="1">
      <alignment horizontal="right" vertical="top"/>
    </xf>
    <xf numFmtId="167" fontId="16" fillId="3" borderId="0" xfId="3" applyFont="1" applyFill="1">
      <alignment vertical="top"/>
    </xf>
    <xf numFmtId="167" fontId="16" fillId="3" borderId="0" xfId="3" applyFont="1" applyFill="1" applyAlignment="1">
      <alignment horizontal="right" vertical="top"/>
    </xf>
    <xf numFmtId="0" fontId="18" fillId="0" borderId="0" xfId="0" applyFont="1"/>
    <xf numFmtId="0" fontId="19" fillId="0" borderId="0" xfId="0" applyFont="1" applyAlignment="1">
      <alignment horizontal="justify" vertical="center"/>
    </xf>
    <xf numFmtId="0" fontId="6" fillId="0" borderId="0" xfId="0" applyFont="1" applyAlignment="1">
      <alignment horizontal="justify" vertical="center"/>
    </xf>
    <xf numFmtId="0" fontId="3" fillId="0" borderId="4" xfId="0" applyFont="1" applyBorder="1" applyAlignment="1">
      <alignment horizontal="justify" vertical="center" wrapText="1"/>
    </xf>
    <xf numFmtId="0" fontId="19" fillId="4" borderId="5" xfId="0" applyFont="1" applyFill="1" applyBorder="1" applyAlignment="1">
      <alignment horizontal="justify" vertical="center"/>
    </xf>
    <xf numFmtId="0" fontId="3" fillId="4" borderId="6" xfId="0" applyFont="1" applyFill="1" applyBorder="1" applyAlignment="1">
      <alignment horizontal="justify" vertical="center"/>
    </xf>
    <xf numFmtId="0" fontId="19" fillId="4" borderId="7" xfId="0" applyFont="1" applyFill="1" applyBorder="1" applyAlignment="1">
      <alignment horizontal="justify" vertical="center"/>
    </xf>
    <xf numFmtId="167" fontId="15" fillId="4" borderId="0" xfId="3" applyFont="1" applyFill="1">
      <alignment vertical="top"/>
    </xf>
    <xf numFmtId="167" fontId="16" fillId="4" borderId="0" xfId="3" applyFont="1" applyFill="1">
      <alignment vertical="top"/>
    </xf>
    <xf numFmtId="167" fontId="16" fillId="4" borderId="0" xfId="3" applyFont="1" applyFill="1" applyAlignment="1">
      <alignment horizontal="center" vertical="center"/>
    </xf>
    <xf numFmtId="167" fontId="16" fillId="4" borderId="0" xfId="3" applyFont="1" applyFill="1" applyAlignment="1">
      <alignment horizontal="right" vertical="top"/>
    </xf>
    <xf numFmtId="167" fontId="20" fillId="0" borderId="0" xfId="3" applyFont="1" applyFill="1" applyAlignment="1">
      <alignment horizontal="center" vertical="center"/>
    </xf>
    <xf numFmtId="167" fontId="20" fillId="0" borderId="0" xfId="3" applyFont="1" applyFill="1" applyAlignment="1">
      <alignment horizontal="right" vertical="center"/>
    </xf>
    <xf numFmtId="167" fontId="3" fillId="0" borderId="0" xfId="3" applyFont="1">
      <alignment vertical="top"/>
    </xf>
    <xf numFmtId="167" fontId="6" fillId="0" borderId="0" xfId="3" applyFont="1">
      <alignment vertical="top"/>
    </xf>
    <xf numFmtId="167" fontId="20" fillId="0" borderId="0" xfId="3" applyFont="1" applyAlignment="1">
      <alignment horizontal="center" vertical="center"/>
    </xf>
    <xf numFmtId="167" fontId="20" fillId="0" borderId="0" xfId="3" applyFont="1" applyFill="1">
      <alignment vertical="top"/>
    </xf>
    <xf numFmtId="167" fontId="17" fillId="0" borderId="0" xfId="3" applyFont="1" applyAlignment="1">
      <alignment horizontal="center" vertical="center"/>
    </xf>
    <xf numFmtId="14" fontId="3" fillId="5" borderId="0" xfId="3" applyNumberFormat="1" applyFont="1" applyFill="1" applyAlignment="1">
      <alignment horizontal="right" vertical="top"/>
    </xf>
    <xf numFmtId="1" fontId="3" fillId="5" borderId="0" xfId="3" applyNumberFormat="1" applyFont="1" applyFill="1" applyAlignment="1">
      <alignment horizontal="right" vertical="top"/>
    </xf>
    <xf numFmtId="168" fontId="3" fillId="5" borderId="0" xfId="4" applyFont="1" applyFill="1" applyAlignment="1">
      <alignment horizontal="right" vertical="top"/>
    </xf>
    <xf numFmtId="167" fontId="3" fillId="5" borderId="0" xfId="3" applyFont="1" applyFill="1" applyAlignment="1">
      <alignment horizontal="right" vertical="top"/>
    </xf>
    <xf numFmtId="9" fontId="3" fillId="5" borderId="0" xfId="2" applyFont="1" applyFill="1" applyAlignment="1">
      <alignment horizontal="right" vertical="top"/>
    </xf>
    <xf numFmtId="169" fontId="3" fillId="0" borderId="0" xfId="3" applyNumberFormat="1" applyFont="1">
      <alignment vertical="top"/>
    </xf>
    <xf numFmtId="167" fontId="3" fillId="0" borderId="0" xfId="3" applyFont="1" applyAlignment="1">
      <alignment horizontal="right" vertical="top"/>
    </xf>
    <xf numFmtId="9" fontId="3" fillId="5" borderId="0" xfId="1" applyNumberFormat="1" applyFont="1" applyFill="1" applyAlignment="1">
      <alignment horizontal="right" vertical="top"/>
    </xf>
    <xf numFmtId="43" fontId="3" fillId="5" borderId="0" xfId="1" applyFont="1" applyFill="1" applyAlignment="1">
      <alignment horizontal="right" vertical="top"/>
    </xf>
    <xf numFmtId="164" fontId="3" fillId="5" borderId="0" xfId="1" applyNumberFormat="1" applyFont="1" applyFill="1" applyAlignment="1">
      <alignment horizontal="right" vertical="top"/>
    </xf>
    <xf numFmtId="10" fontId="3" fillId="5" borderId="0" xfId="2" applyNumberFormat="1" applyFont="1" applyFill="1" applyAlignment="1">
      <alignment horizontal="right" vertical="top"/>
    </xf>
    <xf numFmtId="167" fontId="17" fillId="0" borderId="0" xfId="3" applyFont="1" applyAlignment="1">
      <alignment horizontal="center" vertical="top"/>
    </xf>
    <xf numFmtId="167" fontId="17" fillId="6" borderId="0" xfId="3" applyFont="1" applyFill="1" applyAlignment="1">
      <alignment horizontal="right" vertical="top"/>
    </xf>
    <xf numFmtId="170" fontId="8" fillId="0" borderId="0" xfId="1" applyNumberFormat="1" applyFont="1" applyFill="1" applyAlignment="1">
      <alignment horizontal="center" vertical="center"/>
    </xf>
    <xf numFmtId="164" fontId="3" fillId="0" borderId="0" xfId="1" applyNumberFormat="1" applyFont="1" applyFill="1" applyAlignment="1"/>
    <xf numFmtId="164" fontId="21" fillId="0" borderId="0" xfId="1" applyNumberFormat="1" applyFont="1" applyFill="1"/>
    <xf numFmtId="164" fontId="21" fillId="0" borderId="0" xfId="1" applyNumberFormat="1" applyFont="1" applyFill="1" applyAlignment="1">
      <alignment horizontal="center"/>
    </xf>
    <xf numFmtId="170" fontId="9" fillId="0" borderId="0" xfId="1" applyNumberFormat="1" applyFont="1" applyFill="1"/>
    <xf numFmtId="170" fontId="8" fillId="0" borderId="0" xfId="1" applyNumberFormat="1" applyFont="1" applyFill="1" applyAlignment="1">
      <alignment horizontal="right"/>
    </xf>
    <xf numFmtId="164" fontId="11" fillId="0" borderId="0" xfId="1" applyNumberFormat="1" applyFont="1" applyFill="1" applyAlignment="1">
      <alignment horizontal="left" vertical="center"/>
    </xf>
    <xf numFmtId="164" fontId="11" fillId="0" borderId="0" xfId="1" applyNumberFormat="1" applyFont="1" applyFill="1" applyAlignment="1">
      <alignment horizontal="center" vertical="center"/>
    </xf>
    <xf numFmtId="164" fontId="8" fillId="0" borderId="1" xfId="1" applyNumberFormat="1" applyFont="1" applyFill="1" applyBorder="1" applyAlignment="1">
      <alignment horizontal="left" vertical="center"/>
    </xf>
    <xf numFmtId="164" fontId="22" fillId="0" borderId="0" xfId="1" applyNumberFormat="1" applyFont="1" applyFill="1"/>
    <xf numFmtId="164" fontId="21" fillId="0" borderId="0" xfId="1" applyNumberFormat="1" applyFont="1" applyFill="1" applyAlignment="1">
      <alignment horizontal="right"/>
    </xf>
    <xf numFmtId="164" fontId="21" fillId="0" borderId="0" xfId="1" applyNumberFormat="1" applyFont="1" applyFill="1" applyAlignment="1">
      <alignment horizontal="left" vertical="center"/>
    </xf>
    <xf numFmtId="164" fontId="7" fillId="0" borderId="0" xfId="1" applyNumberFormat="1" applyFont="1"/>
    <xf numFmtId="164" fontId="8" fillId="0" borderId="0" xfId="1" applyNumberFormat="1" applyFont="1" applyAlignment="1">
      <alignment horizontal="center"/>
    </xf>
    <xf numFmtId="164" fontId="21" fillId="0" borderId="0" xfId="1" applyNumberFormat="1" applyFont="1" applyFill="1" applyAlignment="1">
      <alignment horizontal="center" vertical="center"/>
    </xf>
    <xf numFmtId="164" fontId="11" fillId="0" borderId="0" xfId="1" applyNumberFormat="1" applyFont="1" applyFill="1" applyBorder="1"/>
    <xf numFmtId="164" fontId="11" fillId="0" borderId="0" xfId="1" applyNumberFormat="1" applyFont="1" applyFill="1" applyBorder="1" applyAlignment="1">
      <alignment horizontal="center"/>
    </xf>
    <xf numFmtId="164" fontId="12" fillId="0" borderId="0" xfId="1" applyNumberFormat="1" applyFont="1" applyFill="1" applyBorder="1" applyAlignment="1">
      <alignment horizontal="right"/>
    </xf>
    <xf numFmtId="164" fontId="8" fillId="0" borderId="0" xfId="1" applyNumberFormat="1" applyFont="1"/>
    <xf numFmtId="164" fontId="8" fillId="0" borderId="0" xfId="1" applyNumberFormat="1" applyFont="1" applyFill="1" applyBorder="1"/>
    <xf numFmtId="43" fontId="3" fillId="0" borderId="0" xfId="1" applyFont="1" applyFill="1" applyAlignment="1">
      <alignment horizontal="right"/>
    </xf>
    <xf numFmtId="43" fontId="3" fillId="0" borderId="0" xfId="1" applyFont="1" applyFill="1" applyAlignment="1">
      <alignment horizontal="right" vertical="center"/>
    </xf>
    <xf numFmtId="43" fontId="3" fillId="2" borderId="0" xfId="1" applyFont="1" applyFill="1" applyAlignment="1">
      <alignment horizontal="right" vertical="center"/>
    </xf>
    <xf numFmtId="164" fontId="7" fillId="0" borderId="0" xfId="1" applyNumberFormat="1" applyFont="1" applyFill="1" applyBorder="1"/>
    <xf numFmtId="164" fontId="8" fillId="0" borderId="0" xfId="1" applyNumberFormat="1" applyFont="1" applyFill="1" applyBorder="1" applyAlignment="1">
      <alignment horizontal="right"/>
    </xf>
    <xf numFmtId="164" fontId="20" fillId="0" borderId="0" xfId="1" applyNumberFormat="1" applyFont="1" applyFill="1"/>
    <xf numFmtId="164" fontId="17" fillId="0" borderId="0" xfId="1" applyNumberFormat="1" applyFont="1" applyAlignment="1">
      <alignment horizontal="left" vertical="center"/>
    </xf>
    <xf numFmtId="164" fontId="17" fillId="0" borderId="0" xfId="1" applyNumberFormat="1" applyFont="1" applyFill="1" applyAlignment="1">
      <alignment horizontal="right" vertical="center"/>
    </xf>
    <xf numFmtId="164" fontId="17" fillId="0" borderId="0" xfId="1" applyNumberFormat="1" applyFont="1" applyFill="1" applyAlignment="1">
      <alignment horizontal="center"/>
    </xf>
    <xf numFmtId="164" fontId="17" fillId="0" borderId="0" xfId="1" applyNumberFormat="1" applyFont="1" applyFill="1"/>
    <xf numFmtId="164" fontId="17" fillId="0" borderId="0" xfId="1" applyNumberFormat="1" applyFont="1" applyFill="1" applyAlignment="1">
      <alignment horizontal="right"/>
    </xf>
    <xf numFmtId="164" fontId="3" fillId="0" borderId="0" xfId="1" applyNumberFormat="1" applyFont="1" applyFill="1" applyAlignment="1">
      <alignment horizontal="left" vertical="center"/>
    </xf>
    <xf numFmtId="164" fontId="12" fillId="0" borderId="0" xfId="1" applyNumberFormat="1" applyFont="1" applyFill="1" applyAlignment="1">
      <alignment horizontal="right" vertical="center"/>
    </xf>
    <xf numFmtId="164" fontId="12" fillId="0" borderId="0" xfId="1" applyNumberFormat="1" applyFont="1" applyFill="1" applyAlignment="1">
      <alignment horizontal="left" vertical="center"/>
    </xf>
    <xf numFmtId="164" fontId="20" fillId="0" borderId="0" xfId="1" applyNumberFormat="1" applyFont="1"/>
    <xf numFmtId="164" fontId="17" fillId="0" borderId="0" xfId="1" applyNumberFormat="1" applyFont="1"/>
    <xf numFmtId="164" fontId="17" fillId="0" borderId="0" xfId="1" applyNumberFormat="1" applyFont="1" applyFill="1" applyBorder="1" applyAlignment="1">
      <alignment horizontal="center"/>
    </xf>
    <xf numFmtId="164" fontId="17" fillId="0" borderId="0" xfId="1" applyNumberFormat="1" applyFont="1" applyFill="1" applyBorder="1"/>
    <xf numFmtId="164" fontId="17" fillId="0" borderId="0" xfId="1" applyNumberFormat="1" applyFont="1" applyFill="1" applyAlignment="1">
      <alignment horizontal="center" vertical="center"/>
    </xf>
    <xf numFmtId="164" fontId="7" fillId="0" borderId="2" xfId="1" applyNumberFormat="1" applyFont="1" applyFill="1" applyBorder="1"/>
    <xf numFmtId="164" fontId="8" fillId="0" borderId="2" xfId="1" applyNumberFormat="1" applyFont="1" applyFill="1" applyBorder="1"/>
    <xf numFmtId="164" fontId="8" fillId="0" borderId="2" xfId="1" applyNumberFormat="1" applyFont="1" applyFill="1" applyBorder="1" applyAlignment="1">
      <alignment horizontal="right" vertical="center"/>
    </xf>
    <xf numFmtId="164" fontId="8" fillId="0" borderId="2" xfId="1" applyNumberFormat="1" applyFont="1" applyFill="1" applyBorder="1" applyAlignment="1">
      <alignment horizontal="center"/>
    </xf>
    <xf numFmtId="164" fontId="8" fillId="0" borderId="2" xfId="1" applyNumberFormat="1" applyFont="1" applyFill="1" applyBorder="1" applyAlignment="1">
      <alignment horizontal="right"/>
    </xf>
    <xf numFmtId="164" fontId="9" fillId="7" borderId="0" xfId="1" applyNumberFormat="1" applyFont="1" applyFill="1"/>
    <xf numFmtId="164" fontId="2" fillId="0" borderId="0" xfId="1" applyNumberFormat="1" applyFont="1" applyFill="1" applyAlignment="1">
      <alignment vertical="center"/>
    </xf>
    <xf numFmtId="164" fontId="2" fillId="0" borderId="0" xfId="1" applyNumberFormat="1" applyFont="1" applyFill="1" applyAlignment="1"/>
    <xf numFmtId="164" fontId="3" fillId="0" borderId="0" xfId="1" applyNumberFormat="1" applyFont="1" applyFill="1" applyAlignment="1">
      <alignment vertical="center"/>
    </xf>
    <xf numFmtId="9" fontId="3" fillId="0" borderId="0" xfId="2" applyFont="1" applyFill="1" applyAlignment="1">
      <alignment vertical="center"/>
    </xf>
    <xf numFmtId="164" fontId="3" fillId="2" borderId="0" xfId="1" applyNumberFormat="1" applyFont="1" applyFill="1" applyAlignment="1">
      <alignment vertical="center"/>
    </xf>
    <xf numFmtId="164" fontId="3" fillId="2" borderId="0" xfId="1" applyNumberFormat="1" applyFont="1" applyFill="1" applyAlignment="1"/>
    <xf numFmtId="165" fontId="3" fillId="2" borderId="0" xfId="2" applyNumberFormat="1" applyFont="1" applyFill="1" applyAlignment="1">
      <alignment vertical="center"/>
    </xf>
    <xf numFmtId="164" fontId="9" fillId="0" borderId="0" xfId="1" applyNumberFormat="1" applyFont="1" applyFill="1" applyAlignment="1"/>
    <xf numFmtId="10" fontId="3" fillId="0" borderId="0" xfId="2" applyNumberFormat="1" applyFont="1" applyFill="1" applyAlignment="1">
      <alignment vertical="center"/>
    </xf>
    <xf numFmtId="10" fontId="3" fillId="2" borderId="0" xfId="2" applyNumberFormat="1" applyFont="1" applyFill="1" applyAlignment="1">
      <alignment vertical="center"/>
    </xf>
    <xf numFmtId="164" fontId="8" fillId="0" borderId="0" xfId="1" applyNumberFormat="1" applyFont="1" applyFill="1" applyAlignment="1">
      <alignment vertical="center"/>
    </xf>
    <xf numFmtId="164" fontId="8" fillId="0" borderId="0" xfId="1" applyNumberFormat="1" applyFont="1" applyFill="1" applyAlignment="1"/>
    <xf numFmtId="164" fontId="3" fillId="0" borderId="1" xfId="1" applyNumberFormat="1" applyFont="1" applyFill="1" applyBorder="1" applyAlignment="1">
      <alignment vertical="center"/>
    </xf>
    <xf numFmtId="164" fontId="3" fillId="0" borderId="1" xfId="1" applyNumberFormat="1" applyFont="1" applyFill="1" applyBorder="1" applyAlignment="1"/>
    <xf numFmtId="164" fontId="11" fillId="0" borderId="0" xfId="1" applyNumberFormat="1" applyFont="1" applyAlignment="1"/>
    <xf numFmtId="164" fontId="3" fillId="0" borderId="0" xfId="1" applyNumberFormat="1" applyFont="1" applyFill="1" applyBorder="1" applyAlignment="1">
      <alignment vertical="center"/>
    </xf>
    <xf numFmtId="164" fontId="3" fillId="0" borderId="0" xfId="1" applyNumberFormat="1" applyFont="1" applyFill="1" applyBorder="1" applyAlignment="1"/>
    <xf numFmtId="9" fontId="3" fillId="2" borderId="0" xfId="2" applyFont="1" applyFill="1" applyBorder="1" applyAlignment="1">
      <alignment vertical="center"/>
    </xf>
    <xf numFmtId="164" fontId="3" fillId="2" borderId="0" xfId="1" applyNumberFormat="1" applyFont="1" applyFill="1" applyBorder="1" applyAlignment="1"/>
    <xf numFmtId="164" fontId="3" fillId="0" borderId="0" xfId="1" applyNumberFormat="1" applyFont="1" applyAlignment="1"/>
    <xf numFmtId="164" fontId="8" fillId="0" borderId="0" xfId="1" applyNumberFormat="1" applyFont="1" applyFill="1" applyBorder="1" applyAlignment="1">
      <alignment vertical="center"/>
    </xf>
    <xf numFmtId="164" fontId="8" fillId="0" borderId="0" xfId="1" applyNumberFormat="1" applyFont="1" applyFill="1" applyBorder="1" applyAlignment="1"/>
    <xf numFmtId="164" fontId="17" fillId="0" borderId="0" xfId="1" applyNumberFormat="1" applyFont="1" applyFill="1" applyBorder="1" applyAlignment="1">
      <alignment vertical="center"/>
    </xf>
    <xf numFmtId="164" fontId="17" fillId="0" borderId="0" xfId="1" applyNumberFormat="1" applyFont="1" applyFill="1" applyBorder="1" applyAlignment="1"/>
    <xf numFmtId="165" fontId="12" fillId="0" borderId="0" xfId="2" applyNumberFormat="1" applyFont="1" applyFill="1"/>
    <xf numFmtId="9" fontId="3" fillId="0" borderId="0" xfId="2" applyFont="1" applyFill="1" applyAlignment="1">
      <alignment horizontal="center"/>
    </xf>
    <xf numFmtId="164" fontId="6" fillId="8" borderId="0" xfId="1" applyNumberFormat="1" applyFont="1" applyFill="1"/>
    <xf numFmtId="164" fontId="3" fillId="8" borderId="0" xfId="1" applyNumberFormat="1" applyFont="1" applyFill="1"/>
    <xf numFmtId="9" fontId="3" fillId="8" borderId="0" xfId="2" applyFont="1" applyFill="1" applyAlignment="1">
      <alignment vertical="center"/>
    </xf>
    <xf numFmtId="164" fontId="3" fillId="8" borderId="0" xfId="1" applyNumberFormat="1" applyFont="1" applyFill="1" applyAlignment="1"/>
    <xf numFmtId="164" fontId="3" fillId="8" borderId="0" xfId="1" applyNumberFormat="1" applyFont="1" applyFill="1" applyAlignment="1">
      <alignment horizontal="center"/>
    </xf>
    <xf numFmtId="164" fontId="3" fillId="8" borderId="0" xfId="1" applyNumberFormat="1" applyFont="1" applyFill="1" applyAlignment="1">
      <alignment horizontal="center" vertical="center"/>
    </xf>
    <xf numFmtId="1" fontId="3" fillId="8" borderId="0" xfId="2" applyNumberFormat="1" applyFont="1" applyFill="1" applyAlignment="1">
      <alignment vertical="center"/>
    </xf>
    <xf numFmtId="9" fontId="8" fillId="0" borderId="0" xfId="2" applyFont="1" applyFill="1" applyAlignment="1">
      <alignment vertical="center"/>
    </xf>
    <xf numFmtId="164" fontId="3" fillId="7" borderId="0" xfId="1" applyNumberFormat="1" applyFont="1" applyFill="1" applyAlignment="1">
      <alignment vertical="center"/>
    </xf>
    <xf numFmtId="164" fontId="23" fillId="0" borderId="0" xfId="1" applyNumberFormat="1" applyFont="1" applyFill="1" applyAlignment="1">
      <alignment horizontal="left"/>
    </xf>
    <xf numFmtId="164" fontId="9" fillId="2" borderId="0" xfId="1" applyNumberFormat="1" applyFont="1" applyFill="1"/>
    <xf numFmtId="164" fontId="3" fillId="2" borderId="0" xfId="1" applyNumberFormat="1" applyFont="1" applyFill="1" applyAlignment="1">
      <alignment horizontal="right"/>
    </xf>
  </cellXfs>
  <cellStyles count="5">
    <cellStyle name="Comma" xfId="1" builtinId="3"/>
    <cellStyle name="Normal" xfId="0" builtinId="0"/>
    <cellStyle name="Normal 2" xfId="3" xr:uid="{C2F31CAB-4665-47F5-87E2-8C99B5C0BD27}"/>
    <cellStyle name="Percent" xfId="2" builtinId="5"/>
    <cellStyle name="Percent 2" xfId="4" xr:uid="{5AA2E03C-F352-48B4-A491-61CC70D1F9FF}"/>
  </cellStyles>
  <dxfs count="77">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rgb="FFFF0000"/>
        </patternFill>
      </fill>
    </dxf>
    <dxf>
      <fill>
        <patternFill>
          <bgColor rgb="FF00B050"/>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
      <fill>
        <patternFill>
          <bgColor theme="7" tint="0.79998168889431442"/>
        </patternFill>
      </fill>
    </dxf>
    <dxf>
      <fill>
        <patternFill>
          <bgColor rgb="FFFF0000"/>
        </patternFill>
      </fill>
    </dxf>
    <dxf>
      <fill>
        <patternFill>
          <bgColor rgb="FF92D050"/>
        </patternFill>
      </fill>
    </dxf>
    <dxf>
      <fill>
        <patternFill>
          <bgColor theme="4"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elen Baixauli" id="{8DB1FACA-91B9-4D07-B913-47B1E97B3D33}" userId="07486514db3af685"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81" dT="2024-03-29T22:43:55.36" personId="{8DB1FACA-91B9-4D07-B913-47B1E97B3D33}" id="{9645A124-E98D-4A34-A25B-976480A94E11}">
    <text>I assume Corporate Tax</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C1758-4B6D-41AF-8A47-03CAFBE9512C}">
  <dimension ref="A1:XFC58"/>
  <sheetViews>
    <sheetView tabSelected="1" zoomScale="90" zoomScaleNormal="90" workbookViewId="0">
      <pane xSplit="7" ySplit="5" topLeftCell="I6" activePane="bottomRight" state="frozen"/>
      <selection pane="topRight" activeCell="H1" sqref="H1"/>
      <selection pane="bottomLeft" activeCell="A6" sqref="A6"/>
      <selection pane="bottomRight" activeCell="K14" sqref="K14"/>
    </sheetView>
  </sheetViews>
  <sheetFormatPr defaultColWidth="0" defaultRowHeight="15" x14ac:dyDescent="0.25"/>
  <cols>
    <col min="1" max="3" width="1.28515625" style="5" customWidth="1"/>
    <col min="4" max="4" width="54.140625" style="6" bestFit="1" customWidth="1"/>
    <col min="5" max="5" width="12.85546875" style="75" customWidth="1"/>
    <col min="6" max="6" width="12.85546875" style="7" customWidth="1"/>
    <col min="7" max="7" width="12.85546875" style="14"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1" x14ac:dyDescent="0.4">
      <c r="A1" s="9" t="s">
        <v>343</v>
      </c>
      <c r="B1" s="10"/>
      <c r="C1" s="10"/>
      <c r="D1" s="11"/>
      <c r="E1" s="101"/>
      <c r="F1" s="12"/>
      <c r="H1" s="11"/>
    </row>
    <row r="2" spans="1:86" s="8" customFormat="1" ht="13.9" x14ac:dyDescent="0.25">
      <c r="A2" s="5"/>
      <c r="B2" s="5"/>
      <c r="C2" s="5"/>
      <c r="D2" s="6" t="s">
        <v>0</v>
      </c>
      <c r="E2" s="75"/>
      <c r="F2" s="7"/>
      <c r="G2" s="14"/>
      <c r="H2" s="6"/>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ht="13.9" x14ac:dyDescent="0.25">
      <c r="A3" s="5"/>
      <c r="B3" s="5"/>
      <c r="C3" s="5"/>
      <c r="D3" s="6" t="s">
        <v>35</v>
      </c>
      <c r="E3" s="14"/>
      <c r="G3" s="14"/>
      <c r="H3" s="6"/>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ht="13.9" x14ac:dyDescent="0.25">
      <c r="D4" s="6" t="s">
        <v>19</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ht="13.9" x14ac:dyDescent="0.25">
      <c r="A5" s="5"/>
      <c r="B5" s="5"/>
      <c r="C5" s="5"/>
      <c r="D5" s="6"/>
      <c r="E5" s="75" t="s">
        <v>22</v>
      </c>
      <c r="F5" s="7" t="s">
        <v>21</v>
      </c>
      <c r="G5" s="14" t="s">
        <v>1</v>
      </c>
      <c r="H5" s="6"/>
    </row>
    <row r="7" spans="1:86" ht="13.9" x14ac:dyDescent="0.25">
      <c r="A7" s="5" t="s">
        <v>327</v>
      </c>
    </row>
    <row r="9" spans="1:86" s="86" customFormat="1" ht="13.9" x14ac:dyDescent="0.25">
      <c r="A9" s="85"/>
      <c r="B9" s="85"/>
      <c r="C9" s="85"/>
      <c r="D9" s="96" t="e">
        <f>ConFunding!#REF!</f>
        <v>#REF!</v>
      </c>
      <c r="E9" s="96" t="e">
        <f>ConFunding!#REF!</f>
        <v>#REF!</v>
      </c>
      <c r="F9" s="96" t="e">
        <f>ConFunding!#REF!</f>
        <v>#REF!</v>
      </c>
      <c r="G9" s="96" t="e">
        <f>ConFunding!#REF!</f>
        <v>#REF!</v>
      </c>
      <c r="H9" s="69"/>
    </row>
    <row r="10" spans="1:86" s="37" customFormat="1" ht="13.9" x14ac:dyDescent="0.25">
      <c r="D10" s="209" t="s">
        <v>345</v>
      </c>
      <c r="E10" s="103">
        <v>0</v>
      </c>
      <c r="F10" s="40" t="s">
        <v>23</v>
      </c>
      <c r="G10" s="103">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0</v>
      </c>
      <c r="CC10" s="37">
        <v>0</v>
      </c>
      <c r="CD10" s="37">
        <v>0</v>
      </c>
      <c r="CE10" s="37">
        <v>0</v>
      </c>
      <c r="CF10" s="37">
        <v>0</v>
      </c>
      <c r="CG10" s="37">
        <v>0</v>
      </c>
      <c r="CH10" s="37">
        <v>0</v>
      </c>
    </row>
    <row r="11" spans="1:86" s="82" customFormat="1" ht="13.9" x14ac:dyDescent="0.25">
      <c r="A11" s="70"/>
      <c r="B11" s="70"/>
      <c r="C11" s="70"/>
      <c r="D11" s="50"/>
      <c r="E11" s="104"/>
      <c r="F11" s="47"/>
      <c r="H11" s="50"/>
    </row>
    <row r="12" spans="1:86" s="82" customFormat="1" ht="13.9" x14ac:dyDescent="0.25">
      <c r="A12" s="70"/>
      <c r="B12" s="70"/>
      <c r="C12" s="70"/>
      <c r="D12" s="50" t="s">
        <v>328</v>
      </c>
      <c r="E12" s="104"/>
      <c r="F12" s="47" t="s">
        <v>59</v>
      </c>
      <c r="H12" s="50"/>
      <c r="I12" s="82">
        <f>H15</f>
        <v>0</v>
      </c>
      <c r="J12" s="82">
        <f t="shared" ref="J12:BU12" si="0">I15</f>
        <v>0</v>
      </c>
      <c r="K12" s="82">
        <f t="shared" si="0"/>
        <v>0</v>
      </c>
      <c r="L12" s="82">
        <f t="shared" si="0"/>
        <v>0</v>
      </c>
      <c r="M12" s="82">
        <f t="shared" si="0"/>
        <v>756.3758294218826</v>
      </c>
      <c r="N12" s="82">
        <f t="shared" si="0"/>
        <v>2050.5897031020354</v>
      </c>
      <c r="O12" s="82">
        <f t="shared" si="0"/>
        <v>1995.1683597749534</v>
      </c>
      <c r="P12" s="82">
        <f t="shared" si="0"/>
        <v>1939.7470164478714</v>
      </c>
      <c r="Q12" s="82">
        <f t="shared" si="0"/>
        <v>1884.3256731207894</v>
      </c>
      <c r="R12" s="82">
        <f t="shared" si="0"/>
        <v>1828.9043297937073</v>
      </c>
      <c r="S12" s="82">
        <f t="shared" si="0"/>
        <v>1773.4829864666253</v>
      </c>
      <c r="T12" s="82">
        <f t="shared" si="0"/>
        <v>1718.0616431395431</v>
      </c>
      <c r="U12" s="82">
        <f t="shared" si="0"/>
        <v>1662.6402998124611</v>
      </c>
      <c r="V12" s="82">
        <f t="shared" si="0"/>
        <v>1607.2189564853791</v>
      </c>
      <c r="W12" s="82">
        <f t="shared" si="0"/>
        <v>1551.7976131582971</v>
      </c>
      <c r="X12" s="82">
        <f t="shared" si="0"/>
        <v>1496.376269831215</v>
      </c>
      <c r="Y12" s="82">
        <f t="shared" si="0"/>
        <v>1440.954926504133</v>
      </c>
      <c r="Z12" s="82">
        <f t="shared" si="0"/>
        <v>0</v>
      </c>
      <c r="AA12" s="82">
        <f t="shared" si="0"/>
        <v>-9.0949470177292829E-14</v>
      </c>
      <c r="AB12" s="82">
        <f t="shared" si="0"/>
        <v>-9.0949470177292829E-14</v>
      </c>
      <c r="AC12" s="82">
        <f t="shared" si="0"/>
        <v>-9.0949470177292829E-14</v>
      </c>
      <c r="AD12" s="82">
        <f t="shared" si="0"/>
        <v>-9.0949470177292829E-14</v>
      </c>
      <c r="AE12" s="82">
        <f t="shared" si="0"/>
        <v>-9.0949470177292829E-14</v>
      </c>
      <c r="AF12" s="82">
        <f t="shared" si="0"/>
        <v>-9.0949470177292829E-14</v>
      </c>
      <c r="AG12" s="82">
        <f t="shared" si="0"/>
        <v>-9.0949470177292829E-14</v>
      </c>
      <c r="AH12" s="82">
        <f t="shared" si="0"/>
        <v>-9.0949470177292829E-14</v>
      </c>
      <c r="AI12" s="82">
        <f t="shared" si="0"/>
        <v>-9.0949470177292829E-14</v>
      </c>
      <c r="AJ12" s="82">
        <f t="shared" si="0"/>
        <v>-9.0949470177292829E-14</v>
      </c>
      <c r="AK12" s="82">
        <f t="shared" si="0"/>
        <v>-9.0949470177292829E-14</v>
      </c>
      <c r="AL12" s="82">
        <f t="shared" si="0"/>
        <v>-9.0949470177292829E-14</v>
      </c>
      <c r="AM12" s="82">
        <f t="shared" si="0"/>
        <v>-9.0949470177292829E-14</v>
      </c>
      <c r="AN12" s="82">
        <f t="shared" si="0"/>
        <v>-9.0949470177292829E-14</v>
      </c>
      <c r="AO12" s="82">
        <f t="shared" si="0"/>
        <v>-9.0949470177292829E-14</v>
      </c>
      <c r="AP12" s="82">
        <f t="shared" si="0"/>
        <v>-9.0949470177292829E-14</v>
      </c>
      <c r="AQ12" s="82">
        <f t="shared" si="0"/>
        <v>-9.0949470177292829E-14</v>
      </c>
      <c r="AR12" s="82">
        <f t="shared" si="0"/>
        <v>-9.0949470177292829E-14</v>
      </c>
      <c r="AS12" s="82">
        <f t="shared" si="0"/>
        <v>-9.0949470177292829E-14</v>
      </c>
      <c r="AT12" s="82">
        <f t="shared" si="0"/>
        <v>-9.0949470177292829E-14</v>
      </c>
      <c r="AU12" s="82">
        <f t="shared" si="0"/>
        <v>-9.0949470177292829E-14</v>
      </c>
      <c r="AV12" s="82">
        <f t="shared" si="0"/>
        <v>-9.0949470177292829E-14</v>
      </c>
      <c r="AW12" s="82">
        <f t="shared" si="0"/>
        <v>-9.0949470177292829E-14</v>
      </c>
      <c r="AX12" s="82">
        <f t="shared" si="0"/>
        <v>-9.0949470177292829E-14</v>
      </c>
      <c r="AY12" s="82">
        <f t="shared" si="0"/>
        <v>-9.0949470177292829E-14</v>
      </c>
      <c r="AZ12" s="82">
        <f t="shared" si="0"/>
        <v>-9.0949470177292829E-14</v>
      </c>
      <c r="BA12" s="82">
        <f t="shared" si="0"/>
        <v>-9.0949470177292829E-14</v>
      </c>
      <c r="BB12" s="82">
        <f t="shared" si="0"/>
        <v>-9.0949470177292829E-14</v>
      </c>
      <c r="BC12" s="82">
        <f t="shared" si="0"/>
        <v>-9.0949470177292829E-14</v>
      </c>
      <c r="BD12" s="82">
        <f t="shared" si="0"/>
        <v>-9.0949470177292829E-14</v>
      </c>
      <c r="BE12" s="82">
        <f t="shared" si="0"/>
        <v>-9.0949470177292829E-14</v>
      </c>
      <c r="BF12" s="82">
        <f t="shared" si="0"/>
        <v>-9.0949470177292829E-14</v>
      </c>
      <c r="BG12" s="82">
        <f t="shared" si="0"/>
        <v>-9.0949470177292829E-14</v>
      </c>
      <c r="BH12" s="82">
        <f t="shared" si="0"/>
        <v>-9.0949470177292829E-14</v>
      </c>
      <c r="BI12" s="82">
        <f t="shared" si="0"/>
        <v>-9.0949470177292829E-14</v>
      </c>
      <c r="BJ12" s="82">
        <f t="shared" si="0"/>
        <v>-9.0949470177292829E-14</v>
      </c>
      <c r="BK12" s="82">
        <f t="shared" si="0"/>
        <v>-9.0949470177292829E-14</v>
      </c>
      <c r="BL12" s="82">
        <f t="shared" si="0"/>
        <v>-9.0949470177292829E-14</v>
      </c>
      <c r="BM12" s="82">
        <f t="shared" si="0"/>
        <v>-9.0949470177292829E-14</v>
      </c>
      <c r="BN12" s="82">
        <f t="shared" si="0"/>
        <v>-9.0949470177292829E-14</v>
      </c>
      <c r="BO12" s="82">
        <f t="shared" si="0"/>
        <v>-9.0949470177292829E-14</v>
      </c>
      <c r="BP12" s="82">
        <f t="shared" si="0"/>
        <v>-9.0949470177292829E-14</v>
      </c>
      <c r="BQ12" s="82">
        <f t="shared" si="0"/>
        <v>-9.0949470177292829E-14</v>
      </c>
      <c r="BR12" s="82">
        <f t="shared" si="0"/>
        <v>-9.0949470177292829E-14</v>
      </c>
      <c r="BS12" s="82">
        <f t="shared" si="0"/>
        <v>-9.0949470177292829E-14</v>
      </c>
      <c r="BT12" s="82">
        <f t="shared" si="0"/>
        <v>-9.0949470177292829E-14</v>
      </c>
      <c r="BU12" s="82">
        <f t="shared" si="0"/>
        <v>-9.0949470177292829E-14</v>
      </c>
      <c r="BV12" s="82">
        <f t="shared" ref="BV12:CH12" si="1">BU15</f>
        <v>-9.0949470177292829E-14</v>
      </c>
      <c r="BW12" s="82">
        <f t="shared" si="1"/>
        <v>-9.0949470177292829E-14</v>
      </c>
      <c r="BX12" s="82">
        <f t="shared" si="1"/>
        <v>-9.0949470177292829E-14</v>
      </c>
      <c r="BY12" s="82">
        <f t="shared" si="1"/>
        <v>-9.0949470177292829E-14</v>
      </c>
      <c r="BZ12" s="82">
        <f t="shared" si="1"/>
        <v>-9.0949470177292829E-14</v>
      </c>
      <c r="CA12" s="82">
        <f t="shared" si="1"/>
        <v>-9.0949470177292829E-14</v>
      </c>
      <c r="CB12" s="82">
        <f t="shared" si="1"/>
        <v>-9.0949470177292829E-14</v>
      </c>
      <c r="CC12" s="82">
        <f t="shared" si="1"/>
        <v>-9.0949470177292829E-14</v>
      </c>
      <c r="CD12" s="82">
        <f t="shared" si="1"/>
        <v>-9.0949470177292829E-14</v>
      </c>
      <c r="CE12" s="82">
        <f t="shared" si="1"/>
        <v>-9.0949470177292829E-14</v>
      </c>
      <c r="CF12" s="82">
        <f t="shared" si="1"/>
        <v>-9.0949470177292829E-14</v>
      </c>
      <c r="CG12" s="82">
        <f t="shared" si="1"/>
        <v>-9.0949470177292829E-14</v>
      </c>
      <c r="CH12" s="82">
        <f t="shared" si="1"/>
        <v>-9.0949470177292829E-14</v>
      </c>
    </row>
    <row r="13" spans="1:86" s="82" customFormat="1" ht="13.9" x14ac:dyDescent="0.25">
      <c r="A13" s="70"/>
      <c r="B13" s="70"/>
      <c r="C13" s="70"/>
      <c r="D13" s="50" t="str">
        <f>D$48</f>
        <v>Cash deposit into DSRA</v>
      </c>
      <c r="E13" s="82" t="str">
        <f t="shared" ref="E13:BP13" si="2">E$48</f>
        <v>CF</v>
      </c>
      <c r="F13" s="47" t="str">
        <f t="shared" si="2"/>
        <v>$ 000s</v>
      </c>
      <c r="G13" s="50">
        <f t="shared" si="2"/>
        <v>2050.5897031020354</v>
      </c>
      <c r="H13" s="50">
        <f t="shared" si="2"/>
        <v>0</v>
      </c>
      <c r="I13" s="50">
        <f t="shared" si="2"/>
        <v>0</v>
      </c>
      <c r="J13" s="50">
        <f t="shared" si="2"/>
        <v>0</v>
      </c>
      <c r="K13" s="50">
        <f t="shared" si="2"/>
        <v>0</v>
      </c>
      <c r="L13" s="50">
        <f t="shared" si="2"/>
        <v>756.3758294218826</v>
      </c>
      <c r="M13" s="50">
        <f t="shared" si="2"/>
        <v>1294.2138736801528</v>
      </c>
      <c r="N13" s="50">
        <f t="shared" si="2"/>
        <v>0</v>
      </c>
      <c r="O13" s="50">
        <f t="shared" si="2"/>
        <v>0</v>
      </c>
      <c r="P13" s="50">
        <f t="shared" si="2"/>
        <v>0</v>
      </c>
      <c r="Q13" s="50">
        <f t="shared" si="2"/>
        <v>0</v>
      </c>
      <c r="R13" s="50">
        <f t="shared" si="2"/>
        <v>0</v>
      </c>
      <c r="S13" s="50">
        <f t="shared" si="2"/>
        <v>0</v>
      </c>
      <c r="T13" s="50">
        <f t="shared" si="2"/>
        <v>0</v>
      </c>
      <c r="U13" s="50">
        <f t="shared" si="2"/>
        <v>0</v>
      </c>
      <c r="V13" s="50">
        <f t="shared" si="2"/>
        <v>0</v>
      </c>
      <c r="W13" s="50">
        <f t="shared" si="2"/>
        <v>0</v>
      </c>
      <c r="X13" s="50">
        <f t="shared" si="2"/>
        <v>0</v>
      </c>
      <c r="Y13" s="50">
        <f t="shared" si="2"/>
        <v>0</v>
      </c>
      <c r="Z13" s="50">
        <f t="shared" si="2"/>
        <v>0</v>
      </c>
      <c r="AA13" s="50">
        <f t="shared" si="2"/>
        <v>0</v>
      </c>
      <c r="AB13" s="50">
        <f t="shared" si="2"/>
        <v>0</v>
      </c>
      <c r="AC13" s="50">
        <f t="shared" si="2"/>
        <v>0</v>
      </c>
      <c r="AD13" s="50">
        <f t="shared" si="2"/>
        <v>0</v>
      </c>
      <c r="AE13" s="50">
        <f t="shared" si="2"/>
        <v>0</v>
      </c>
      <c r="AF13" s="50">
        <f t="shared" si="2"/>
        <v>0</v>
      </c>
      <c r="AG13" s="50">
        <f t="shared" si="2"/>
        <v>0</v>
      </c>
      <c r="AH13" s="50">
        <f t="shared" si="2"/>
        <v>0</v>
      </c>
      <c r="AI13" s="50">
        <f t="shared" si="2"/>
        <v>0</v>
      </c>
      <c r="AJ13" s="50">
        <f t="shared" si="2"/>
        <v>0</v>
      </c>
      <c r="AK13" s="50">
        <f t="shared" si="2"/>
        <v>0</v>
      </c>
      <c r="AL13" s="50">
        <f t="shared" si="2"/>
        <v>0</v>
      </c>
      <c r="AM13" s="50">
        <f t="shared" si="2"/>
        <v>0</v>
      </c>
      <c r="AN13" s="50">
        <f t="shared" si="2"/>
        <v>0</v>
      </c>
      <c r="AO13" s="50">
        <f t="shared" si="2"/>
        <v>0</v>
      </c>
      <c r="AP13" s="50">
        <f t="shared" si="2"/>
        <v>0</v>
      </c>
      <c r="AQ13" s="50">
        <f t="shared" si="2"/>
        <v>0</v>
      </c>
      <c r="AR13" s="50">
        <f t="shared" si="2"/>
        <v>0</v>
      </c>
      <c r="AS13" s="50">
        <f t="shared" si="2"/>
        <v>0</v>
      </c>
      <c r="AT13" s="50">
        <f t="shared" si="2"/>
        <v>0</v>
      </c>
      <c r="AU13" s="50">
        <f t="shared" si="2"/>
        <v>0</v>
      </c>
      <c r="AV13" s="50">
        <f t="shared" si="2"/>
        <v>0</v>
      </c>
      <c r="AW13" s="50">
        <f t="shared" si="2"/>
        <v>0</v>
      </c>
      <c r="AX13" s="50">
        <f t="shared" si="2"/>
        <v>0</v>
      </c>
      <c r="AY13" s="50">
        <f t="shared" si="2"/>
        <v>0</v>
      </c>
      <c r="AZ13" s="50">
        <f t="shared" si="2"/>
        <v>0</v>
      </c>
      <c r="BA13" s="50">
        <f t="shared" si="2"/>
        <v>0</v>
      </c>
      <c r="BB13" s="50">
        <f t="shared" si="2"/>
        <v>0</v>
      </c>
      <c r="BC13" s="50">
        <f t="shared" si="2"/>
        <v>0</v>
      </c>
      <c r="BD13" s="50">
        <f t="shared" si="2"/>
        <v>0</v>
      </c>
      <c r="BE13" s="50">
        <f t="shared" si="2"/>
        <v>0</v>
      </c>
      <c r="BF13" s="50">
        <f t="shared" si="2"/>
        <v>0</v>
      </c>
      <c r="BG13" s="50">
        <f t="shared" si="2"/>
        <v>0</v>
      </c>
      <c r="BH13" s="50">
        <f t="shared" si="2"/>
        <v>0</v>
      </c>
      <c r="BI13" s="50">
        <f t="shared" si="2"/>
        <v>0</v>
      </c>
      <c r="BJ13" s="50">
        <f t="shared" si="2"/>
        <v>0</v>
      </c>
      <c r="BK13" s="50">
        <f t="shared" si="2"/>
        <v>0</v>
      </c>
      <c r="BL13" s="50">
        <f t="shared" si="2"/>
        <v>0</v>
      </c>
      <c r="BM13" s="50">
        <f t="shared" si="2"/>
        <v>0</v>
      </c>
      <c r="BN13" s="50">
        <f t="shared" si="2"/>
        <v>0</v>
      </c>
      <c r="BO13" s="50">
        <f t="shared" si="2"/>
        <v>0</v>
      </c>
      <c r="BP13" s="50">
        <f t="shared" si="2"/>
        <v>0</v>
      </c>
      <c r="BQ13" s="50">
        <f t="shared" ref="BQ13:CH13" si="3">BQ$48</f>
        <v>0</v>
      </c>
      <c r="BR13" s="50">
        <f t="shared" si="3"/>
        <v>0</v>
      </c>
      <c r="BS13" s="50">
        <f t="shared" si="3"/>
        <v>0</v>
      </c>
      <c r="BT13" s="50">
        <f t="shared" si="3"/>
        <v>0</v>
      </c>
      <c r="BU13" s="50">
        <f t="shared" si="3"/>
        <v>0</v>
      </c>
      <c r="BV13" s="50">
        <f t="shared" si="3"/>
        <v>0</v>
      </c>
      <c r="BW13" s="50">
        <f t="shared" si="3"/>
        <v>0</v>
      </c>
      <c r="BX13" s="50">
        <f t="shared" si="3"/>
        <v>0</v>
      </c>
      <c r="BY13" s="50">
        <f t="shared" si="3"/>
        <v>0</v>
      </c>
      <c r="BZ13" s="50">
        <f t="shared" si="3"/>
        <v>0</v>
      </c>
      <c r="CA13" s="50">
        <f t="shared" si="3"/>
        <v>0</v>
      </c>
      <c r="CB13" s="50">
        <f t="shared" si="3"/>
        <v>0</v>
      </c>
      <c r="CC13" s="50">
        <f t="shared" si="3"/>
        <v>0</v>
      </c>
      <c r="CD13" s="50">
        <f t="shared" si="3"/>
        <v>0</v>
      </c>
      <c r="CE13" s="50">
        <f t="shared" si="3"/>
        <v>0</v>
      </c>
      <c r="CF13" s="50">
        <f t="shared" si="3"/>
        <v>0</v>
      </c>
      <c r="CG13" s="50">
        <f t="shared" si="3"/>
        <v>0</v>
      </c>
      <c r="CH13" s="50">
        <f t="shared" si="3"/>
        <v>0</v>
      </c>
    </row>
    <row r="14" spans="1:86" s="82" customFormat="1" ht="13.9" x14ac:dyDescent="0.25">
      <c r="A14" s="70"/>
      <c r="B14" s="70"/>
      <c r="C14" s="70"/>
      <c r="D14" s="50" t="str">
        <f>D$58</f>
        <v>DSRA withdrawals</v>
      </c>
      <c r="E14" s="82" t="str">
        <f t="shared" ref="E14:BP14" si="4">E$58</f>
        <v>CF</v>
      </c>
      <c r="F14" s="47" t="str">
        <f t="shared" si="4"/>
        <v>$ 000s</v>
      </c>
      <c r="G14" s="50">
        <f t="shared" si="4"/>
        <v>2050.5897031020354</v>
      </c>
      <c r="H14" s="50">
        <f t="shared" si="4"/>
        <v>0</v>
      </c>
      <c r="I14" s="50">
        <f t="shared" si="4"/>
        <v>0</v>
      </c>
      <c r="J14" s="50">
        <f t="shared" si="4"/>
        <v>0</v>
      </c>
      <c r="K14" s="50">
        <f t="shared" si="4"/>
        <v>0</v>
      </c>
      <c r="L14" s="50">
        <f t="shared" si="4"/>
        <v>0</v>
      </c>
      <c r="M14" s="50">
        <f t="shared" si="4"/>
        <v>0</v>
      </c>
      <c r="N14" s="50">
        <f t="shared" si="4"/>
        <v>55.421343327082013</v>
      </c>
      <c r="O14" s="50">
        <f t="shared" si="4"/>
        <v>55.421343327082013</v>
      </c>
      <c r="P14" s="50">
        <f t="shared" si="4"/>
        <v>55.421343327082013</v>
      </c>
      <c r="Q14" s="50">
        <f t="shared" si="4"/>
        <v>55.421343327082013</v>
      </c>
      <c r="R14" s="50">
        <f t="shared" si="4"/>
        <v>55.421343327082013</v>
      </c>
      <c r="S14" s="50">
        <f t="shared" si="4"/>
        <v>55.421343327082241</v>
      </c>
      <c r="T14" s="50">
        <f t="shared" si="4"/>
        <v>55.421343327082013</v>
      </c>
      <c r="U14" s="50">
        <f t="shared" si="4"/>
        <v>55.421343327082013</v>
      </c>
      <c r="V14" s="50">
        <f t="shared" si="4"/>
        <v>55.421343327082013</v>
      </c>
      <c r="W14" s="50">
        <f t="shared" si="4"/>
        <v>55.421343327082013</v>
      </c>
      <c r="X14" s="50">
        <f t="shared" si="4"/>
        <v>55.421343327082013</v>
      </c>
      <c r="Y14" s="50">
        <f t="shared" si="4"/>
        <v>1440.954926504133</v>
      </c>
      <c r="Z14" s="50">
        <f t="shared" si="4"/>
        <v>9.0949470177292829E-14</v>
      </c>
      <c r="AA14" s="50">
        <f t="shared" si="4"/>
        <v>0</v>
      </c>
      <c r="AB14" s="50">
        <f t="shared" si="4"/>
        <v>0</v>
      </c>
      <c r="AC14" s="50">
        <f t="shared" si="4"/>
        <v>0</v>
      </c>
      <c r="AD14" s="50">
        <f t="shared" si="4"/>
        <v>0</v>
      </c>
      <c r="AE14" s="50">
        <f t="shared" si="4"/>
        <v>0</v>
      </c>
      <c r="AF14" s="50">
        <f t="shared" si="4"/>
        <v>0</v>
      </c>
      <c r="AG14" s="50">
        <f t="shared" si="4"/>
        <v>0</v>
      </c>
      <c r="AH14" s="50">
        <f t="shared" si="4"/>
        <v>0</v>
      </c>
      <c r="AI14" s="50">
        <f t="shared" si="4"/>
        <v>0</v>
      </c>
      <c r="AJ14" s="50">
        <f t="shared" si="4"/>
        <v>0</v>
      </c>
      <c r="AK14" s="50">
        <f t="shared" si="4"/>
        <v>0</v>
      </c>
      <c r="AL14" s="50">
        <f t="shared" si="4"/>
        <v>0</v>
      </c>
      <c r="AM14" s="50">
        <f t="shared" si="4"/>
        <v>0</v>
      </c>
      <c r="AN14" s="50">
        <f t="shared" si="4"/>
        <v>0</v>
      </c>
      <c r="AO14" s="50">
        <f t="shared" si="4"/>
        <v>0</v>
      </c>
      <c r="AP14" s="50">
        <f t="shared" si="4"/>
        <v>0</v>
      </c>
      <c r="AQ14" s="50">
        <f t="shared" si="4"/>
        <v>0</v>
      </c>
      <c r="AR14" s="50">
        <f t="shared" si="4"/>
        <v>0</v>
      </c>
      <c r="AS14" s="50">
        <f t="shared" si="4"/>
        <v>0</v>
      </c>
      <c r="AT14" s="50">
        <f t="shared" si="4"/>
        <v>0</v>
      </c>
      <c r="AU14" s="50">
        <f t="shared" si="4"/>
        <v>0</v>
      </c>
      <c r="AV14" s="50">
        <f t="shared" si="4"/>
        <v>0</v>
      </c>
      <c r="AW14" s="50">
        <f t="shared" si="4"/>
        <v>0</v>
      </c>
      <c r="AX14" s="50">
        <f t="shared" si="4"/>
        <v>0</v>
      </c>
      <c r="AY14" s="50">
        <f t="shared" si="4"/>
        <v>0</v>
      </c>
      <c r="AZ14" s="50">
        <f t="shared" si="4"/>
        <v>0</v>
      </c>
      <c r="BA14" s="50">
        <f t="shared" si="4"/>
        <v>0</v>
      </c>
      <c r="BB14" s="50">
        <f t="shared" si="4"/>
        <v>0</v>
      </c>
      <c r="BC14" s="50">
        <f t="shared" si="4"/>
        <v>0</v>
      </c>
      <c r="BD14" s="50">
        <f t="shared" si="4"/>
        <v>0</v>
      </c>
      <c r="BE14" s="50">
        <f t="shared" si="4"/>
        <v>0</v>
      </c>
      <c r="BF14" s="50">
        <f t="shared" si="4"/>
        <v>0</v>
      </c>
      <c r="BG14" s="50">
        <f t="shared" si="4"/>
        <v>0</v>
      </c>
      <c r="BH14" s="50">
        <f t="shared" si="4"/>
        <v>0</v>
      </c>
      <c r="BI14" s="50">
        <f t="shared" si="4"/>
        <v>0</v>
      </c>
      <c r="BJ14" s="50">
        <f t="shared" si="4"/>
        <v>0</v>
      </c>
      <c r="BK14" s="50">
        <f t="shared" si="4"/>
        <v>0</v>
      </c>
      <c r="BL14" s="50">
        <f t="shared" si="4"/>
        <v>0</v>
      </c>
      <c r="BM14" s="50">
        <f t="shared" si="4"/>
        <v>0</v>
      </c>
      <c r="BN14" s="50">
        <f t="shared" si="4"/>
        <v>0</v>
      </c>
      <c r="BO14" s="50">
        <f t="shared" si="4"/>
        <v>0</v>
      </c>
      <c r="BP14" s="50">
        <f t="shared" si="4"/>
        <v>0</v>
      </c>
      <c r="BQ14" s="50">
        <f t="shared" ref="BQ14:CH14" si="5">BQ$58</f>
        <v>0</v>
      </c>
      <c r="BR14" s="50">
        <f t="shared" si="5"/>
        <v>0</v>
      </c>
      <c r="BS14" s="50">
        <f t="shared" si="5"/>
        <v>0</v>
      </c>
      <c r="BT14" s="50">
        <f t="shared" si="5"/>
        <v>0</v>
      </c>
      <c r="BU14" s="50">
        <f t="shared" si="5"/>
        <v>0</v>
      </c>
      <c r="BV14" s="50">
        <f t="shared" si="5"/>
        <v>0</v>
      </c>
      <c r="BW14" s="50">
        <f t="shared" si="5"/>
        <v>0</v>
      </c>
      <c r="BX14" s="50">
        <f t="shared" si="5"/>
        <v>0</v>
      </c>
      <c r="BY14" s="50">
        <f t="shared" si="5"/>
        <v>0</v>
      </c>
      <c r="BZ14" s="50">
        <f t="shared" si="5"/>
        <v>0</v>
      </c>
      <c r="CA14" s="50">
        <f t="shared" si="5"/>
        <v>0</v>
      </c>
      <c r="CB14" s="50">
        <f t="shared" si="5"/>
        <v>0</v>
      </c>
      <c r="CC14" s="50">
        <f t="shared" si="5"/>
        <v>0</v>
      </c>
      <c r="CD14" s="50">
        <f t="shared" si="5"/>
        <v>0</v>
      </c>
      <c r="CE14" s="50">
        <f t="shared" si="5"/>
        <v>0</v>
      </c>
      <c r="CF14" s="50">
        <f t="shared" si="5"/>
        <v>0</v>
      </c>
      <c r="CG14" s="50">
        <f t="shared" si="5"/>
        <v>0</v>
      </c>
      <c r="CH14" s="50">
        <f t="shared" si="5"/>
        <v>0</v>
      </c>
    </row>
    <row r="15" spans="1:86" s="115" customFormat="1" ht="13.9" x14ac:dyDescent="0.25">
      <c r="A15" s="111"/>
      <c r="B15" s="111"/>
      <c r="C15" s="111"/>
      <c r="D15" s="112" t="s">
        <v>329</v>
      </c>
      <c r="E15" s="113" t="s">
        <v>157</v>
      </c>
      <c r="F15" s="114" t="s">
        <v>59</v>
      </c>
      <c r="H15" s="112"/>
      <c r="I15" s="115">
        <f>IF(I10=1,$E$9,I12+I13-I14)</f>
        <v>0</v>
      </c>
      <c r="J15" s="115">
        <f t="shared" ref="J15:BU15" si="6">IF(J10=1,$E$9,J12+J13-J14)</f>
        <v>0</v>
      </c>
      <c r="K15" s="115">
        <v>0</v>
      </c>
      <c r="L15" s="115">
        <f t="shared" si="6"/>
        <v>756.3758294218826</v>
      </c>
      <c r="M15" s="115">
        <f t="shared" si="6"/>
        <v>2050.5897031020354</v>
      </c>
      <c r="N15" s="115">
        <f>IF(N10=1,$E$9,N12+N13-N14)</f>
        <v>1995.1683597749534</v>
      </c>
      <c r="O15" s="115">
        <f t="shared" si="6"/>
        <v>1939.7470164478714</v>
      </c>
      <c r="P15" s="115">
        <f t="shared" si="6"/>
        <v>1884.3256731207894</v>
      </c>
      <c r="Q15" s="115">
        <f t="shared" si="6"/>
        <v>1828.9043297937073</v>
      </c>
      <c r="R15" s="115">
        <f t="shared" si="6"/>
        <v>1773.4829864666253</v>
      </c>
      <c r="S15" s="115">
        <f t="shared" si="6"/>
        <v>1718.0616431395431</v>
      </c>
      <c r="T15" s="115">
        <f t="shared" si="6"/>
        <v>1662.6402998124611</v>
      </c>
      <c r="U15" s="115">
        <f t="shared" si="6"/>
        <v>1607.2189564853791</v>
      </c>
      <c r="V15" s="115">
        <f t="shared" si="6"/>
        <v>1551.7976131582971</v>
      </c>
      <c r="W15" s="115">
        <f t="shared" si="6"/>
        <v>1496.376269831215</v>
      </c>
      <c r="X15" s="115">
        <f t="shared" si="6"/>
        <v>1440.954926504133</v>
      </c>
      <c r="Y15" s="115">
        <f t="shared" si="6"/>
        <v>0</v>
      </c>
      <c r="Z15" s="115">
        <f t="shared" si="6"/>
        <v>-9.0949470177292829E-14</v>
      </c>
      <c r="AA15" s="115">
        <f t="shared" si="6"/>
        <v>-9.0949470177292829E-14</v>
      </c>
      <c r="AB15" s="115">
        <f t="shared" si="6"/>
        <v>-9.0949470177292829E-14</v>
      </c>
      <c r="AC15" s="115">
        <f t="shared" si="6"/>
        <v>-9.0949470177292829E-14</v>
      </c>
      <c r="AD15" s="115">
        <f t="shared" si="6"/>
        <v>-9.0949470177292829E-14</v>
      </c>
      <c r="AE15" s="115">
        <f t="shared" si="6"/>
        <v>-9.0949470177292829E-14</v>
      </c>
      <c r="AF15" s="115">
        <f t="shared" si="6"/>
        <v>-9.0949470177292829E-14</v>
      </c>
      <c r="AG15" s="115">
        <f t="shared" si="6"/>
        <v>-9.0949470177292829E-14</v>
      </c>
      <c r="AH15" s="115">
        <f t="shared" si="6"/>
        <v>-9.0949470177292829E-14</v>
      </c>
      <c r="AI15" s="115">
        <f t="shared" si="6"/>
        <v>-9.0949470177292829E-14</v>
      </c>
      <c r="AJ15" s="115">
        <f t="shared" si="6"/>
        <v>-9.0949470177292829E-14</v>
      </c>
      <c r="AK15" s="115">
        <f t="shared" si="6"/>
        <v>-9.0949470177292829E-14</v>
      </c>
      <c r="AL15" s="115">
        <f t="shared" si="6"/>
        <v>-9.0949470177292829E-14</v>
      </c>
      <c r="AM15" s="115">
        <f t="shared" si="6"/>
        <v>-9.0949470177292829E-14</v>
      </c>
      <c r="AN15" s="115">
        <f t="shared" si="6"/>
        <v>-9.0949470177292829E-14</v>
      </c>
      <c r="AO15" s="115">
        <f t="shared" si="6"/>
        <v>-9.0949470177292829E-14</v>
      </c>
      <c r="AP15" s="115">
        <f t="shared" si="6"/>
        <v>-9.0949470177292829E-14</v>
      </c>
      <c r="AQ15" s="115">
        <f t="shared" si="6"/>
        <v>-9.0949470177292829E-14</v>
      </c>
      <c r="AR15" s="115">
        <f t="shared" si="6"/>
        <v>-9.0949470177292829E-14</v>
      </c>
      <c r="AS15" s="115">
        <f t="shared" si="6"/>
        <v>-9.0949470177292829E-14</v>
      </c>
      <c r="AT15" s="115">
        <f t="shared" si="6"/>
        <v>-9.0949470177292829E-14</v>
      </c>
      <c r="AU15" s="115">
        <f t="shared" si="6"/>
        <v>-9.0949470177292829E-14</v>
      </c>
      <c r="AV15" s="115">
        <f t="shared" si="6"/>
        <v>-9.0949470177292829E-14</v>
      </c>
      <c r="AW15" s="115">
        <f t="shared" si="6"/>
        <v>-9.0949470177292829E-14</v>
      </c>
      <c r="AX15" s="115">
        <f t="shared" si="6"/>
        <v>-9.0949470177292829E-14</v>
      </c>
      <c r="AY15" s="115">
        <f t="shared" si="6"/>
        <v>-9.0949470177292829E-14</v>
      </c>
      <c r="AZ15" s="115">
        <f t="shared" si="6"/>
        <v>-9.0949470177292829E-14</v>
      </c>
      <c r="BA15" s="115">
        <f t="shared" si="6"/>
        <v>-9.0949470177292829E-14</v>
      </c>
      <c r="BB15" s="115">
        <f t="shared" si="6"/>
        <v>-9.0949470177292829E-14</v>
      </c>
      <c r="BC15" s="115">
        <f t="shared" si="6"/>
        <v>-9.0949470177292829E-14</v>
      </c>
      <c r="BD15" s="115">
        <f t="shared" si="6"/>
        <v>-9.0949470177292829E-14</v>
      </c>
      <c r="BE15" s="115">
        <f t="shared" si="6"/>
        <v>-9.0949470177292829E-14</v>
      </c>
      <c r="BF15" s="115">
        <f t="shared" si="6"/>
        <v>-9.0949470177292829E-14</v>
      </c>
      <c r="BG15" s="115">
        <f t="shared" si="6"/>
        <v>-9.0949470177292829E-14</v>
      </c>
      <c r="BH15" s="115">
        <f t="shared" si="6"/>
        <v>-9.0949470177292829E-14</v>
      </c>
      <c r="BI15" s="115">
        <f t="shared" si="6"/>
        <v>-9.0949470177292829E-14</v>
      </c>
      <c r="BJ15" s="115">
        <f t="shared" si="6"/>
        <v>-9.0949470177292829E-14</v>
      </c>
      <c r="BK15" s="115">
        <f t="shared" si="6"/>
        <v>-9.0949470177292829E-14</v>
      </c>
      <c r="BL15" s="115">
        <f t="shared" si="6"/>
        <v>-9.0949470177292829E-14</v>
      </c>
      <c r="BM15" s="115">
        <f t="shared" si="6"/>
        <v>-9.0949470177292829E-14</v>
      </c>
      <c r="BN15" s="115">
        <f t="shared" si="6"/>
        <v>-9.0949470177292829E-14</v>
      </c>
      <c r="BO15" s="115">
        <f t="shared" si="6"/>
        <v>-9.0949470177292829E-14</v>
      </c>
      <c r="BP15" s="115">
        <f t="shared" si="6"/>
        <v>-9.0949470177292829E-14</v>
      </c>
      <c r="BQ15" s="115">
        <f t="shared" si="6"/>
        <v>-9.0949470177292829E-14</v>
      </c>
      <c r="BR15" s="115">
        <f t="shared" si="6"/>
        <v>-9.0949470177292829E-14</v>
      </c>
      <c r="BS15" s="115">
        <f t="shared" si="6"/>
        <v>-9.0949470177292829E-14</v>
      </c>
      <c r="BT15" s="115">
        <f t="shared" si="6"/>
        <v>-9.0949470177292829E-14</v>
      </c>
      <c r="BU15" s="115">
        <f t="shared" si="6"/>
        <v>-9.0949470177292829E-14</v>
      </c>
      <c r="BV15" s="115">
        <f t="shared" ref="BV15:CH15" si="7">IF(BV10=1,$E$9,BV12+BV13-BV14)</f>
        <v>-9.0949470177292829E-14</v>
      </c>
      <c r="BW15" s="115">
        <f t="shared" si="7"/>
        <v>-9.0949470177292829E-14</v>
      </c>
      <c r="BX15" s="115">
        <f t="shared" si="7"/>
        <v>-9.0949470177292829E-14</v>
      </c>
      <c r="BY15" s="115">
        <f t="shared" si="7"/>
        <v>-9.0949470177292829E-14</v>
      </c>
      <c r="BZ15" s="115">
        <f t="shared" si="7"/>
        <v>-9.0949470177292829E-14</v>
      </c>
      <c r="CA15" s="115">
        <f t="shared" si="7"/>
        <v>-9.0949470177292829E-14</v>
      </c>
      <c r="CB15" s="115">
        <f t="shared" si="7"/>
        <v>-9.0949470177292829E-14</v>
      </c>
      <c r="CC15" s="115">
        <f t="shared" si="7"/>
        <v>-9.0949470177292829E-14</v>
      </c>
      <c r="CD15" s="115">
        <f t="shared" si="7"/>
        <v>-9.0949470177292829E-14</v>
      </c>
      <c r="CE15" s="115">
        <f t="shared" si="7"/>
        <v>-9.0949470177292829E-14</v>
      </c>
      <c r="CF15" s="115">
        <f t="shared" si="7"/>
        <v>-9.0949470177292829E-14</v>
      </c>
      <c r="CG15" s="115">
        <f t="shared" si="7"/>
        <v>-9.0949470177292829E-14</v>
      </c>
      <c r="CH15" s="115">
        <f t="shared" si="7"/>
        <v>-9.0949470177292829E-14</v>
      </c>
    </row>
    <row r="17" spans="1:86" ht="13.9" x14ac:dyDescent="0.25">
      <c r="A17" s="5" t="s">
        <v>330</v>
      </c>
    </row>
    <row r="19" spans="1:86" ht="13.9" x14ac:dyDescent="0.25">
      <c r="D19" s="37" t="str">
        <f>Loan!D$24</f>
        <v>Debt service</v>
      </c>
      <c r="E19" s="37">
        <f>Loan!E$24</f>
        <v>0</v>
      </c>
      <c r="F19" s="37" t="str">
        <f>Loan!F$24</f>
        <v>$ 000s</v>
      </c>
      <c r="G19" s="37">
        <f>Loan!G$24</f>
        <v>25216.711213822331</v>
      </c>
      <c r="H19" s="37">
        <f>Loan!H$24</f>
        <v>0</v>
      </c>
      <c r="I19" s="37">
        <f>Loan!I$24</f>
        <v>0</v>
      </c>
      <c r="J19" s="37">
        <f>Loan!J$24</f>
        <v>0</v>
      </c>
      <c r="K19" s="37">
        <f>Loan!K$24</f>
        <v>0</v>
      </c>
      <c r="L19" s="37">
        <f>Loan!L$24</f>
        <v>2161.4323897561994</v>
      </c>
      <c r="M19" s="37">
        <f>Loan!M$24</f>
        <v>2106.0110464291174</v>
      </c>
      <c r="N19" s="37">
        <f>Loan!N$24</f>
        <v>2050.5897031020354</v>
      </c>
      <c r="O19" s="37">
        <f>Loan!O$24</f>
        <v>1995.1683597749534</v>
      </c>
      <c r="P19" s="37">
        <f>Loan!P$24</f>
        <v>1939.7470164478714</v>
      </c>
      <c r="Q19" s="37">
        <f>Loan!Q$24</f>
        <v>1884.3256731207894</v>
      </c>
      <c r="R19" s="37">
        <f>Loan!R$24</f>
        <v>1828.9043297937073</v>
      </c>
      <c r="S19" s="37">
        <f>Loan!S$24</f>
        <v>1773.4829864666253</v>
      </c>
      <c r="T19" s="37">
        <f>Loan!T$24</f>
        <v>1718.0616431395431</v>
      </c>
      <c r="U19" s="37">
        <f>Loan!U$24</f>
        <v>1662.6402998124611</v>
      </c>
      <c r="V19" s="37">
        <f>Loan!V$24</f>
        <v>1607.2189564853791</v>
      </c>
      <c r="W19" s="37">
        <f>Loan!W$24</f>
        <v>1551.7976131582971</v>
      </c>
      <c r="X19" s="37">
        <f>Loan!X$24</f>
        <v>1496.376269831215</v>
      </c>
      <c r="Y19" s="37">
        <f>Loan!Y$24</f>
        <v>1440.954926504133</v>
      </c>
      <c r="Z19" s="37">
        <f>Loan!Z$24</f>
        <v>-9.0949470177292829E-14</v>
      </c>
      <c r="AA19" s="37">
        <f>Loan!AA$24</f>
        <v>-9.0949470177292829E-14</v>
      </c>
      <c r="AB19" s="37">
        <f>Loan!AB$24</f>
        <v>-9.0949470177292829E-14</v>
      </c>
      <c r="AC19" s="37">
        <f>Loan!AC$24</f>
        <v>-9.0949470177292829E-14</v>
      </c>
      <c r="AD19" s="37">
        <f>Loan!AD$24</f>
        <v>-9.0949470177292829E-14</v>
      </c>
      <c r="AE19" s="37">
        <f>Loan!AE$24</f>
        <v>-9.0949470177292829E-14</v>
      </c>
      <c r="AF19" s="37">
        <f>Loan!AF$24</f>
        <v>-9.0949470177292829E-14</v>
      </c>
      <c r="AG19" s="37">
        <f>Loan!AG$24</f>
        <v>-9.0949470177292829E-14</v>
      </c>
      <c r="AH19" s="37">
        <f>Loan!AH$24</f>
        <v>-9.0949470177292829E-14</v>
      </c>
      <c r="AI19" s="37">
        <f>Loan!AI$24</f>
        <v>-9.0949470177292829E-14</v>
      </c>
      <c r="AJ19" s="37">
        <f>Loan!AJ$24</f>
        <v>-9.0949470177292829E-14</v>
      </c>
      <c r="AK19" s="37">
        <f>Loan!AK$24</f>
        <v>-9.0949470177292829E-14</v>
      </c>
      <c r="AL19" s="37">
        <f>Loan!AL$24</f>
        <v>-9.0949470177292829E-14</v>
      </c>
      <c r="AM19" s="37">
        <f>Loan!AM$24</f>
        <v>-9.0949470177292829E-14</v>
      </c>
      <c r="AN19" s="37">
        <f>Loan!AN$24</f>
        <v>-9.0949470177292829E-14</v>
      </c>
      <c r="AO19" s="37">
        <f>Loan!AO$24</f>
        <v>-9.0949470177292829E-14</v>
      </c>
      <c r="AP19" s="37">
        <f>Loan!AP$24</f>
        <v>-9.0949470177292829E-14</v>
      </c>
      <c r="AQ19" s="37">
        <f>Loan!AQ$24</f>
        <v>-9.0949470177292829E-14</v>
      </c>
      <c r="AR19" s="37">
        <f>Loan!AR$24</f>
        <v>-9.0949470177292829E-14</v>
      </c>
      <c r="AS19" s="37">
        <f>Loan!AS$24</f>
        <v>-9.0949470177292829E-14</v>
      </c>
      <c r="AT19" s="37">
        <f>Loan!AT$24</f>
        <v>-9.0949470177292829E-14</v>
      </c>
      <c r="AU19" s="37">
        <f>Loan!AU$24</f>
        <v>-9.0949470177292829E-14</v>
      </c>
      <c r="AV19" s="37">
        <f>Loan!AV$24</f>
        <v>-9.0949470177292829E-14</v>
      </c>
      <c r="AW19" s="37">
        <f>Loan!AW$24</f>
        <v>-9.0949470177292829E-14</v>
      </c>
      <c r="AX19" s="37">
        <f>Loan!AX$24</f>
        <v>-9.0949470177292829E-14</v>
      </c>
      <c r="AY19" s="37">
        <f>Loan!AY$24</f>
        <v>-9.0949470177292829E-14</v>
      </c>
      <c r="AZ19" s="37">
        <f>Loan!AZ$24</f>
        <v>-9.0949470177292829E-14</v>
      </c>
      <c r="BA19" s="37">
        <f>Loan!BA$24</f>
        <v>-9.0949470177292829E-14</v>
      </c>
      <c r="BB19" s="37">
        <f>Loan!BB$24</f>
        <v>-9.0949470177292829E-14</v>
      </c>
      <c r="BC19" s="37">
        <f>Loan!BC$24</f>
        <v>-9.0949470177292829E-14</v>
      </c>
      <c r="BD19" s="37">
        <f>Loan!BD$24</f>
        <v>-9.0949470177292829E-14</v>
      </c>
      <c r="BE19" s="37">
        <f>Loan!BE$24</f>
        <v>-9.0949470177292829E-14</v>
      </c>
      <c r="BF19" s="37">
        <f>Loan!BF$24</f>
        <v>-9.0949470177292829E-14</v>
      </c>
      <c r="BG19" s="37">
        <f>Loan!BG$24</f>
        <v>-9.0949470177292829E-14</v>
      </c>
      <c r="BH19" s="37">
        <f>Loan!BH$24</f>
        <v>-9.0949470177292829E-14</v>
      </c>
      <c r="BI19" s="37">
        <f>Loan!BI$24</f>
        <v>-9.0949470177292829E-14</v>
      </c>
      <c r="BJ19" s="37">
        <f>Loan!BJ$24</f>
        <v>-9.0949470177292829E-14</v>
      </c>
      <c r="BK19" s="37">
        <f>Loan!BK$24</f>
        <v>-9.0949470177292829E-14</v>
      </c>
      <c r="BL19" s="37">
        <f>Loan!BL$24</f>
        <v>-9.0949470177292829E-14</v>
      </c>
      <c r="BM19" s="37">
        <f>Loan!BM$24</f>
        <v>-9.0949470177292829E-14</v>
      </c>
      <c r="BN19" s="37">
        <f>Loan!BN$24</f>
        <v>-9.0949470177292829E-14</v>
      </c>
      <c r="BO19" s="37">
        <f>Loan!BO$24</f>
        <v>-9.0949470177292829E-14</v>
      </c>
      <c r="BP19" s="37">
        <f>Loan!BP$24</f>
        <v>-9.0949470177292829E-14</v>
      </c>
      <c r="BQ19" s="37">
        <f>Loan!BQ$24</f>
        <v>-9.0949470177292829E-14</v>
      </c>
      <c r="BR19" s="37">
        <f>Loan!BR$24</f>
        <v>-9.0949470177292829E-14</v>
      </c>
      <c r="BS19" s="37">
        <f>Loan!BS$24</f>
        <v>-9.0949470177292829E-14</v>
      </c>
      <c r="BT19" s="37">
        <f>Loan!BT$24</f>
        <v>-9.0949470177292829E-14</v>
      </c>
      <c r="BU19" s="37">
        <f>Loan!BU$24</f>
        <v>-9.0949470177292829E-14</v>
      </c>
      <c r="BV19" s="37">
        <f>Loan!BV$24</f>
        <v>-9.0949470177292829E-14</v>
      </c>
      <c r="BW19" s="37">
        <f>Loan!BW$24</f>
        <v>-9.0949470177292829E-14</v>
      </c>
      <c r="BX19" s="37">
        <f>Loan!BX$24</f>
        <v>-9.0949470177292829E-14</v>
      </c>
      <c r="BY19" s="37">
        <f>Loan!BY$24</f>
        <v>-9.0949470177292829E-14</v>
      </c>
      <c r="BZ19" s="37">
        <f>Loan!BZ$24</f>
        <v>-9.0949470177292829E-14</v>
      </c>
      <c r="CA19" s="37">
        <f>Loan!CA$24</f>
        <v>-9.0949470177292829E-14</v>
      </c>
      <c r="CB19" s="37">
        <f>Loan!CB$24</f>
        <v>-9.0949470177292829E-14</v>
      </c>
      <c r="CC19" s="37">
        <f>Loan!CC$24</f>
        <v>-9.0949470177292829E-14</v>
      </c>
      <c r="CD19" s="37">
        <f>Loan!CD$24</f>
        <v>-9.0949470177292829E-14</v>
      </c>
      <c r="CE19" s="37">
        <f>Loan!CE$24</f>
        <v>-9.0949470177292829E-14</v>
      </c>
      <c r="CF19" s="37">
        <f>Loan!CF$24</f>
        <v>-9.0949470177292829E-14</v>
      </c>
      <c r="CG19" s="37">
        <f>Loan!CG$24</f>
        <v>-9.0949470177292829E-14</v>
      </c>
      <c r="CH19" s="37">
        <f>Loan!CH$24</f>
        <v>-9.0949470177292829E-14</v>
      </c>
    </row>
    <row r="20" spans="1:86" ht="13.9" x14ac:dyDescent="0.25">
      <c r="D20" s="209" t="s">
        <v>345</v>
      </c>
      <c r="E20" s="37">
        <f>Timing!E$68</f>
        <v>0</v>
      </c>
      <c r="F20" s="37" t="str">
        <f>Timing!F$68</f>
        <v>Flag</v>
      </c>
      <c r="G20" s="37">
        <f>Timing!G$68</f>
        <v>27</v>
      </c>
      <c r="H20" s="37">
        <f>Timing!H$68</f>
        <v>0</v>
      </c>
      <c r="I20" s="37">
        <f>Timing!I$68</f>
        <v>0</v>
      </c>
      <c r="J20" s="37">
        <f>Timing!J$68</f>
        <v>0</v>
      </c>
      <c r="K20" s="37">
        <v>1</v>
      </c>
      <c r="L20" s="37">
        <f>Timing!L$68</f>
        <v>1</v>
      </c>
      <c r="M20" s="37">
        <f>Timing!M$68</f>
        <v>1</v>
      </c>
      <c r="N20" s="37">
        <f>Timing!N$68</f>
        <v>1</v>
      </c>
      <c r="O20" s="37">
        <f>Timing!O$68</f>
        <v>1</v>
      </c>
      <c r="P20" s="37">
        <f>Timing!P$68</f>
        <v>1</v>
      </c>
      <c r="Q20" s="37">
        <f>Timing!Q$68</f>
        <v>1</v>
      </c>
      <c r="R20" s="37">
        <f>Timing!R$68</f>
        <v>1</v>
      </c>
      <c r="S20" s="37">
        <f>Timing!S$68</f>
        <v>1</v>
      </c>
      <c r="T20" s="37">
        <f>Timing!T$68</f>
        <v>1</v>
      </c>
      <c r="U20" s="37">
        <f>Timing!U$68</f>
        <v>1</v>
      </c>
      <c r="V20" s="37">
        <f>Timing!V$68</f>
        <v>1</v>
      </c>
      <c r="W20" s="37">
        <f>Timing!W$68</f>
        <v>1</v>
      </c>
      <c r="X20" s="37">
        <f>Timing!X$68</f>
        <v>1</v>
      </c>
      <c r="Y20" s="37">
        <f>Timing!Y$68</f>
        <v>1</v>
      </c>
      <c r="Z20" s="37">
        <f>Timing!Z$68</f>
        <v>1</v>
      </c>
      <c r="AA20" s="37">
        <f>Timing!AA$68</f>
        <v>1</v>
      </c>
      <c r="AB20" s="37">
        <f>Timing!AB$68</f>
        <v>1</v>
      </c>
      <c r="AC20" s="37">
        <f>Timing!AC$68</f>
        <v>1</v>
      </c>
      <c r="AD20" s="37">
        <f>Timing!AD$68</f>
        <v>1</v>
      </c>
      <c r="AE20" s="37">
        <f>Timing!AE$68</f>
        <v>1</v>
      </c>
      <c r="AF20" s="37">
        <f>Timing!AF$68</f>
        <v>1</v>
      </c>
      <c r="AG20" s="37">
        <f>Timing!AG$68</f>
        <v>1</v>
      </c>
      <c r="AH20" s="37">
        <f>Timing!AH$68</f>
        <v>1</v>
      </c>
      <c r="AI20" s="37">
        <f>Timing!AI$68</f>
        <v>1</v>
      </c>
      <c r="AJ20" s="37">
        <f>Timing!AJ$68</f>
        <v>1</v>
      </c>
      <c r="AK20" s="37">
        <f>Timing!AK$68</f>
        <v>1</v>
      </c>
      <c r="AL20" s="37">
        <f>Timing!AL$68</f>
        <v>1</v>
      </c>
      <c r="AM20" s="37">
        <f>Timing!AM$68</f>
        <v>0</v>
      </c>
      <c r="AN20" s="37">
        <f>Timing!AN$68</f>
        <v>0</v>
      </c>
      <c r="AO20" s="37">
        <f>Timing!AO$68</f>
        <v>0</v>
      </c>
      <c r="AP20" s="37">
        <f>Timing!AP$68</f>
        <v>0</v>
      </c>
      <c r="AQ20" s="37">
        <f>Timing!AQ$68</f>
        <v>0</v>
      </c>
      <c r="AR20" s="37">
        <f>Timing!AR$68</f>
        <v>0</v>
      </c>
      <c r="AS20" s="37">
        <f>Timing!AS$68</f>
        <v>0</v>
      </c>
      <c r="AT20" s="37">
        <f>Timing!AT$68</f>
        <v>0</v>
      </c>
      <c r="AU20" s="37">
        <f>Timing!AU$68</f>
        <v>0</v>
      </c>
      <c r="AV20" s="37">
        <f>Timing!AV$68</f>
        <v>0</v>
      </c>
      <c r="AW20" s="37">
        <f>Timing!AW$68</f>
        <v>0</v>
      </c>
      <c r="AX20" s="37">
        <f>Timing!AX$68</f>
        <v>0</v>
      </c>
      <c r="AY20" s="37">
        <f>Timing!AY$68</f>
        <v>0</v>
      </c>
      <c r="AZ20" s="37">
        <f>Timing!AZ$68</f>
        <v>0</v>
      </c>
      <c r="BA20" s="37">
        <f>Timing!BA$68</f>
        <v>0</v>
      </c>
      <c r="BB20" s="37">
        <f>Timing!BB$68</f>
        <v>0</v>
      </c>
      <c r="BC20" s="37">
        <f>Timing!BC$68</f>
        <v>0</v>
      </c>
      <c r="BD20" s="37">
        <f>Timing!BD$68</f>
        <v>0</v>
      </c>
      <c r="BE20" s="37">
        <f>Timing!BE$68</f>
        <v>0</v>
      </c>
      <c r="BF20" s="37">
        <f>Timing!BF$68</f>
        <v>0</v>
      </c>
      <c r="BG20" s="37">
        <f>Timing!BG$68</f>
        <v>0</v>
      </c>
      <c r="BH20" s="37">
        <f>Timing!BH$68</f>
        <v>0</v>
      </c>
      <c r="BI20" s="37">
        <f>Timing!BI$68</f>
        <v>0</v>
      </c>
      <c r="BJ20" s="37">
        <f>Timing!BJ$68</f>
        <v>0</v>
      </c>
      <c r="BK20" s="37">
        <f>Timing!BK$68</f>
        <v>0</v>
      </c>
      <c r="BL20" s="37">
        <f>Timing!BL$68</f>
        <v>0</v>
      </c>
      <c r="BM20" s="37">
        <f>Timing!BM$68</f>
        <v>0</v>
      </c>
      <c r="BN20" s="37">
        <f>Timing!BN$68</f>
        <v>0</v>
      </c>
      <c r="BO20" s="37">
        <f>Timing!BO$68</f>
        <v>0</v>
      </c>
      <c r="BP20" s="37">
        <f>Timing!BP$68</f>
        <v>0</v>
      </c>
      <c r="BQ20" s="37">
        <f>Timing!BQ$68</f>
        <v>0</v>
      </c>
      <c r="BR20" s="37">
        <f>Timing!BR$68</f>
        <v>0</v>
      </c>
      <c r="BS20" s="37">
        <f>Timing!BS$68</f>
        <v>0</v>
      </c>
      <c r="BT20" s="37">
        <f>Timing!BT$68</f>
        <v>0</v>
      </c>
      <c r="BU20" s="37">
        <f>Timing!BU$68</f>
        <v>0</v>
      </c>
      <c r="BV20" s="37">
        <f>Timing!BV$68</f>
        <v>0</v>
      </c>
      <c r="BW20" s="37">
        <f>Timing!BW$68</f>
        <v>0</v>
      </c>
      <c r="BX20" s="37">
        <f>Timing!BX$68</f>
        <v>0</v>
      </c>
      <c r="BY20" s="37">
        <f>Timing!BY$68</f>
        <v>0</v>
      </c>
      <c r="BZ20" s="37">
        <f>Timing!BZ$68</f>
        <v>0</v>
      </c>
      <c r="CA20" s="37">
        <f>Timing!CA$68</f>
        <v>0</v>
      </c>
      <c r="CB20" s="37">
        <f>Timing!CB$68</f>
        <v>0</v>
      </c>
      <c r="CC20" s="37">
        <f>Timing!CC$68</f>
        <v>0</v>
      </c>
      <c r="CD20" s="37">
        <f>Timing!CD$68</f>
        <v>0</v>
      </c>
      <c r="CE20" s="37">
        <f>Timing!CE$68</f>
        <v>0</v>
      </c>
      <c r="CF20" s="37">
        <f>Timing!CF$68</f>
        <v>0</v>
      </c>
      <c r="CG20" s="37">
        <f>Timing!CG$68</f>
        <v>0</v>
      </c>
      <c r="CH20" s="37">
        <f>Timing!CH$68</f>
        <v>0</v>
      </c>
    </row>
    <row r="21" spans="1:86" ht="13.9" x14ac:dyDescent="0.25">
      <c r="D21" s="6" t="s">
        <v>331</v>
      </c>
      <c r="F21" s="7" t="s">
        <v>59</v>
      </c>
      <c r="I21" s="14">
        <f>IF(I20=1,J19,0)</f>
        <v>0</v>
      </c>
      <c r="J21" s="14">
        <f t="shared" ref="J21:BU21" si="8">IF(J20=1,K19,0)</f>
        <v>0</v>
      </c>
      <c r="K21" s="14">
        <f t="shared" si="8"/>
        <v>2161.4323897561994</v>
      </c>
      <c r="L21" s="14">
        <f t="shared" si="8"/>
        <v>2106.0110464291174</v>
      </c>
      <c r="M21" s="14">
        <f t="shared" si="8"/>
        <v>2050.5897031020354</v>
      </c>
      <c r="N21" s="14">
        <f t="shared" si="8"/>
        <v>1995.1683597749534</v>
      </c>
      <c r="O21" s="14">
        <f t="shared" si="8"/>
        <v>1939.7470164478714</v>
      </c>
      <c r="P21" s="14">
        <f t="shared" si="8"/>
        <v>1884.3256731207894</v>
      </c>
      <c r="Q21" s="14">
        <f t="shared" si="8"/>
        <v>1828.9043297937073</v>
      </c>
      <c r="R21" s="14">
        <f t="shared" si="8"/>
        <v>1773.4829864666253</v>
      </c>
      <c r="S21" s="14">
        <f t="shared" si="8"/>
        <v>1718.0616431395431</v>
      </c>
      <c r="T21" s="14">
        <f t="shared" si="8"/>
        <v>1662.6402998124611</v>
      </c>
      <c r="U21" s="14">
        <f t="shared" si="8"/>
        <v>1607.2189564853791</v>
      </c>
      <c r="V21" s="14">
        <f t="shared" si="8"/>
        <v>1551.7976131582971</v>
      </c>
      <c r="W21" s="14">
        <f t="shared" si="8"/>
        <v>1496.376269831215</v>
      </c>
      <c r="X21" s="14">
        <f t="shared" si="8"/>
        <v>1440.954926504133</v>
      </c>
      <c r="Y21" s="14">
        <f t="shared" si="8"/>
        <v>-9.0949470177292829E-14</v>
      </c>
      <c r="Z21" s="14">
        <f t="shared" si="8"/>
        <v>-9.0949470177292829E-14</v>
      </c>
      <c r="AA21" s="14">
        <f t="shared" si="8"/>
        <v>-9.0949470177292829E-14</v>
      </c>
      <c r="AB21" s="14">
        <f t="shared" si="8"/>
        <v>-9.0949470177292829E-14</v>
      </c>
      <c r="AC21" s="14">
        <f t="shared" si="8"/>
        <v>-9.0949470177292829E-14</v>
      </c>
      <c r="AD21" s="14">
        <f t="shared" si="8"/>
        <v>-9.0949470177292829E-14</v>
      </c>
      <c r="AE21" s="14">
        <f t="shared" si="8"/>
        <v>-9.0949470177292829E-14</v>
      </c>
      <c r="AF21" s="14">
        <f t="shared" si="8"/>
        <v>-9.0949470177292829E-14</v>
      </c>
      <c r="AG21" s="14">
        <f t="shared" si="8"/>
        <v>-9.0949470177292829E-14</v>
      </c>
      <c r="AH21" s="14">
        <f t="shared" si="8"/>
        <v>-9.0949470177292829E-14</v>
      </c>
      <c r="AI21" s="14">
        <f t="shared" si="8"/>
        <v>-9.0949470177292829E-14</v>
      </c>
      <c r="AJ21" s="14">
        <f t="shared" si="8"/>
        <v>-9.0949470177292829E-14</v>
      </c>
      <c r="AK21" s="14">
        <f t="shared" si="8"/>
        <v>-9.0949470177292829E-14</v>
      </c>
      <c r="AL21" s="14">
        <f t="shared" si="8"/>
        <v>-9.0949470177292829E-14</v>
      </c>
      <c r="AM21" s="14">
        <f t="shared" si="8"/>
        <v>0</v>
      </c>
      <c r="AN21" s="14">
        <f t="shared" si="8"/>
        <v>0</v>
      </c>
      <c r="AO21" s="14">
        <f t="shared" si="8"/>
        <v>0</v>
      </c>
      <c r="AP21" s="14">
        <f t="shared" si="8"/>
        <v>0</v>
      </c>
      <c r="AQ21" s="14">
        <f t="shared" si="8"/>
        <v>0</v>
      </c>
      <c r="AR21" s="14">
        <f t="shared" si="8"/>
        <v>0</v>
      </c>
      <c r="AS21" s="14">
        <f t="shared" si="8"/>
        <v>0</v>
      </c>
      <c r="AT21" s="14">
        <f t="shared" si="8"/>
        <v>0</v>
      </c>
      <c r="AU21" s="14">
        <f t="shared" si="8"/>
        <v>0</v>
      </c>
      <c r="AV21" s="14">
        <f t="shared" si="8"/>
        <v>0</v>
      </c>
      <c r="AW21" s="14">
        <f t="shared" si="8"/>
        <v>0</v>
      </c>
      <c r="AX21" s="14">
        <f t="shared" si="8"/>
        <v>0</v>
      </c>
      <c r="AY21" s="14">
        <f t="shared" si="8"/>
        <v>0</v>
      </c>
      <c r="AZ21" s="14">
        <f t="shared" si="8"/>
        <v>0</v>
      </c>
      <c r="BA21" s="14">
        <f t="shared" si="8"/>
        <v>0</v>
      </c>
      <c r="BB21" s="14">
        <f t="shared" si="8"/>
        <v>0</v>
      </c>
      <c r="BC21" s="14">
        <f t="shared" si="8"/>
        <v>0</v>
      </c>
      <c r="BD21" s="14">
        <f t="shared" si="8"/>
        <v>0</v>
      </c>
      <c r="BE21" s="14">
        <f t="shared" si="8"/>
        <v>0</v>
      </c>
      <c r="BF21" s="14">
        <f t="shared" si="8"/>
        <v>0</v>
      </c>
      <c r="BG21" s="14">
        <f t="shared" si="8"/>
        <v>0</v>
      </c>
      <c r="BH21" s="14">
        <f t="shared" si="8"/>
        <v>0</v>
      </c>
      <c r="BI21" s="14">
        <f t="shared" si="8"/>
        <v>0</v>
      </c>
      <c r="BJ21" s="14">
        <f t="shared" si="8"/>
        <v>0</v>
      </c>
      <c r="BK21" s="14">
        <f t="shared" si="8"/>
        <v>0</v>
      </c>
      <c r="BL21" s="14">
        <f t="shared" si="8"/>
        <v>0</v>
      </c>
      <c r="BM21" s="14">
        <f t="shared" si="8"/>
        <v>0</v>
      </c>
      <c r="BN21" s="14">
        <f t="shared" si="8"/>
        <v>0</v>
      </c>
      <c r="BO21" s="14">
        <f t="shared" si="8"/>
        <v>0</v>
      </c>
      <c r="BP21" s="14">
        <f t="shared" si="8"/>
        <v>0</v>
      </c>
      <c r="BQ21" s="14">
        <f t="shared" si="8"/>
        <v>0</v>
      </c>
      <c r="BR21" s="14">
        <f t="shared" si="8"/>
        <v>0</v>
      </c>
      <c r="BS21" s="14">
        <f t="shared" si="8"/>
        <v>0</v>
      </c>
      <c r="BT21" s="14">
        <f t="shared" si="8"/>
        <v>0</v>
      </c>
      <c r="BU21" s="14">
        <f t="shared" si="8"/>
        <v>0</v>
      </c>
      <c r="BV21" s="14">
        <f t="shared" ref="BV21:CH21" si="9">IF(BV20=1,BW19,0)</f>
        <v>0</v>
      </c>
      <c r="BW21" s="14">
        <f t="shared" si="9"/>
        <v>0</v>
      </c>
      <c r="BX21" s="14">
        <f t="shared" si="9"/>
        <v>0</v>
      </c>
      <c r="BY21" s="14">
        <f t="shared" si="9"/>
        <v>0</v>
      </c>
      <c r="BZ21" s="14">
        <f t="shared" si="9"/>
        <v>0</v>
      </c>
      <c r="CA21" s="14">
        <f t="shared" si="9"/>
        <v>0</v>
      </c>
      <c r="CB21" s="14">
        <f t="shared" si="9"/>
        <v>0</v>
      </c>
      <c r="CC21" s="14">
        <f t="shared" si="9"/>
        <v>0</v>
      </c>
      <c r="CD21" s="14">
        <f t="shared" si="9"/>
        <v>0</v>
      </c>
      <c r="CE21" s="14">
        <f t="shared" si="9"/>
        <v>0</v>
      </c>
      <c r="CF21" s="14">
        <f t="shared" si="9"/>
        <v>0</v>
      </c>
      <c r="CG21" s="14">
        <f t="shared" si="9"/>
        <v>0</v>
      </c>
      <c r="CH21" s="14">
        <f t="shared" si="9"/>
        <v>0</v>
      </c>
    </row>
    <row r="23" spans="1:86" ht="13.9" x14ac:dyDescent="0.25">
      <c r="D23" s="37" t="str">
        <f>Timing!D$68</f>
        <v xml:space="preserve">Operations period flag </v>
      </c>
      <c r="E23" s="37">
        <f>Timing!E$68</f>
        <v>0</v>
      </c>
      <c r="F23" s="37" t="str">
        <f>Timing!F$68</f>
        <v>Flag</v>
      </c>
      <c r="G23" s="37">
        <f>Timing!G$68</f>
        <v>27</v>
      </c>
      <c r="H23" s="37">
        <f>Timing!H$68</f>
        <v>0</v>
      </c>
      <c r="I23" s="37">
        <f>Timing!I$68</f>
        <v>0</v>
      </c>
      <c r="J23" s="37">
        <f>Timing!J$68</f>
        <v>0</v>
      </c>
      <c r="K23" s="37">
        <f>Timing!K$68</f>
        <v>0</v>
      </c>
      <c r="L23" s="37">
        <f>Timing!L$68</f>
        <v>1</v>
      </c>
      <c r="M23" s="37">
        <f>Timing!M$68</f>
        <v>1</v>
      </c>
      <c r="N23" s="37">
        <f>Timing!N$68</f>
        <v>1</v>
      </c>
      <c r="O23" s="37">
        <f>Timing!O$68</f>
        <v>1</v>
      </c>
      <c r="P23" s="37">
        <f>Timing!P$68</f>
        <v>1</v>
      </c>
      <c r="Q23" s="37">
        <f>Timing!Q$68</f>
        <v>1</v>
      </c>
      <c r="R23" s="37">
        <f>Timing!R$68</f>
        <v>1</v>
      </c>
      <c r="S23" s="37">
        <f>Timing!S$68</f>
        <v>1</v>
      </c>
      <c r="T23" s="37">
        <f>Timing!T$68</f>
        <v>1</v>
      </c>
      <c r="U23" s="37">
        <f>Timing!U$68</f>
        <v>1</v>
      </c>
      <c r="V23" s="37">
        <f>Timing!V$68</f>
        <v>1</v>
      </c>
      <c r="W23" s="37">
        <f>Timing!W$68</f>
        <v>1</v>
      </c>
      <c r="X23" s="37">
        <f>Timing!X$68</f>
        <v>1</v>
      </c>
      <c r="Y23" s="37">
        <f>Timing!Y$68</f>
        <v>1</v>
      </c>
      <c r="Z23" s="37">
        <f>Timing!Z$68</f>
        <v>1</v>
      </c>
      <c r="AA23" s="37">
        <f>Timing!AA$68</f>
        <v>1</v>
      </c>
      <c r="AB23" s="37">
        <f>Timing!AB$68</f>
        <v>1</v>
      </c>
      <c r="AC23" s="37">
        <f>Timing!AC$68</f>
        <v>1</v>
      </c>
      <c r="AD23" s="37">
        <f>Timing!AD$68</f>
        <v>1</v>
      </c>
      <c r="AE23" s="37">
        <f>Timing!AE$68</f>
        <v>1</v>
      </c>
      <c r="AF23" s="37">
        <f>Timing!AF$68</f>
        <v>1</v>
      </c>
      <c r="AG23" s="37">
        <f>Timing!AG$68</f>
        <v>1</v>
      </c>
      <c r="AH23" s="37">
        <f>Timing!AH$68</f>
        <v>1</v>
      </c>
      <c r="AI23" s="37">
        <f>Timing!AI$68</f>
        <v>1</v>
      </c>
      <c r="AJ23" s="37">
        <f>Timing!AJ$68</f>
        <v>1</v>
      </c>
      <c r="AK23" s="37">
        <f>Timing!AK$68</f>
        <v>1</v>
      </c>
      <c r="AL23" s="37">
        <f>Timing!AL$68</f>
        <v>1</v>
      </c>
      <c r="AM23" s="37">
        <f>Timing!AM$68</f>
        <v>0</v>
      </c>
      <c r="AN23" s="37">
        <f>Timing!AN$68</f>
        <v>0</v>
      </c>
      <c r="AO23" s="37">
        <f>Timing!AO$68</f>
        <v>0</v>
      </c>
      <c r="AP23" s="37">
        <f>Timing!AP$68</f>
        <v>0</v>
      </c>
      <c r="AQ23" s="37">
        <f>Timing!AQ$68</f>
        <v>0</v>
      </c>
      <c r="AR23" s="37">
        <f>Timing!AR$68</f>
        <v>0</v>
      </c>
      <c r="AS23" s="37">
        <f>Timing!AS$68</f>
        <v>0</v>
      </c>
      <c r="AT23" s="37">
        <f>Timing!AT$68</f>
        <v>0</v>
      </c>
      <c r="AU23" s="37">
        <f>Timing!AU$68</f>
        <v>0</v>
      </c>
      <c r="AV23" s="37">
        <f>Timing!AV$68</f>
        <v>0</v>
      </c>
      <c r="AW23" s="37">
        <f>Timing!AW$68</f>
        <v>0</v>
      </c>
      <c r="AX23" s="37">
        <f>Timing!AX$68</f>
        <v>0</v>
      </c>
      <c r="AY23" s="37">
        <f>Timing!AY$68</f>
        <v>0</v>
      </c>
      <c r="AZ23" s="37">
        <f>Timing!AZ$68</f>
        <v>0</v>
      </c>
      <c r="BA23" s="37">
        <f>Timing!BA$68</f>
        <v>0</v>
      </c>
      <c r="BB23" s="37">
        <f>Timing!BB$68</f>
        <v>0</v>
      </c>
      <c r="BC23" s="37">
        <f>Timing!BC$68</f>
        <v>0</v>
      </c>
      <c r="BD23" s="37">
        <f>Timing!BD$68</f>
        <v>0</v>
      </c>
      <c r="BE23" s="37">
        <f>Timing!BE$68</f>
        <v>0</v>
      </c>
      <c r="BF23" s="37">
        <f>Timing!BF$68</f>
        <v>0</v>
      </c>
      <c r="BG23" s="37">
        <f>Timing!BG$68</f>
        <v>0</v>
      </c>
      <c r="BH23" s="37">
        <f>Timing!BH$68</f>
        <v>0</v>
      </c>
      <c r="BI23" s="37">
        <f>Timing!BI$68</f>
        <v>0</v>
      </c>
      <c r="BJ23" s="37">
        <f>Timing!BJ$68</f>
        <v>0</v>
      </c>
      <c r="BK23" s="37">
        <f>Timing!BK$68</f>
        <v>0</v>
      </c>
      <c r="BL23" s="37">
        <f>Timing!BL$68</f>
        <v>0</v>
      </c>
      <c r="BM23" s="37">
        <f>Timing!BM$68</f>
        <v>0</v>
      </c>
      <c r="BN23" s="37">
        <f>Timing!BN$68</f>
        <v>0</v>
      </c>
      <c r="BO23" s="37">
        <f>Timing!BO$68</f>
        <v>0</v>
      </c>
      <c r="BP23" s="37">
        <f>Timing!BP$68</f>
        <v>0</v>
      </c>
      <c r="BQ23" s="37">
        <f>Timing!BQ$68</f>
        <v>0</v>
      </c>
      <c r="BR23" s="37">
        <f>Timing!BR$68</f>
        <v>0</v>
      </c>
      <c r="BS23" s="37">
        <f>Timing!BS$68</f>
        <v>0</v>
      </c>
      <c r="BT23" s="37">
        <f>Timing!BT$68</f>
        <v>0</v>
      </c>
      <c r="BU23" s="37">
        <f>Timing!BU$68</f>
        <v>0</v>
      </c>
      <c r="BV23" s="37">
        <f>Timing!BV$68</f>
        <v>0</v>
      </c>
      <c r="BW23" s="37">
        <f>Timing!BW$68</f>
        <v>0</v>
      </c>
      <c r="BX23" s="37">
        <f>Timing!BX$68</f>
        <v>0</v>
      </c>
      <c r="BY23" s="37">
        <f>Timing!BY$68</f>
        <v>0</v>
      </c>
      <c r="BZ23" s="37">
        <f>Timing!BZ$68</f>
        <v>0</v>
      </c>
      <c r="CA23" s="37">
        <f>Timing!CA$68</f>
        <v>0</v>
      </c>
      <c r="CB23" s="37">
        <f>Timing!CB$68</f>
        <v>0</v>
      </c>
      <c r="CC23" s="37">
        <f>Timing!CC$68</f>
        <v>0</v>
      </c>
      <c r="CD23" s="37">
        <f>Timing!CD$68</f>
        <v>0</v>
      </c>
      <c r="CE23" s="37">
        <f>Timing!CE$68</f>
        <v>0</v>
      </c>
      <c r="CF23" s="37">
        <f>Timing!CF$68</f>
        <v>0</v>
      </c>
      <c r="CG23" s="37">
        <f>Timing!CG$68</f>
        <v>0</v>
      </c>
      <c r="CH23" s="37">
        <f>Timing!CH$68</f>
        <v>0</v>
      </c>
    </row>
    <row r="24" spans="1:86" ht="13.9" x14ac:dyDescent="0.25">
      <c r="D24" s="6" t="str">
        <f>D$21</f>
        <v xml:space="preserve">Target DSRA balance </v>
      </c>
      <c r="E24" s="14">
        <f t="shared" ref="E24:BP24" si="10">E$21</f>
        <v>0</v>
      </c>
      <c r="F24" s="7" t="str">
        <f t="shared" si="10"/>
        <v>$ 000s</v>
      </c>
      <c r="G24" s="6">
        <f t="shared" si="10"/>
        <v>0</v>
      </c>
      <c r="H24" s="6">
        <f t="shared" si="10"/>
        <v>0</v>
      </c>
      <c r="I24" s="6">
        <f t="shared" si="10"/>
        <v>0</v>
      </c>
      <c r="J24" s="6">
        <f t="shared" si="10"/>
        <v>0</v>
      </c>
      <c r="K24" s="6">
        <f t="shared" si="10"/>
        <v>2161.4323897561994</v>
      </c>
      <c r="L24" s="6">
        <f t="shared" si="10"/>
        <v>2106.0110464291174</v>
      </c>
      <c r="M24" s="6">
        <f t="shared" si="10"/>
        <v>2050.5897031020354</v>
      </c>
      <c r="N24" s="6">
        <f t="shared" si="10"/>
        <v>1995.1683597749534</v>
      </c>
      <c r="O24" s="6">
        <f t="shared" si="10"/>
        <v>1939.7470164478714</v>
      </c>
      <c r="P24" s="6">
        <f t="shared" si="10"/>
        <v>1884.3256731207894</v>
      </c>
      <c r="Q24" s="6">
        <f t="shared" si="10"/>
        <v>1828.9043297937073</v>
      </c>
      <c r="R24" s="6">
        <f t="shared" si="10"/>
        <v>1773.4829864666253</v>
      </c>
      <c r="S24" s="6">
        <f t="shared" si="10"/>
        <v>1718.0616431395431</v>
      </c>
      <c r="T24" s="6">
        <f t="shared" si="10"/>
        <v>1662.6402998124611</v>
      </c>
      <c r="U24" s="6">
        <f t="shared" si="10"/>
        <v>1607.2189564853791</v>
      </c>
      <c r="V24" s="6">
        <f t="shared" si="10"/>
        <v>1551.7976131582971</v>
      </c>
      <c r="W24" s="6">
        <f t="shared" si="10"/>
        <v>1496.376269831215</v>
      </c>
      <c r="X24" s="6">
        <f t="shared" si="10"/>
        <v>1440.954926504133</v>
      </c>
      <c r="Y24" s="6">
        <f t="shared" si="10"/>
        <v>-9.0949470177292829E-14</v>
      </c>
      <c r="Z24" s="6">
        <f t="shared" si="10"/>
        <v>-9.0949470177292829E-14</v>
      </c>
      <c r="AA24" s="6">
        <f t="shared" si="10"/>
        <v>-9.0949470177292829E-14</v>
      </c>
      <c r="AB24" s="6">
        <f t="shared" si="10"/>
        <v>-9.0949470177292829E-14</v>
      </c>
      <c r="AC24" s="6">
        <f t="shared" si="10"/>
        <v>-9.0949470177292829E-14</v>
      </c>
      <c r="AD24" s="6">
        <f t="shared" si="10"/>
        <v>-9.0949470177292829E-14</v>
      </c>
      <c r="AE24" s="6">
        <f t="shared" si="10"/>
        <v>-9.0949470177292829E-14</v>
      </c>
      <c r="AF24" s="6">
        <f t="shared" si="10"/>
        <v>-9.0949470177292829E-14</v>
      </c>
      <c r="AG24" s="6">
        <f t="shared" si="10"/>
        <v>-9.0949470177292829E-14</v>
      </c>
      <c r="AH24" s="6">
        <f t="shared" si="10"/>
        <v>-9.0949470177292829E-14</v>
      </c>
      <c r="AI24" s="6">
        <f t="shared" si="10"/>
        <v>-9.0949470177292829E-14</v>
      </c>
      <c r="AJ24" s="6">
        <f t="shared" si="10"/>
        <v>-9.0949470177292829E-14</v>
      </c>
      <c r="AK24" s="6">
        <f t="shared" si="10"/>
        <v>-9.0949470177292829E-14</v>
      </c>
      <c r="AL24" s="6">
        <f t="shared" si="10"/>
        <v>-9.0949470177292829E-14</v>
      </c>
      <c r="AM24" s="6">
        <f t="shared" si="10"/>
        <v>0</v>
      </c>
      <c r="AN24" s="6">
        <f t="shared" si="10"/>
        <v>0</v>
      </c>
      <c r="AO24" s="6">
        <f t="shared" si="10"/>
        <v>0</v>
      </c>
      <c r="AP24" s="6">
        <f t="shared" si="10"/>
        <v>0</v>
      </c>
      <c r="AQ24" s="6">
        <f t="shared" si="10"/>
        <v>0</v>
      </c>
      <c r="AR24" s="6">
        <f t="shared" si="10"/>
        <v>0</v>
      </c>
      <c r="AS24" s="6">
        <f t="shared" si="10"/>
        <v>0</v>
      </c>
      <c r="AT24" s="6">
        <f t="shared" si="10"/>
        <v>0</v>
      </c>
      <c r="AU24" s="6">
        <f t="shared" si="10"/>
        <v>0</v>
      </c>
      <c r="AV24" s="6">
        <f t="shared" si="10"/>
        <v>0</v>
      </c>
      <c r="AW24" s="6">
        <f t="shared" si="10"/>
        <v>0</v>
      </c>
      <c r="AX24" s="6">
        <f t="shared" si="10"/>
        <v>0</v>
      </c>
      <c r="AY24" s="6">
        <f t="shared" si="10"/>
        <v>0</v>
      </c>
      <c r="AZ24" s="6">
        <f t="shared" si="10"/>
        <v>0</v>
      </c>
      <c r="BA24" s="6">
        <f t="shared" si="10"/>
        <v>0</v>
      </c>
      <c r="BB24" s="6">
        <f t="shared" si="10"/>
        <v>0</v>
      </c>
      <c r="BC24" s="6">
        <f t="shared" si="10"/>
        <v>0</v>
      </c>
      <c r="BD24" s="6">
        <f t="shared" si="10"/>
        <v>0</v>
      </c>
      <c r="BE24" s="6">
        <f t="shared" si="10"/>
        <v>0</v>
      </c>
      <c r="BF24" s="6">
        <f t="shared" si="10"/>
        <v>0</v>
      </c>
      <c r="BG24" s="6">
        <f t="shared" si="10"/>
        <v>0</v>
      </c>
      <c r="BH24" s="6">
        <f t="shared" si="10"/>
        <v>0</v>
      </c>
      <c r="BI24" s="6">
        <f t="shared" si="10"/>
        <v>0</v>
      </c>
      <c r="BJ24" s="6">
        <f t="shared" si="10"/>
        <v>0</v>
      </c>
      <c r="BK24" s="6">
        <f t="shared" si="10"/>
        <v>0</v>
      </c>
      <c r="BL24" s="6">
        <f t="shared" si="10"/>
        <v>0</v>
      </c>
      <c r="BM24" s="6">
        <f t="shared" si="10"/>
        <v>0</v>
      </c>
      <c r="BN24" s="6">
        <f t="shared" si="10"/>
        <v>0</v>
      </c>
      <c r="BO24" s="6">
        <f t="shared" si="10"/>
        <v>0</v>
      </c>
      <c r="BP24" s="6">
        <f t="shared" si="10"/>
        <v>0</v>
      </c>
      <c r="BQ24" s="6">
        <f t="shared" ref="BQ24:CH24" si="11">BQ$21</f>
        <v>0</v>
      </c>
      <c r="BR24" s="6">
        <f t="shared" si="11"/>
        <v>0</v>
      </c>
      <c r="BS24" s="6">
        <f t="shared" si="11"/>
        <v>0</v>
      </c>
      <c r="BT24" s="6">
        <f t="shared" si="11"/>
        <v>0</v>
      </c>
      <c r="BU24" s="6">
        <f t="shared" si="11"/>
        <v>0</v>
      </c>
      <c r="BV24" s="6">
        <f t="shared" si="11"/>
        <v>0</v>
      </c>
      <c r="BW24" s="6">
        <f t="shared" si="11"/>
        <v>0</v>
      </c>
      <c r="BX24" s="6">
        <f t="shared" si="11"/>
        <v>0</v>
      </c>
      <c r="BY24" s="6">
        <f t="shared" si="11"/>
        <v>0</v>
      </c>
      <c r="BZ24" s="6">
        <f t="shared" si="11"/>
        <v>0</v>
      </c>
      <c r="CA24" s="6">
        <f t="shared" si="11"/>
        <v>0</v>
      </c>
      <c r="CB24" s="6">
        <f t="shared" si="11"/>
        <v>0</v>
      </c>
      <c r="CC24" s="6">
        <f t="shared" si="11"/>
        <v>0</v>
      </c>
      <c r="CD24" s="6">
        <f t="shared" si="11"/>
        <v>0</v>
      </c>
      <c r="CE24" s="6">
        <f t="shared" si="11"/>
        <v>0</v>
      </c>
      <c r="CF24" s="6">
        <f t="shared" si="11"/>
        <v>0</v>
      </c>
      <c r="CG24" s="6">
        <f t="shared" si="11"/>
        <v>0</v>
      </c>
      <c r="CH24" s="6">
        <f t="shared" si="11"/>
        <v>0</v>
      </c>
    </row>
    <row r="25" spans="1:86" ht="13.9" x14ac:dyDescent="0.25">
      <c r="D25" s="6" t="str">
        <f>D$12</f>
        <v>DSRA balance BEG</v>
      </c>
      <c r="E25" s="14">
        <f t="shared" ref="E25:BP25" si="12">E$12</f>
        <v>0</v>
      </c>
      <c r="F25" s="7" t="str">
        <f t="shared" si="12"/>
        <v>$ 000s</v>
      </c>
      <c r="G25" s="6">
        <f t="shared" si="12"/>
        <v>0</v>
      </c>
      <c r="H25" s="6">
        <f t="shared" si="12"/>
        <v>0</v>
      </c>
      <c r="I25" s="6">
        <f t="shared" si="12"/>
        <v>0</v>
      </c>
      <c r="J25" s="6">
        <f t="shared" si="12"/>
        <v>0</v>
      </c>
      <c r="K25" s="6">
        <f t="shared" si="12"/>
        <v>0</v>
      </c>
      <c r="L25" s="6">
        <f t="shared" si="12"/>
        <v>0</v>
      </c>
      <c r="M25" s="6">
        <f t="shared" si="12"/>
        <v>756.3758294218826</v>
      </c>
      <c r="N25" s="6">
        <f t="shared" si="12"/>
        <v>2050.5897031020354</v>
      </c>
      <c r="O25" s="6">
        <f t="shared" si="12"/>
        <v>1995.1683597749534</v>
      </c>
      <c r="P25" s="6">
        <f t="shared" si="12"/>
        <v>1939.7470164478714</v>
      </c>
      <c r="Q25" s="6">
        <f t="shared" si="12"/>
        <v>1884.3256731207894</v>
      </c>
      <c r="R25" s="6">
        <f t="shared" si="12"/>
        <v>1828.9043297937073</v>
      </c>
      <c r="S25" s="6">
        <f t="shared" si="12"/>
        <v>1773.4829864666253</v>
      </c>
      <c r="T25" s="6">
        <f t="shared" si="12"/>
        <v>1718.0616431395431</v>
      </c>
      <c r="U25" s="6">
        <f t="shared" si="12"/>
        <v>1662.6402998124611</v>
      </c>
      <c r="V25" s="6">
        <f t="shared" si="12"/>
        <v>1607.2189564853791</v>
      </c>
      <c r="W25" s="6">
        <f t="shared" si="12"/>
        <v>1551.7976131582971</v>
      </c>
      <c r="X25" s="6">
        <f t="shared" si="12"/>
        <v>1496.376269831215</v>
      </c>
      <c r="Y25" s="6">
        <f t="shared" si="12"/>
        <v>1440.954926504133</v>
      </c>
      <c r="Z25" s="6">
        <f t="shared" si="12"/>
        <v>0</v>
      </c>
      <c r="AA25" s="6">
        <f t="shared" si="12"/>
        <v>-9.0949470177292829E-14</v>
      </c>
      <c r="AB25" s="6">
        <f t="shared" si="12"/>
        <v>-9.0949470177292829E-14</v>
      </c>
      <c r="AC25" s="6">
        <f t="shared" si="12"/>
        <v>-9.0949470177292829E-14</v>
      </c>
      <c r="AD25" s="6">
        <f t="shared" si="12"/>
        <v>-9.0949470177292829E-14</v>
      </c>
      <c r="AE25" s="6">
        <f t="shared" si="12"/>
        <v>-9.0949470177292829E-14</v>
      </c>
      <c r="AF25" s="6">
        <f t="shared" si="12"/>
        <v>-9.0949470177292829E-14</v>
      </c>
      <c r="AG25" s="6">
        <f t="shared" si="12"/>
        <v>-9.0949470177292829E-14</v>
      </c>
      <c r="AH25" s="6">
        <f t="shared" si="12"/>
        <v>-9.0949470177292829E-14</v>
      </c>
      <c r="AI25" s="6">
        <f t="shared" si="12"/>
        <v>-9.0949470177292829E-14</v>
      </c>
      <c r="AJ25" s="6">
        <f t="shared" si="12"/>
        <v>-9.0949470177292829E-14</v>
      </c>
      <c r="AK25" s="6">
        <f t="shared" si="12"/>
        <v>-9.0949470177292829E-14</v>
      </c>
      <c r="AL25" s="6">
        <f t="shared" si="12"/>
        <v>-9.0949470177292829E-14</v>
      </c>
      <c r="AM25" s="6">
        <f t="shared" si="12"/>
        <v>-9.0949470177292829E-14</v>
      </c>
      <c r="AN25" s="6">
        <f t="shared" si="12"/>
        <v>-9.0949470177292829E-14</v>
      </c>
      <c r="AO25" s="6">
        <f t="shared" si="12"/>
        <v>-9.0949470177292829E-14</v>
      </c>
      <c r="AP25" s="6">
        <f t="shared" si="12"/>
        <v>-9.0949470177292829E-14</v>
      </c>
      <c r="AQ25" s="6">
        <f t="shared" si="12"/>
        <v>-9.0949470177292829E-14</v>
      </c>
      <c r="AR25" s="6">
        <f t="shared" si="12"/>
        <v>-9.0949470177292829E-14</v>
      </c>
      <c r="AS25" s="6">
        <f t="shared" si="12"/>
        <v>-9.0949470177292829E-14</v>
      </c>
      <c r="AT25" s="6">
        <f t="shared" si="12"/>
        <v>-9.0949470177292829E-14</v>
      </c>
      <c r="AU25" s="6">
        <f t="shared" si="12"/>
        <v>-9.0949470177292829E-14</v>
      </c>
      <c r="AV25" s="6">
        <f t="shared" si="12"/>
        <v>-9.0949470177292829E-14</v>
      </c>
      <c r="AW25" s="6">
        <f t="shared" si="12"/>
        <v>-9.0949470177292829E-14</v>
      </c>
      <c r="AX25" s="6">
        <f t="shared" si="12"/>
        <v>-9.0949470177292829E-14</v>
      </c>
      <c r="AY25" s="6">
        <f t="shared" si="12"/>
        <v>-9.0949470177292829E-14</v>
      </c>
      <c r="AZ25" s="6">
        <f t="shared" si="12"/>
        <v>-9.0949470177292829E-14</v>
      </c>
      <c r="BA25" s="6">
        <f t="shared" si="12"/>
        <v>-9.0949470177292829E-14</v>
      </c>
      <c r="BB25" s="6">
        <f t="shared" si="12"/>
        <v>-9.0949470177292829E-14</v>
      </c>
      <c r="BC25" s="6">
        <f t="shared" si="12"/>
        <v>-9.0949470177292829E-14</v>
      </c>
      <c r="BD25" s="6">
        <f t="shared" si="12"/>
        <v>-9.0949470177292829E-14</v>
      </c>
      <c r="BE25" s="6">
        <f t="shared" si="12"/>
        <v>-9.0949470177292829E-14</v>
      </c>
      <c r="BF25" s="6">
        <f t="shared" si="12"/>
        <v>-9.0949470177292829E-14</v>
      </c>
      <c r="BG25" s="6">
        <f t="shared" si="12"/>
        <v>-9.0949470177292829E-14</v>
      </c>
      <c r="BH25" s="6">
        <f t="shared" si="12"/>
        <v>-9.0949470177292829E-14</v>
      </c>
      <c r="BI25" s="6">
        <f t="shared" si="12"/>
        <v>-9.0949470177292829E-14</v>
      </c>
      <c r="BJ25" s="6">
        <f t="shared" si="12"/>
        <v>-9.0949470177292829E-14</v>
      </c>
      <c r="BK25" s="6">
        <f t="shared" si="12"/>
        <v>-9.0949470177292829E-14</v>
      </c>
      <c r="BL25" s="6">
        <f t="shared" si="12"/>
        <v>-9.0949470177292829E-14</v>
      </c>
      <c r="BM25" s="6">
        <f t="shared" si="12"/>
        <v>-9.0949470177292829E-14</v>
      </c>
      <c r="BN25" s="6">
        <f t="shared" si="12"/>
        <v>-9.0949470177292829E-14</v>
      </c>
      <c r="BO25" s="6">
        <f t="shared" si="12"/>
        <v>-9.0949470177292829E-14</v>
      </c>
      <c r="BP25" s="6">
        <f t="shared" si="12"/>
        <v>-9.0949470177292829E-14</v>
      </c>
      <c r="BQ25" s="6">
        <f t="shared" ref="BQ25:CH25" si="13">BQ$12</f>
        <v>-9.0949470177292829E-14</v>
      </c>
      <c r="BR25" s="6">
        <f t="shared" si="13"/>
        <v>-9.0949470177292829E-14</v>
      </c>
      <c r="BS25" s="6">
        <f t="shared" si="13"/>
        <v>-9.0949470177292829E-14</v>
      </c>
      <c r="BT25" s="6">
        <f t="shared" si="13"/>
        <v>-9.0949470177292829E-14</v>
      </c>
      <c r="BU25" s="6">
        <f t="shared" si="13"/>
        <v>-9.0949470177292829E-14</v>
      </c>
      <c r="BV25" s="6">
        <f t="shared" si="13"/>
        <v>-9.0949470177292829E-14</v>
      </c>
      <c r="BW25" s="6">
        <f t="shared" si="13"/>
        <v>-9.0949470177292829E-14</v>
      </c>
      <c r="BX25" s="6">
        <f t="shared" si="13"/>
        <v>-9.0949470177292829E-14</v>
      </c>
      <c r="BY25" s="6">
        <f t="shared" si="13"/>
        <v>-9.0949470177292829E-14</v>
      </c>
      <c r="BZ25" s="6">
        <f t="shared" si="13"/>
        <v>-9.0949470177292829E-14</v>
      </c>
      <c r="CA25" s="6">
        <f t="shared" si="13"/>
        <v>-9.0949470177292829E-14</v>
      </c>
      <c r="CB25" s="6">
        <f t="shared" si="13"/>
        <v>-9.0949470177292829E-14</v>
      </c>
      <c r="CC25" s="6">
        <f t="shared" si="13"/>
        <v>-9.0949470177292829E-14</v>
      </c>
      <c r="CD25" s="6">
        <f t="shared" si="13"/>
        <v>-9.0949470177292829E-14</v>
      </c>
      <c r="CE25" s="6">
        <f t="shared" si="13"/>
        <v>-9.0949470177292829E-14</v>
      </c>
      <c r="CF25" s="6">
        <f t="shared" si="13"/>
        <v>-9.0949470177292829E-14</v>
      </c>
      <c r="CG25" s="6">
        <f t="shared" si="13"/>
        <v>-9.0949470177292829E-14</v>
      </c>
      <c r="CH25" s="6">
        <f t="shared" si="13"/>
        <v>-9.0949470177292829E-14</v>
      </c>
    </row>
    <row r="26" spans="1:86" ht="13.9" x14ac:dyDescent="0.25">
      <c r="D26" s="6" t="s">
        <v>332</v>
      </c>
      <c r="F26" s="7" t="s">
        <v>59</v>
      </c>
      <c r="G26" s="14">
        <f>SUM(I26:CH26)</f>
        <v>1349.6352170072348</v>
      </c>
      <c r="I26" s="14">
        <f>IF(I23=1,I24-I25,0)</f>
        <v>0</v>
      </c>
      <c r="J26" s="14">
        <f t="shared" ref="J26:BU26" si="14">IF(J23=1,J24-J25,0)</f>
        <v>0</v>
      </c>
      <c r="K26" s="14">
        <f t="shared" si="14"/>
        <v>0</v>
      </c>
      <c r="L26" s="14">
        <f t="shared" si="14"/>
        <v>2106.0110464291174</v>
      </c>
      <c r="M26" s="14">
        <f t="shared" si="14"/>
        <v>1294.2138736801528</v>
      </c>
      <c r="N26" s="14">
        <f t="shared" si="14"/>
        <v>-55.421343327082013</v>
      </c>
      <c r="O26" s="14">
        <f t="shared" si="14"/>
        <v>-55.421343327082013</v>
      </c>
      <c r="P26" s="14">
        <f t="shared" si="14"/>
        <v>-55.421343327082013</v>
      </c>
      <c r="Q26" s="14">
        <f t="shared" si="14"/>
        <v>-55.421343327082013</v>
      </c>
      <c r="R26" s="14">
        <f t="shared" si="14"/>
        <v>-55.421343327082013</v>
      </c>
      <c r="S26" s="14">
        <f t="shared" si="14"/>
        <v>-55.421343327082241</v>
      </c>
      <c r="T26" s="14">
        <f t="shared" si="14"/>
        <v>-55.421343327082013</v>
      </c>
      <c r="U26" s="14">
        <f t="shared" si="14"/>
        <v>-55.421343327082013</v>
      </c>
      <c r="V26" s="14">
        <f t="shared" si="14"/>
        <v>-55.421343327082013</v>
      </c>
      <c r="W26" s="14">
        <f t="shared" si="14"/>
        <v>-55.421343327082013</v>
      </c>
      <c r="X26" s="14">
        <f t="shared" si="14"/>
        <v>-55.421343327082013</v>
      </c>
      <c r="Y26" s="14">
        <f t="shared" si="14"/>
        <v>-1440.954926504133</v>
      </c>
      <c r="Z26" s="14">
        <f t="shared" si="14"/>
        <v>-9.0949470177292829E-14</v>
      </c>
      <c r="AA26" s="14">
        <f t="shared" si="14"/>
        <v>0</v>
      </c>
      <c r="AB26" s="14">
        <f t="shared" si="14"/>
        <v>0</v>
      </c>
      <c r="AC26" s="14">
        <f t="shared" si="14"/>
        <v>0</v>
      </c>
      <c r="AD26" s="14">
        <f t="shared" si="14"/>
        <v>0</v>
      </c>
      <c r="AE26" s="14">
        <f t="shared" si="14"/>
        <v>0</v>
      </c>
      <c r="AF26" s="14">
        <f t="shared" si="14"/>
        <v>0</v>
      </c>
      <c r="AG26" s="14">
        <f t="shared" si="14"/>
        <v>0</v>
      </c>
      <c r="AH26" s="14">
        <f t="shared" si="14"/>
        <v>0</v>
      </c>
      <c r="AI26" s="14">
        <f t="shared" si="14"/>
        <v>0</v>
      </c>
      <c r="AJ26" s="14">
        <f t="shared" si="14"/>
        <v>0</v>
      </c>
      <c r="AK26" s="14">
        <f t="shared" si="14"/>
        <v>0</v>
      </c>
      <c r="AL26" s="14">
        <f t="shared" si="14"/>
        <v>0</v>
      </c>
      <c r="AM26" s="14">
        <f t="shared" si="14"/>
        <v>0</v>
      </c>
      <c r="AN26" s="14">
        <f t="shared" si="14"/>
        <v>0</v>
      </c>
      <c r="AO26" s="14">
        <f t="shared" si="14"/>
        <v>0</v>
      </c>
      <c r="AP26" s="14">
        <f t="shared" si="14"/>
        <v>0</v>
      </c>
      <c r="AQ26" s="14">
        <f t="shared" si="14"/>
        <v>0</v>
      </c>
      <c r="AR26" s="14">
        <f t="shared" si="14"/>
        <v>0</v>
      </c>
      <c r="AS26" s="14">
        <f t="shared" si="14"/>
        <v>0</v>
      </c>
      <c r="AT26" s="14">
        <f t="shared" si="14"/>
        <v>0</v>
      </c>
      <c r="AU26" s="14">
        <f t="shared" si="14"/>
        <v>0</v>
      </c>
      <c r="AV26" s="14">
        <f t="shared" si="14"/>
        <v>0</v>
      </c>
      <c r="AW26" s="14">
        <f t="shared" si="14"/>
        <v>0</v>
      </c>
      <c r="AX26" s="14">
        <f t="shared" si="14"/>
        <v>0</v>
      </c>
      <c r="AY26" s="14">
        <f t="shared" si="14"/>
        <v>0</v>
      </c>
      <c r="AZ26" s="14">
        <f t="shared" si="14"/>
        <v>0</v>
      </c>
      <c r="BA26" s="14">
        <f t="shared" si="14"/>
        <v>0</v>
      </c>
      <c r="BB26" s="14">
        <f t="shared" si="14"/>
        <v>0</v>
      </c>
      <c r="BC26" s="14">
        <f t="shared" si="14"/>
        <v>0</v>
      </c>
      <c r="BD26" s="14">
        <f t="shared" si="14"/>
        <v>0</v>
      </c>
      <c r="BE26" s="14">
        <f t="shared" si="14"/>
        <v>0</v>
      </c>
      <c r="BF26" s="14">
        <f t="shared" si="14"/>
        <v>0</v>
      </c>
      <c r="BG26" s="14">
        <f t="shared" si="14"/>
        <v>0</v>
      </c>
      <c r="BH26" s="14">
        <f t="shared" si="14"/>
        <v>0</v>
      </c>
      <c r="BI26" s="14">
        <f t="shared" si="14"/>
        <v>0</v>
      </c>
      <c r="BJ26" s="14">
        <f t="shared" si="14"/>
        <v>0</v>
      </c>
      <c r="BK26" s="14">
        <f t="shared" si="14"/>
        <v>0</v>
      </c>
      <c r="BL26" s="14">
        <f t="shared" si="14"/>
        <v>0</v>
      </c>
      <c r="BM26" s="14">
        <f t="shared" si="14"/>
        <v>0</v>
      </c>
      <c r="BN26" s="14">
        <f t="shared" si="14"/>
        <v>0</v>
      </c>
      <c r="BO26" s="14">
        <f t="shared" si="14"/>
        <v>0</v>
      </c>
      <c r="BP26" s="14">
        <f t="shared" si="14"/>
        <v>0</v>
      </c>
      <c r="BQ26" s="14">
        <f t="shared" si="14"/>
        <v>0</v>
      </c>
      <c r="BR26" s="14">
        <f t="shared" si="14"/>
        <v>0</v>
      </c>
      <c r="BS26" s="14">
        <f t="shared" si="14"/>
        <v>0</v>
      </c>
      <c r="BT26" s="14">
        <f t="shared" si="14"/>
        <v>0</v>
      </c>
      <c r="BU26" s="14">
        <f t="shared" si="14"/>
        <v>0</v>
      </c>
      <c r="BV26" s="14">
        <f t="shared" ref="BV26:CH26" si="15">IF(BV23=1,BV24-BV25,0)</f>
        <v>0</v>
      </c>
      <c r="BW26" s="14">
        <f t="shared" si="15"/>
        <v>0</v>
      </c>
      <c r="BX26" s="14">
        <f t="shared" si="15"/>
        <v>0</v>
      </c>
      <c r="BY26" s="14">
        <f t="shared" si="15"/>
        <v>0</v>
      </c>
      <c r="BZ26" s="14">
        <f t="shared" si="15"/>
        <v>0</v>
      </c>
      <c r="CA26" s="14">
        <f t="shared" si="15"/>
        <v>0</v>
      </c>
      <c r="CB26" s="14">
        <f t="shared" si="15"/>
        <v>0</v>
      </c>
      <c r="CC26" s="14">
        <f t="shared" si="15"/>
        <v>0</v>
      </c>
      <c r="CD26" s="14">
        <f t="shared" si="15"/>
        <v>0</v>
      </c>
      <c r="CE26" s="14">
        <f t="shared" si="15"/>
        <v>0</v>
      </c>
      <c r="CF26" s="14">
        <f t="shared" si="15"/>
        <v>0</v>
      </c>
      <c r="CG26" s="14">
        <f t="shared" si="15"/>
        <v>0</v>
      </c>
      <c r="CH26" s="14">
        <f t="shared" si="15"/>
        <v>0</v>
      </c>
    </row>
    <row r="28" spans="1:86" ht="13.9" x14ac:dyDescent="0.25">
      <c r="D28" s="6" t="str">
        <f>D$26</f>
        <v>Target DSRA deposit / (releases)</v>
      </c>
      <c r="E28" s="14">
        <f t="shared" ref="E28:BP28" si="16">E$26</f>
        <v>0</v>
      </c>
      <c r="F28" s="7" t="str">
        <f t="shared" si="16"/>
        <v>$ 000s</v>
      </c>
      <c r="G28" s="6">
        <f t="shared" si="16"/>
        <v>1349.6352170072348</v>
      </c>
      <c r="H28" s="6">
        <f t="shared" si="16"/>
        <v>0</v>
      </c>
      <c r="I28" s="6">
        <f t="shared" si="16"/>
        <v>0</v>
      </c>
      <c r="J28" s="6">
        <f t="shared" si="16"/>
        <v>0</v>
      </c>
      <c r="K28" s="6">
        <f t="shared" si="16"/>
        <v>0</v>
      </c>
      <c r="L28" s="6">
        <f t="shared" si="16"/>
        <v>2106.0110464291174</v>
      </c>
      <c r="M28" s="6">
        <f t="shared" si="16"/>
        <v>1294.2138736801528</v>
      </c>
      <c r="N28" s="6">
        <f t="shared" si="16"/>
        <v>-55.421343327082013</v>
      </c>
      <c r="O28" s="6">
        <f t="shared" si="16"/>
        <v>-55.421343327082013</v>
      </c>
      <c r="P28" s="6">
        <f t="shared" si="16"/>
        <v>-55.421343327082013</v>
      </c>
      <c r="Q28" s="6">
        <f t="shared" si="16"/>
        <v>-55.421343327082013</v>
      </c>
      <c r="R28" s="6">
        <f t="shared" si="16"/>
        <v>-55.421343327082013</v>
      </c>
      <c r="S28" s="6">
        <f t="shared" si="16"/>
        <v>-55.421343327082241</v>
      </c>
      <c r="T28" s="6">
        <f t="shared" si="16"/>
        <v>-55.421343327082013</v>
      </c>
      <c r="U28" s="6">
        <f t="shared" si="16"/>
        <v>-55.421343327082013</v>
      </c>
      <c r="V28" s="6">
        <f t="shared" si="16"/>
        <v>-55.421343327082013</v>
      </c>
      <c r="W28" s="6">
        <f t="shared" si="16"/>
        <v>-55.421343327082013</v>
      </c>
      <c r="X28" s="6">
        <f t="shared" si="16"/>
        <v>-55.421343327082013</v>
      </c>
      <c r="Y28" s="6">
        <f t="shared" si="16"/>
        <v>-1440.954926504133</v>
      </c>
      <c r="Z28" s="6">
        <f t="shared" si="16"/>
        <v>-9.0949470177292829E-14</v>
      </c>
      <c r="AA28" s="6">
        <f t="shared" si="16"/>
        <v>0</v>
      </c>
      <c r="AB28" s="6">
        <f t="shared" si="16"/>
        <v>0</v>
      </c>
      <c r="AC28" s="6">
        <f t="shared" si="16"/>
        <v>0</v>
      </c>
      <c r="AD28" s="6">
        <f t="shared" si="16"/>
        <v>0</v>
      </c>
      <c r="AE28" s="6">
        <f t="shared" si="16"/>
        <v>0</v>
      </c>
      <c r="AF28" s="6">
        <f t="shared" si="16"/>
        <v>0</v>
      </c>
      <c r="AG28" s="6">
        <f t="shared" si="16"/>
        <v>0</v>
      </c>
      <c r="AH28" s="6">
        <f t="shared" si="16"/>
        <v>0</v>
      </c>
      <c r="AI28" s="6">
        <f t="shared" si="16"/>
        <v>0</v>
      </c>
      <c r="AJ28" s="6">
        <f t="shared" si="16"/>
        <v>0</v>
      </c>
      <c r="AK28" s="6">
        <f t="shared" si="16"/>
        <v>0</v>
      </c>
      <c r="AL28" s="6">
        <f t="shared" si="16"/>
        <v>0</v>
      </c>
      <c r="AM28" s="6">
        <f t="shared" si="16"/>
        <v>0</v>
      </c>
      <c r="AN28" s="6">
        <f t="shared" si="16"/>
        <v>0</v>
      </c>
      <c r="AO28" s="6">
        <f t="shared" si="16"/>
        <v>0</v>
      </c>
      <c r="AP28" s="6">
        <f t="shared" si="16"/>
        <v>0</v>
      </c>
      <c r="AQ28" s="6">
        <f t="shared" si="16"/>
        <v>0</v>
      </c>
      <c r="AR28" s="6">
        <f t="shared" si="16"/>
        <v>0</v>
      </c>
      <c r="AS28" s="6">
        <f t="shared" si="16"/>
        <v>0</v>
      </c>
      <c r="AT28" s="6">
        <f t="shared" si="16"/>
        <v>0</v>
      </c>
      <c r="AU28" s="6">
        <f t="shared" si="16"/>
        <v>0</v>
      </c>
      <c r="AV28" s="6">
        <f t="shared" si="16"/>
        <v>0</v>
      </c>
      <c r="AW28" s="6">
        <f t="shared" si="16"/>
        <v>0</v>
      </c>
      <c r="AX28" s="6">
        <f t="shared" si="16"/>
        <v>0</v>
      </c>
      <c r="AY28" s="6">
        <f t="shared" si="16"/>
        <v>0</v>
      </c>
      <c r="AZ28" s="6">
        <f t="shared" si="16"/>
        <v>0</v>
      </c>
      <c r="BA28" s="6">
        <f t="shared" si="16"/>
        <v>0</v>
      </c>
      <c r="BB28" s="6">
        <f t="shared" si="16"/>
        <v>0</v>
      </c>
      <c r="BC28" s="6">
        <f t="shared" si="16"/>
        <v>0</v>
      </c>
      <c r="BD28" s="6">
        <f t="shared" si="16"/>
        <v>0</v>
      </c>
      <c r="BE28" s="6">
        <f t="shared" si="16"/>
        <v>0</v>
      </c>
      <c r="BF28" s="6">
        <f t="shared" si="16"/>
        <v>0</v>
      </c>
      <c r="BG28" s="6">
        <f t="shared" si="16"/>
        <v>0</v>
      </c>
      <c r="BH28" s="6">
        <f t="shared" si="16"/>
        <v>0</v>
      </c>
      <c r="BI28" s="6">
        <f t="shared" si="16"/>
        <v>0</v>
      </c>
      <c r="BJ28" s="6">
        <f t="shared" si="16"/>
        <v>0</v>
      </c>
      <c r="BK28" s="6">
        <f t="shared" si="16"/>
        <v>0</v>
      </c>
      <c r="BL28" s="6">
        <f t="shared" si="16"/>
        <v>0</v>
      </c>
      <c r="BM28" s="6">
        <f t="shared" si="16"/>
        <v>0</v>
      </c>
      <c r="BN28" s="6">
        <f t="shared" si="16"/>
        <v>0</v>
      </c>
      <c r="BO28" s="6">
        <f t="shared" si="16"/>
        <v>0</v>
      </c>
      <c r="BP28" s="6">
        <f t="shared" si="16"/>
        <v>0</v>
      </c>
      <c r="BQ28" s="6">
        <f t="shared" ref="BQ28:CH28" si="17">BQ$26</f>
        <v>0</v>
      </c>
      <c r="BR28" s="6">
        <f t="shared" si="17"/>
        <v>0</v>
      </c>
      <c r="BS28" s="6">
        <f t="shared" si="17"/>
        <v>0</v>
      </c>
      <c r="BT28" s="6">
        <f t="shared" si="17"/>
        <v>0</v>
      </c>
      <c r="BU28" s="6">
        <f t="shared" si="17"/>
        <v>0</v>
      </c>
      <c r="BV28" s="6">
        <f t="shared" si="17"/>
        <v>0</v>
      </c>
      <c r="BW28" s="6">
        <f t="shared" si="17"/>
        <v>0</v>
      </c>
      <c r="BX28" s="6">
        <f t="shared" si="17"/>
        <v>0</v>
      </c>
      <c r="BY28" s="6">
        <f t="shared" si="17"/>
        <v>0</v>
      </c>
      <c r="BZ28" s="6">
        <f t="shared" si="17"/>
        <v>0</v>
      </c>
      <c r="CA28" s="6">
        <f t="shared" si="17"/>
        <v>0</v>
      </c>
      <c r="CB28" s="6">
        <f t="shared" si="17"/>
        <v>0</v>
      </c>
      <c r="CC28" s="6">
        <f t="shared" si="17"/>
        <v>0</v>
      </c>
      <c r="CD28" s="6">
        <f t="shared" si="17"/>
        <v>0</v>
      </c>
      <c r="CE28" s="6">
        <f t="shared" si="17"/>
        <v>0</v>
      </c>
      <c r="CF28" s="6">
        <f t="shared" si="17"/>
        <v>0</v>
      </c>
      <c r="CG28" s="6">
        <f t="shared" si="17"/>
        <v>0</v>
      </c>
      <c r="CH28" s="6">
        <f t="shared" si="17"/>
        <v>0</v>
      </c>
    </row>
    <row r="29" spans="1:86" ht="13.9" x14ac:dyDescent="0.25">
      <c r="D29" s="6" t="s">
        <v>333</v>
      </c>
      <c r="F29" s="7" t="s">
        <v>59</v>
      </c>
      <c r="G29" s="14">
        <f>SUM(I29:CH29)</f>
        <v>3400.22492010927</v>
      </c>
      <c r="I29" s="14">
        <f>MAX(I28,0)</f>
        <v>0</v>
      </c>
      <c r="J29" s="14">
        <f t="shared" ref="J29:BU29" si="18">MAX(J28,0)</f>
        <v>0</v>
      </c>
      <c r="K29" s="14">
        <f t="shared" si="18"/>
        <v>0</v>
      </c>
      <c r="L29" s="14">
        <f t="shared" si="18"/>
        <v>2106.0110464291174</v>
      </c>
      <c r="M29" s="14">
        <f t="shared" si="18"/>
        <v>1294.2138736801528</v>
      </c>
      <c r="N29" s="14">
        <f t="shared" si="18"/>
        <v>0</v>
      </c>
      <c r="O29" s="14">
        <f t="shared" si="18"/>
        <v>0</v>
      </c>
      <c r="P29" s="14">
        <f t="shared" si="18"/>
        <v>0</v>
      </c>
      <c r="Q29" s="14">
        <f t="shared" si="18"/>
        <v>0</v>
      </c>
      <c r="R29" s="14">
        <f t="shared" si="18"/>
        <v>0</v>
      </c>
      <c r="S29" s="14">
        <f t="shared" si="18"/>
        <v>0</v>
      </c>
      <c r="T29" s="14">
        <f t="shared" si="18"/>
        <v>0</v>
      </c>
      <c r="U29" s="14">
        <f t="shared" si="18"/>
        <v>0</v>
      </c>
      <c r="V29" s="14">
        <f t="shared" si="18"/>
        <v>0</v>
      </c>
      <c r="W29" s="14">
        <f t="shared" si="18"/>
        <v>0</v>
      </c>
      <c r="X29" s="14">
        <f t="shared" si="18"/>
        <v>0</v>
      </c>
      <c r="Y29" s="14">
        <f t="shared" si="18"/>
        <v>0</v>
      </c>
      <c r="Z29" s="14">
        <f t="shared" si="18"/>
        <v>0</v>
      </c>
      <c r="AA29" s="14">
        <f t="shared" si="18"/>
        <v>0</v>
      </c>
      <c r="AB29" s="14">
        <f t="shared" si="18"/>
        <v>0</v>
      </c>
      <c r="AC29" s="14">
        <f t="shared" si="18"/>
        <v>0</v>
      </c>
      <c r="AD29" s="14">
        <f t="shared" si="18"/>
        <v>0</v>
      </c>
      <c r="AE29" s="14">
        <f t="shared" si="18"/>
        <v>0</v>
      </c>
      <c r="AF29" s="14">
        <f t="shared" si="18"/>
        <v>0</v>
      </c>
      <c r="AG29" s="14">
        <f t="shared" si="18"/>
        <v>0</v>
      </c>
      <c r="AH29" s="14">
        <f t="shared" si="18"/>
        <v>0</v>
      </c>
      <c r="AI29" s="14">
        <f t="shared" si="18"/>
        <v>0</v>
      </c>
      <c r="AJ29" s="14">
        <f t="shared" si="18"/>
        <v>0</v>
      </c>
      <c r="AK29" s="14">
        <f t="shared" si="18"/>
        <v>0</v>
      </c>
      <c r="AL29" s="14">
        <f t="shared" si="18"/>
        <v>0</v>
      </c>
      <c r="AM29" s="14">
        <f t="shared" si="18"/>
        <v>0</v>
      </c>
      <c r="AN29" s="14">
        <f t="shared" si="18"/>
        <v>0</v>
      </c>
      <c r="AO29" s="14">
        <f t="shared" si="18"/>
        <v>0</v>
      </c>
      <c r="AP29" s="14">
        <f t="shared" si="18"/>
        <v>0</v>
      </c>
      <c r="AQ29" s="14">
        <f t="shared" si="18"/>
        <v>0</v>
      </c>
      <c r="AR29" s="14">
        <f t="shared" si="18"/>
        <v>0</v>
      </c>
      <c r="AS29" s="14">
        <f t="shared" si="18"/>
        <v>0</v>
      </c>
      <c r="AT29" s="14">
        <f t="shared" si="18"/>
        <v>0</v>
      </c>
      <c r="AU29" s="14">
        <f t="shared" si="18"/>
        <v>0</v>
      </c>
      <c r="AV29" s="14">
        <f t="shared" si="18"/>
        <v>0</v>
      </c>
      <c r="AW29" s="14">
        <f t="shared" si="18"/>
        <v>0</v>
      </c>
      <c r="AX29" s="14">
        <f t="shared" si="18"/>
        <v>0</v>
      </c>
      <c r="AY29" s="14">
        <f t="shared" si="18"/>
        <v>0</v>
      </c>
      <c r="AZ29" s="14">
        <f t="shared" si="18"/>
        <v>0</v>
      </c>
      <c r="BA29" s="14">
        <f t="shared" si="18"/>
        <v>0</v>
      </c>
      <c r="BB29" s="14">
        <f t="shared" si="18"/>
        <v>0</v>
      </c>
      <c r="BC29" s="14">
        <f t="shared" si="18"/>
        <v>0</v>
      </c>
      <c r="BD29" s="14">
        <f t="shared" si="18"/>
        <v>0</v>
      </c>
      <c r="BE29" s="14">
        <f t="shared" si="18"/>
        <v>0</v>
      </c>
      <c r="BF29" s="14">
        <f t="shared" si="18"/>
        <v>0</v>
      </c>
      <c r="BG29" s="14">
        <f t="shared" si="18"/>
        <v>0</v>
      </c>
      <c r="BH29" s="14">
        <f t="shared" si="18"/>
        <v>0</v>
      </c>
      <c r="BI29" s="14">
        <f t="shared" si="18"/>
        <v>0</v>
      </c>
      <c r="BJ29" s="14">
        <f t="shared" si="18"/>
        <v>0</v>
      </c>
      <c r="BK29" s="14">
        <f t="shared" si="18"/>
        <v>0</v>
      </c>
      <c r="BL29" s="14">
        <f t="shared" si="18"/>
        <v>0</v>
      </c>
      <c r="BM29" s="14">
        <f t="shared" si="18"/>
        <v>0</v>
      </c>
      <c r="BN29" s="14">
        <f t="shared" si="18"/>
        <v>0</v>
      </c>
      <c r="BO29" s="14">
        <f t="shared" si="18"/>
        <v>0</v>
      </c>
      <c r="BP29" s="14">
        <f t="shared" si="18"/>
        <v>0</v>
      </c>
      <c r="BQ29" s="14">
        <f t="shared" si="18"/>
        <v>0</v>
      </c>
      <c r="BR29" s="14">
        <f t="shared" si="18"/>
        <v>0</v>
      </c>
      <c r="BS29" s="14">
        <f t="shared" si="18"/>
        <v>0</v>
      </c>
      <c r="BT29" s="14">
        <f t="shared" si="18"/>
        <v>0</v>
      </c>
      <c r="BU29" s="14">
        <f t="shared" si="18"/>
        <v>0</v>
      </c>
      <c r="BV29" s="14">
        <f t="shared" ref="BV29:CH29" si="19">MAX(BV28,0)</f>
        <v>0</v>
      </c>
      <c r="BW29" s="14">
        <f t="shared" si="19"/>
        <v>0</v>
      </c>
      <c r="BX29" s="14">
        <f t="shared" si="19"/>
        <v>0</v>
      </c>
      <c r="BY29" s="14">
        <f t="shared" si="19"/>
        <v>0</v>
      </c>
      <c r="BZ29" s="14">
        <f t="shared" si="19"/>
        <v>0</v>
      </c>
      <c r="CA29" s="14">
        <f t="shared" si="19"/>
        <v>0</v>
      </c>
      <c r="CB29" s="14">
        <f t="shared" si="19"/>
        <v>0</v>
      </c>
      <c r="CC29" s="14">
        <f t="shared" si="19"/>
        <v>0</v>
      </c>
      <c r="CD29" s="14">
        <f t="shared" si="19"/>
        <v>0</v>
      </c>
      <c r="CE29" s="14">
        <f t="shared" si="19"/>
        <v>0</v>
      </c>
      <c r="CF29" s="14">
        <f t="shared" si="19"/>
        <v>0</v>
      </c>
      <c r="CG29" s="14">
        <f t="shared" si="19"/>
        <v>0</v>
      </c>
      <c r="CH29" s="14">
        <f t="shared" si="19"/>
        <v>0</v>
      </c>
    </row>
    <row r="31" spans="1:86" ht="13.9" x14ac:dyDescent="0.25">
      <c r="D31" s="6" t="str">
        <f>D$26</f>
        <v>Target DSRA deposit / (releases)</v>
      </c>
      <c r="E31" s="14">
        <f t="shared" ref="E31:BP31" si="20">E$26</f>
        <v>0</v>
      </c>
      <c r="F31" s="7" t="str">
        <f t="shared" si="20"/>
        <v>$ 000s</v>
      </c>
      <c r="G31" s="6">
        <f t="shared" si="20"/>
        <v>1349.6352170072348</v>
      </c>
      <c r="H31" s="6">
        <f t="shared" si="20"/>
        <v>0</v>
      </c>
      <c r="I31" s="6">
        <f t="shared" si="20"/>
        <v>0</v>
      </c>
      <c r="J31" s="6">
        <f t="shared" si="20"/>
        <v>0</v>
      </c>
      <c r="K31" s="6">
        <f t="shared" si="20"/>
        <v>0</v>
      </c>
      <c r="L31" s="6">
        <f t="shared" si="20"/>
        <v>2106.0110464291174</v>
      </c>
      <c r="M31" s="6">
        <f t="shared" si="20"/>
        <v>1294.2138736801528</v>
      </c>
      <c r="N31" s="6">
        <f t="shared" si="20"/>
        <v>-55.421343327082013</v>
      </c>
      <c r="O31" s="6">
        <f t="shared" si="20"/>
        <v>-55.421343327082013</v>
      </c>
      <c r="P31" s="6">
        <f t="shared" si="20"/>
        <v>-55.421343327082013</v>
      </c>
      <c r="Q31" s="6">
        <f t="shared" si="20"/>
        <v>-55.421343327082013</v>
      </c>
      <c r="R31" s="6">
        <f t="shared" si="20"/>
        <v>-55.421343327082013</v>
      </c>
      <c r="S31" s="6">
        <f t="shared" si="20"/>
        <v>-55.421343327082241</v>
      </c>
      <c r="T31" s="6">
        <f t="shared" si="20"/>
        <v>-55.421343327082013</v>
      </c>
      <c r="U31" s="6">
        <f t="shared" si="20"/>
        <v>-55.421343327082013</v>
      </c>
      <c r="V31" s="6">
        <f t="shared" si="20"/>
        <v>-55.421343327082013</v>
      </c>
      <c r="W31" s="6">
        <f t="shared" si="20"/>
        <v>-55.421343327082013</v>
      </c>
      <c r="X31" s="6">
        <f t="shared" si="20"/>
        <v>-55.421343327082013</v>
      </c>
      <c r="Y31" s="6">
        <f t="shared" si="20"/>
        <v>-1440.954926504133</v>
      </c>
      <c r="Z31" s="6">
        <f t="shared" si="20"/>
        <v>-9.0949470177292829E-14</v>
      </c>
      <c r="AA31" s="6">
        <f t="shared" si="20"/>
        <v>0</v>
      </c>
      <c r="AB31" s="6">
        <f t="shared" si="20"/>
        <v>0</v>
      </c>
      <c r="AC31" s="6">
        <f t="shared" si="20"/>
        <v>0</v>
      </c>
      <c r="AD31" s="6">
        <f t="shared" si="20"/>
        <v>0</v>
      </c>
      <c r="AE31" s="6">
        <f t="shared" si="20"/>
        <v>0</v>
      </c>
      <c r="AF31" s="6">
        <f t="shared" si="20"/>
        <v>0</v>
      </c>
      <c r="AG31" s="6">
        <f t="shared" si="20"/>
        <v>0</v>
      </c>
      <c r="AH31" s="6">
        <f t="shared" si="20"/>
        <v>0</v>
      </c>
      <c r="AI31" s="6">
        <f t="shared" si="20"/>
        <v>0</v>
      </c>
      <c r="AJ31" s="6">
        <f t="shared" si="20"/>
        <v>0</v>
      </c>
      <c r="AK31" s="6">
        <f t="shared" si="20"/>
        <v>0</v>
      </c>
      <c r="AL31" s="6">
        <f t="shared" si="20"/>
        <v>0</v>
      </c>
      <c r="AM31" s="6">
        <f t="shared" si="20"/>
        <v>0</v>
      </c>
      <c r="AN31" s="6">
        <f t="shared" si="20"/>
        <v>0</v>
      </c>
      <c r="AO31" s="6">
        <f t="shared" si="20"/>
        <v>0</v>
      </c>
      <c r="AP31" s="6">
        <f t="shared" si="20"/>
        <v>0</v>
      </c>
      <c r="AQ31" s="6">
        <f t="shared" si="20"/>
        <v>0</v>
      </c>
      <c r="AR31" s="6">
        <f t="shared" si="20"/>
        <v>0</v>
      </c>
      <c r="AS31" s="6">
        <f t="shared" si="20"/>
        <v>0</v>
      </c>
      <c r="AT31" s="6">
        <f t="shared" si="20"/>
        <v>0</v>
      </c>
      <c r="AU31" s="6">
        <f t="shared" si="20"/>
        <v>0</v>
      </c>
      <c r="AV31" s="6">
        <f t="shared" si="20"/>
        <v>0</v>
      </c>
      <c r="AW31" s="6">
        <f t="shared" si="20"/>
        <v>0</v>
      </c>
      <c r="AX31" s="6">
        <f t="shared" si="20"/>
        <v>0</v>
      </c>
      <c r="AY31" s="6">
        <f t="shared" si="20"/>
        <v>0</v>
      </c>
      <c r="AZ31" s="6">
        <f t="shared" si="20"/>
        <v>0</v>
      </c>
      <c r="BA31" s="6">
        <f t="shared" si="20"/>
        <v>0</v>
      </c>
      <c r="BB31" s="6">
        <f t="shared" si="20"/>
        <v>0</v>
      </c>
      <c r="BC31" s="6">
        <f t="shared" si="20"/>
        <v>0</v>
      </c>
      <c r="BD31" s="6">
        <f t="shared" si="20"/>
        <v>0</v>
      </c>
      <c r="BE31" s="6">
        <f t="shared" si="20"/>
        <v>0</v>
      </c>
      <c r="BF31" s="6">
        <f t="shared" si="20"/>
        <v>0</v>
      </c>
      <c r="BG31" s="6">
        <f t="shared" si="20"/>
        <v>0</v>
      </c>
      <c r="BH31" s="6">
        <f t="shared" si="20"/>
        <v>0</v>
      </c>
      <c r="BI31" s="6">
        <f t="shared" si="20"/>
        <v>0</v>
      </c>
      <c r="BJ31" s="6">
        <f t="shared" si="20"/>
        <v>0</v>
      </c>
      <c r="BK31" s="6">
        <f t="shared" si="20"/>
        <v>0</v>
      </c>
      <c r="BL31" s="6">
        <f t="shared" si="20"/>
        <v>0</v>
      </c>
      <c r="BM31" s="6">
        <f t="shared" si="20"/>
        <v>0</v>
      </c>
      <c r="BN31" s="6">
        <f t="shared" si="20"/>
        <v>0</v>
      </c>
      <c r="BO31" s="6">
        <f t="shared" si="20"/>
        <v>0</v>
      </c>
      <c r="BP31" s="6">
        <f t="shared" si="20"/>
        <v>0</v>
      </c>
      <c r="BQ31" s="6">
        <f t="shared" ref="BQ31:CH31" si="21">BQ$26</f>
        <v>0</v>
      </c>
      <c r="BR31" s="6">
        <f t="shared" si="21"/>
        <v>0</v>
      </c>
      <c r="BS31" s="6">
        <f t="shared" si="21"/>
        <v>0</v>
      </c>
      <c r="BT31" s="6">
        <f t="shared" si="21"/>
        <v>0</v>
      </c>
      <c r="BU31" s="6">
        <f t="shared" si="21"/>
        <v>0</v>
      </c>
      <c r="BV31" s="6">
        <f t="shared" si="21"/>
        <v>0</v>
      </c>
      <c r="BW31" s="6">
        <f t="shared" si="21"/>
        <v>0</v>
      </c>
      <c r="BX31" s="6">
        <f t="shared" si="21"/>
        <v>0</v>
      </c>
      <c r="BY31" s="6">
        <f t="shared" si="21"/>
        <v>0</v>
      </c>
      <c r="BZ31" s="6">
        <f t="shared" si="21"/>
        <v>0</v>
      </c>
      <c r="CA31" s="6">
        <f t="shared" si="21"/>
        <v>0</v>
      </c>
      <c r="CB31" s="6">
        <f t="shared" si="21"/>
        <v>0</v>
      </c>
      <c r="CC31" s="6">
        <f t="shared" si="21"/>
        <v>0</v>
      </c>
      <c r="CD31" s="6">
        <f t="shared" si="21"/>
        <v>0</v>
      </c>
      <c r="CE31" s="6">
        <f t="shared" si="21"/>
        <v>0</v>
      </c>
      <c r="CF31" s="6">
        <f t="shared" si="21"/>
        <v>0</v>
      </c>
      <c r="CG31" s="6">
        <f t="shared" si="21"/>
        <v>0</v>
      </c>
      <c r="CH31" s="6">
        <f t="shared" si="21"/>
        <v>0</v>
      </c>
    </row>
    <row r="32" spans="1:86" ht="13.9" x14ac:dyDescent="0.25">
      <c r="D32" s="6" t="s">
        <v>334</v>
      </c>
      <c r="F32" s="7" t="s">
        <v>59</v>
      </c>
      <c r="G32" s="14">
        <f>SUM(I32:CH32)</f>
        <v>2050.5897031020354</v>
      </c>
      <c r="I32" s="14">
        <f>-1*MIN(I31,0)</f>
        <v>0</v>
      </c>
      <c r="J32" s="14">
        <f t="shared" ref="J32:BU32" si="22">-1*MIN(J31,0)</f>
        <v>0</v>
      </c>
      <c r="K32" s="14">
        <f t="shared" si="22"/>
        <v>0</v>
      </c>
      <c r="L32" s="14">
        <f t="shared" si="22"/>
        <v>0</v>
      </c>
      <c r="M32" s="14">
        <f t="shared" si="22"/>
        <v>0</v>
      </c>
      <c r="N32" s="14">
        <f t="shared" si="22"/>
        <v>55.421343327082013</v>
      </c>
      <c r="O32" s="14">
        <f t="shared" si="22"/>
        <v>55.421343327082013</v>
      </c>
      <c r="P32" s="14">
        <f t="shared" si="22"/>
        <v>55.421343327082013</v>
      </c>
      <c r="Q32" s="14">
        <f t="shared" si="22"/>
        <v>55.421343327082013</v>
      </c>
      <c r="R32" s="14">
        <f t="shared" si="22"/>
        <v>55.421343327082013</v>
      </c>
      <c r="S32" s="14">
        <f t="shared" si="22"/>
        <v>55.421343327082241</v>
      </c>
      <c r="T32" s="14">
        <f t="shared" si="22"/>
        <v>55.421343327082013</v>
      </c>
      <c r="U32" s="14">
        <f t="shared" si="22"/>
        <v>55.421343327082013</v>
      </c>
      <c r="V32" s="14">
        <f t="shared" si="22"/>
        <v>55.421343327082013</v>
      </c>
      <c r="W32" s="14">
        <f t="shared" si="22"/>
        <v>55.421343327082013</v>
      </c>
      <c r="X32" s="14">
        <f t="shared" si="22"/>
        <v>55.421343327082013</v>
      </c>
      <c r="Y32" s="14">
        <f t="shared" si="22"/>
        <v>1440.954926504133</v>
      </c>
      <c r="Z32" s="14">
        <f t="shared" si="22"/>
        <v>9.0949470177292829E-14</v>
      </c>
      <c r="AA32" s="14">
        <f t="shared" si="22"/>
        <v>0</v>
      </c>
      <c r="AB32" s="14">
        <f t="shared" si="22"/>
        <v>0</v>
      </c>
      <c r="AC32" s="14">
        <f t="shared" si="22"/>
        <v>0</v>
      </c>
      <c r="AD32" s="14">
        <f t="shared" si="22"/>
        <v>0</v>
      </c>
      <c r="AE32" s="14">
        <f t="shared" si="22"/>
        <v>0</v>
      </c>
      <c r="AF32" s="14">
        <f t="shared" si="22"/>
        <v>0</v>
      </c>
      <c r="AG32" s="14">
        <f t="shared" si="22"/>
        <v>0</v>
      </c>
      <c r="AH32" s="14">
        <f t="shared" si="22"/>
        <v>0</v>
      </c>
      <c r="AI32" s="14">
        <f t="shared" si="22"/>
        <v>0</v>
      </c>
      <c r="AJ32" s="14">
        <f t="shared" si="22"/>
        <v>0</v>
      </c>
      <c r="AK32" s="14">
        <f t="shared" si="22"/>
        <v>0</v>
      </c>
      <c r="AL32" s="14">
        <f t="shared" si="22"/>
        <v>0</v>
      </c>
      <c r="AM32" s="14">
        <f t="shared" si="22"/>
        <v>0</v>
      </c>
      <c r="AN32" s="14">
        <f t="shared" si="22"/>
        <v>0</v>
      </c>
      <c r="AO32" s="14">
        <f t="shared" si="22"/>
        <v>0</v>
      </c>
      <c r="AP32" s="14">
        <f t="shared" si="22"/>
        <v>0</v>
      </c>
      <c r="AQ32" s="14">
        <f t="shared" si="22"/>
        <v>0</v>
      </c>
      <c r="AR32" s="14">
        <f t="shared" si="22"/>
        <v>0</v>
      </c>
      <c r="AS32" s="14">
        <f t="shared" si="22"/>
        <v>0</v>
      </c>
      <c r="AT32" s="14">
        <f t="shared" si="22"/>
        <v>0</v>
      </c>
      <c r="AU32" s="14">
        <f t="shared" si="22"/>
        <v>0</v>
      </c>
      <c r="AV32" s="14">
        <f t="shared" si="22"/>
        <v>0</v>
      </c>
      <c r="AW32" s="14">
        <f t="shared" si="22"/>
        <v>0</v>
      </c>
      <c r="AX32" s="14">
        <f t="shared" si="22"/>
        <v>0</v>
      </c>
      <c r="AY32" s="14">
        <f t="shared" si="22"/>
        <v>0</v>
      </c>
      <c r="AZ32" s="14">
        <f t="shared" si="22"/>
        <v>0</v>
      </c>
      <c r="BA32" s="14">
        <f t="shared" si="22"/>
        <v>0</v>
      </c>
      <c r="BB32" s="14">
        <f t="shared" si="22"/>
        <v>0</v>
      </c>
      <c r="BC32" s="14">
        <f t="shared" si="22"/>
        <v>0</v>
      </c>
      <c r="BD32" s="14">
        <f t="shared" si="22"/>
        <v>0</v>
      </c>
      <c r="BE32" s="14">
        <f t="shared" si="22"/>
        <v>0</v>
      </c>
      <c r="BF32" s="14">
        <f t="shared" si="22"/>
        <v>0</v>
      </c>
      <c r="BG32" s="14">
        <f t="shared" si="22"/>
        <v>0</v>
      </c>
      <c r="BH32" s="14">
        <f t="shared" si="22"/>
        <v>0</v>
      </c>
      <c r="BI32" s="14">
        <f t="shared" si="22"/>
        <v>0</v>
      </c>
      <c r="BJ32" s="14">
        <f t="shared" si="22"/>
        <v>0</v>
      </c>
      <c r="BK32" s="14">
        <f t="shared" si="22"/>
        <v>0</v>
      </c>
      <c r="BL32" s="14">
        <f t="shared" si="22"/>
        <v>0</v>
      </c>
      <c r="BM32" s="14">
        <f t="shared" si="22"/>
        <v>0</v>
      </c>
      <c r="BN32" s="14">
        <f t="shared" si="22"/>
        <v>0</v>
      </c>
      <c r="BO32" s="14">
        <f t="shared" si="22"/>
        <v>0</v>
      </c>
      <c r="BP32" s="14">
        <f t="shared" si="22"/>
        <v>0</v>
      </c>
      <c r="BQ32" s="14">
        <f t="shared" si="22"/>
        <v>0</v>
      </c>
      <c r="BR32" s="14">
        <f t="shared" si="22"/>
        <v>0</v>
      </c>
      <c r="BS32" s="14">
        <f t="shared" si="22"/>
        <v>0</v>
      </c>
      <c r="BT32" s="14">
        <f t="shared" si="22"/>
        <v>0</v>
      </c>
      <c r="BU32" s="14">
        <f t="shared" si="22"/>
        <v>0</v>
      </c>
      <c r="BV32" s="14">
        <f t="shared" ref="BV32:CH32" si="23">-1*MIN(BV31,0)</f>
        <v>0</v>
      </c>
      <c r="BW32" s="14">
        <f t="shared" si="23"/>
        <v>0</v>
      </c>
      <c r="BX32" s="14">
        <f t="shared" si="23"/>
        <v>0</v>
      </c>
      <c r="BY32" s="14">
        <f t="shared" si="23"/>
        <v>0</v>
      </c>
      <c r="BZ32" s="14">
        <f t="shared" si="23"/>
        <v>0</v>
      </c>
      <c r="CA32" s="14">
        <f t="shared" si="23"/>
        <v>0</v>
      </c>
      <c r="CB32" s="14">
        <f t="shared" si="23"/>
        <v>0</v>
      </c>
      <c r="CC32" s="14">
        <f t="shared" si="23"/>
        <v>0</v>
      </c>
      <c r="CD32" s="14">
        <f t="shared" si="23"/>
        <v>0</v>
      </c>
      <c r="CE32" s="14">
        <f t="shared" si="23"/>
        <v>0</v>
      </c>
      <c r="CF32" s="14">
        <f t="shared" si="23"/>
        <v>0</v>
      </c>
      <c r="CG32" s="14">
        <f t="shared" si="23"/>
        <v>0</v>
      </c>
      <c r="CH32" s="14">
        <f t="shared" si="23"/>
        <v>0</v>
      </c>
    </row>
    <row r="34" spans="1:86" ht="13.9" x14ac:dyDescent="0.25">
      <c r="A34" s="5" t="s">
        <v>335</v>
      </c>
    </row>
    <row r="36" spans="1:86" ht="13.9" x14ac:dyDescent="0.25">
      <c r="D36" s="37" t="str">
        <f>Equity!D$23</f>
        <v>Retained cash balance BEG</v>
      </c>
      <c r="E36" s="37">
        <f>Equity!E$23</f>
        <v>0</v>
      </c>
      <c r="F36" s="37" t="str">
        <f>Equity!F$23</f>
        <v>$ 000s</v>
      </c>
      <c r="G36" s="37">
        <f>Equity!G$23</f>
        <v>0</v>
      </c>
      <c r="H36" s="37">
        <f>Equity!H$23</f>
        <v>0</v>
      </c>
      <c r="I36" s="37">
        <f>Equity!I$23</f>
        <v>0</v>
      </c>
      <c r="J36" s="37">
        <f>Equity!J$23</f>
        <v>0</v>
      </c>
      <c r="K36" s="37">
        <f>Equity!K$23</f>
        <v>0</v>
      </c>
      <c r="L36" s="37">
        <f>Equity!L$23</f>
        <v>0</v>
      </c>
      <c r="M36" s="37">
        <f>Equity!M$23</f>
        <v>756.3758294218826</v>
      </c>
      <c r="N36" s="37">
        <f>Equity!N$23</f>
        <v>1913.6209473763265</v>
      </c>
      <c r="O36" s="37">
        <f>Equity!O$23</f>
        <v>3411.0465344455233</v>
      </c>
      <c r="P36" s="37">
        <f>Equity!P$23</f>
        <v>4959.7230886949865</v>
      </c>
      <c r="Q36" s="37">
        <f>Equity!Q$23</f>
        <v>6222.6467242327572</v>
      </c>
      <c r="R36" s="37">
        <f>Equity!R$23</f>
        <v>7485.3669357532808</v>
      </c>
      <c r="S36" s="37">
        <f>Equity!S$23</f>
        <v>8748.1227340845453</v>
      </c>
      <c r="T36" s="37">
        <f>Equity!T$23</f>
        <v>10010.656873256128</v>
      </c>
      <c r="U36" s="37">
        <f>Equity!U$23</f>
        <v>11273.743952358878</v>
      </c>
      <c r="V36" s="37">
        <f>Equity!V$23</f>
        <v>12536.610838763243</v>
      </c>
      <c r="W36" s="37">
        <f>Equity!W$23</f>
        <v>13799.516245476021</v>
      </c>
      <c r="X36" s="37">
        <f>Equity!X$23</f>
        <v>15062.181721185802</v>
      </c>
      <c r="Y36" s="37">
        <f>Equity!Y$23</f>
        <v>16325.445716859627</v>
      </c>
      <c r="Z36" s="37">
        <f>Equity!Z$23</f>
        <v>17588.471368875325</v>
      </c>
      <c r="AA36" s="37">
        <f>Equity!AA$23</f>
        <v>20237.072299688713</v>
      </c>
      <c r="AB36" s="37">
        <f>Equity!AB$23</f>
        <v>22885.413521468276</v>
      </c>
      <c r="AC36" s="37">
        <f>Equity!AC$23</f>
        <v>25534.40260050532</v>
      </c>
      <c r="AD36" s="37">
        <f>Equity!AD$23</f>
        <v>28183.133688701677</v>
      </c>
      <c r="AE36" s="37">
        <f>Equity!AE$23</f>
        <v>30831.909909578746</v>
      </c>
      <c r="AF36" s="37">
        <f>Equity!AF$23</f>
        <v>33480.405013045362</v>
      </c>
      <c r="AG36" s="37">
        <f>Equity!AG$23</f>
        <v>36129.601378042564</v>
      </c>
      <c r="AH36" s="37">
        <f>Equity!AH$23</f>
        <v>38778.518485456814</v>
      </c>
      <c r="AI36" s="37">
        <f>Equity!AI$23</f>
        <v>41427.484445936141</v>
      </c>
      <c r="AJ36" s="37">
        <f>Equity!AJ$23</f>
        <v>44076.146115889656</v>
      </c>
      <c r="AK36" s="37">
        <f>Equity!AK$23</f>
        <v>46725.566853876444</v>
      </c>
      <c r="AL36" s="37">
        <f>Equity!AL$23</f>
        <v>49374.685314474526</v>
      </c>
      <c r="AM36" s="37">
        <f>Equity!AM$23</f>
        <v>0</v>
      </c>
      <c r="AN36" s="37">
        <f>Equity!AN$23</f>
        <v>-137.54121487841297</v>
      </c>
      <c r="AO36" s="37">
        <f>Equity!AO$23</f>
        <v>-137.54121487841292</v>
      </c>
      <c r="AP36" s="37">
        <f>Equity!AP$23</f>
        <v>-137.54121487841286</v>
      </c>
      <c r="AQ36" s="37">
        <f>Equity!AQ$23</f>
        <v>-137.5412148784128</v>
      </c>
      <c r="AR36" s="37">
        <f>Equity!AR$23</f>
        <v>-137.54121487841275</v>
      </c>
      <c r="AS36" s="37">
        <f>Equity!AS$23</f>
        <v>-137.54121487841269</v>
      </c>
      <c r="AT36" s="37">
        <f>Equity!AT$23</f>
        <v>-137.54121487841263</v>
      </c>
      <c r="AU36" s="37">
        <f>Equity!AU$23</f>
        <v>-137.54121487841257</v>
      </c>
      <c r="AV36" s="37">
        <f>Equity!AV$23</f>
        <v>-137.54121487841252</v>
      </c>
      <c r="AW36" s="37">
        <f>Equity!AW$23</f>
        <v>-137.54121487841246</v>
      </c>
      <c r="AX36" s="37">
        <f>Equity!AX$23</f>
        <v>-137.5412148784124</v>
      </c>
      <c r="AY36" s="37">
        <f>Equity!AY$23</f>
        <v>-137.54121487841235</v>
      </c>
      <c r="AZ36" s="37">
        <f>Equity!AZ$23</f>
        <v>-137.54121487841229</v>
      </c>
      <c r="BA36" s="37">
        <f>Equity!BA$23</f>
        <v>-137.54121487841223</v>
      </c>
      <c r="BB36" s="37">
        <f>Equity!BB$23</f>
        <v>-137.54121487841218</v>
      </c>
      <c r="BC36" s="37">
        <f>Equity!BC$23</f>
        <v>-137.54121487841212</v>
      </c>
      <c r="BD36" s="37">
        <f>Equity!BD$23</f>
        <v>-137.54121487841206</v>
      </c>
      <c r="BE36" s="37">
        <f>Equity!BE$23</f>
        <v>-137.54121487841201</v>
      </c>
      <c r="BF36" s="37">
        <f>Equity!BF$23</f>
        <v>-137.54121487841195</v>
      </c>
      <c r="BG36" s="37">
        <f>Equity!BG$23</f>
        <v>-137.54121487841189</v>
      </c>
      <c r="BH36" s="37">
        <f>Equity!BH$23</f>
        <v>-137.54121487841184</v>
      </c>
      <c r="BI36" s="37">
        <f>Equity!BI$23</f>
        <v>-137.54121487841178</v>
      </c>
      <c r="BJ36" s="37">
        <f>Equity!BJ$23</f>
        <v>-137.54121487841172</v>
      </c>
      <c r="BK36" s="37">
        <f>Equity!BK$23</f>
        <v>-137.54121487841167</v>
      </c>
      <c r="BL36" s="37">
        <f>Equity!BL$23</f>
        <v>-137.54121487841161</v>
      </c>
      <c r="BM36" s="37">
        <f>Equity!BM$23</f>
        <v>-137.54121487841155</v>
      </c>
      <c r="BN36" s="37">
        <f>Equity!BN$23</f>
        <v>-137.54121487841149</v>
      </c>
      <c r="BO36" s="37">
        <f>Equity!BO$23</f>
        <v>-137.54121487841144</v>
      </c>
      <c r="BP36" s="37">
        <f>Equity!BP$23</f>
        <v>-137.54121487841138</v>
      </c>
      <c r="BQ36" s="37">
        <f>Equity!BQ$23</f>
        <v>-137.54121487841132</v>
      </c>
      <c r="BR36" s="37">
        <f>Equity!BR$23</f>
        <v>-137.54121487841127</v>
      </c>
      <c r="BS36" s="37">
        <f>Equity!BS$23</f>
        <v>-137.54121487841121</v>
      </c>
      <c r="BT36" s="37">
        <f>Equity!BT$23</f>
        <v>-137.54121487841115</v>
      </c>
      <c r="BU36" s="37">
        <f>Equity!BU$23</f>
        <v>-137.5412148784111</v>
      </c>
      <c r="BV36" s="37">
        <f>Equity!BV$23</f>
        <v>-137.54121487841104</v>
      </c>
      <c r="BW36" s="37">
        <f>Equity!BW$23</f>
        <v>-137.54121487841098</v>
      </c>
      <c r="BX36" s="37">
        <f>Equity!BX$23</f>
        <v>-137.54121487841093</v>
      </c>
      <c r="BY36" s="37">
        <f>Equity!BY$23</f>
        <v>-137.54121487841087</v>
      </c>
      <c r="BZ36" s="37">
        <f>Equity!BZ$23</f>
        <v>-137.54121487841081</v>
      </c>
      <c r="CA36" s="37">
        <f>Equity!CA$23</f>
        <v>-137.54121487841076</v>
      </c>
      <c r="CB36" s="37">
        <f>Equity!CB$23</f>
        <v>-137.5412148784107</v>
      </c>
      <c r="CC36" s="37">
        <f>Equity!CC$23</f>
        <v>-137.54121487841064</v>
      </c>
      <c r="CD36" s="37">
        <f>Equity!CD$23</f>
        <v>-137.54121487841059</v>
      </c>
      <c r="CE36" s="37">
        <f>Equity!CE$23</f>
        <v>-137.54121487841053</v>
      </c>
      <c r="CF36" s="37">
        <f>Equity!CF$23</f>
        <v>-137.54121487841047</v>
      </c>
      <c r="CG36" s="37">
        <f>Equity!CG$23</f>
        <v>-137.54121487841041</v>
      </c>
      <c r="CH36" s="37">
        <f>Equity!CH$23</f>
        <v>-137.54121487841036</v>
      </c>
    </row>
    <row r="37" spans="1:86" ht="13.9" x14ac:dyDescent="0.25">
      <c r="D37" s="37" t="str">
        <f>FinSt!D$55</f>
        <v xml:space="preserve">Cash flow available for DSRA </v>
      </c>
      <c r="E37" s="37">
        <f>FinSt!E$55</f>
        <v>0</v>
      </c>
      <c r="F37" s="37" t="str">
        <f>FinSt!F$55</f>
        <v>$ 000s</v>
      </c>
      <c r="G37" s="37">
        <f>FinSt!G$55</f>
        <v>185685.6699869099</v>
      </c>
      <c r="H37" s="37">
        <f>FinSt!H$55</f>
        <v>0</v>
      </c>
      <c r="I37" s="37">
        <f>FinSt!I$55</f>
        <v>0</v>
      </c>
      <c r="J37" s="37">
        <f>FinSt!J$55</f>
        <v>0</v>
      </c>
      <c r="K37" s="37">
        <f>FinSt!K$55</f>
        <v>0</v>
      </c>
      <c r="L37" s="37">
        <f>FinSt!L$55</f>
        <v>756.3758294218826</v>
      </c>
      <c r="M37" s="37">
        <f>FinSt!M$55</f>
        <v>1157.2451179544439</v>
      </c>
      <c r="N37" s="37">
        <f>FinSt!N$55</f>
        <v>1497.4255870691966</v>
      </c>
      <c r="O37" s="37">
        <f>FinSt!O$55</f>
        <v>1768.0847816665853</v>
      </c>
      <c r="P37" s="37">
        <f>FinSt!P$55</f>
        <v>1951.8049058333124</v>
      </c>
      <c r="Q37" s="37">
        <f>FinSt!Q$55</f>
        <v>2237.8535981466339</v>
      </c>
      <c r="R37" s="37">
        <f>FinSt!R$55</f>
        <v>2542.5427048722013</v>
      </c>
      <c r="S37" s="37">
        <f>FinSt!S$55</f>
        <v>2866.7021345063658</v>
      </c>
      <c r="T37" s="37">
        <f>FinSt!T$55</f>
        <v>3212.7846640347625</v>
      </c>
      <c r="U37" s="37">
        <f>FinSt!U$55</f>
        <v>3580.7650162542968</v>
      </c>
      <c r="V37" s="37">
        <f>FinSt!V$55</f>
        <v>3973.3062511925673</v>
      </c>
      <c r="W37" s="37">
        <f>FinSt!W$55</f>
        <v>4391.6189316795953</v>
      </c>
      <c r="X37" s="37">
        <f>FinSt!X$55</f>
        <v>4838.6925051104054</v>
      </c>
      <c r="Y37" s="37">
        <f>FinSt!Y$55</f>
        <v>5314.8579168625502</v>
      </c>
      <c r="Z37" s="37">
        <f>FinSt!Z$55</f>
        <v>7208.9151585276577</v>
      </c>
      <c r="AA37" s="37">
        <f>FinSt!AA$55</f>
        <v>7712.723640207616</v>
      </c>
      <c r="AB37" s="37">
        <f>FinSt!AB$55</f>
        <v>8254.2882092574037</v>
      </c>
      <c r="AC37" s="37">
        <f>FinSt!AC$55</f>
        <v>8834.4389124852569</v>
      </c>
      <c r="AD37" s="37">
        <f>FinSt!AD$55</f>
        <v>9457.2168417379489</v>
      </c>
      <c r="AE37" s="37">
        <f>FinSt!AE$55</f>
        <v>10125.026847469086</v>
      </c>
      <c r="AF37" s="37">
        <f>FinSt!AF$55</f>
        <v>10842.428289183472</v>
      </c>
      <c r="AG37" s="37">
        <f>FinSt!AG$55</f>
        <v>11610.940934250293</v>
      </c>
      <c r="AH37" s="37">
        <f>FinSt!AH$55</f>
        <v>12435.604540406397</v>
      </c>
      <c r="AI37" s="37">
        <f>FinSt!AI$55</f>
        <v>13319.735148879048</v>
      </c>
      <c r="AJ37" s="37">
        <f>FinSt!AJ$55</f>
        <v>14269.031690912841</v>
      </c>
      <c r="AK37" s="37">
        <f>FinSt!AK$55</f>
        <v>15285.957342417663</v>
      </c>
      <c r="AL37" s="37">
        <f>FinSt!AL$55</f>
        <v>16376.843701448834</v>
      </c>
      <c r="AM37" s="37">
        <f>FinSt!AM$55</f>
        <v>-137.54121487841297</v>
      </c>
      <c r="AN37" s="37">
        <f>FinSt!AN$55</f>
        <v>6.3664629124104983E-14</v>
      </c>
      <c r="AO37" s="37">
        <f>FinSt!AO$55</f>
        <v>6.3664629124104983E-14</v>
      </c>
      <c r="AP37" s="37">
        <f>FinSt!AP$55</f>
        <v>6.3664629124104983E-14</v>
      </c>
      <c r="AQ37" s="37">
        <f>FinSt!AQ$55</f>
        <v>6.3664629124104983E-14</v>
      </c>
      <c r="AR37" s="37">
        <f>FinSt!AR$55</f>
        <v>6.3664629124104983E-14</v>
      </c>
      <c r="AS37" s="37">
        <f>FinSt!AS$55</f>
        <v>6.3664629124104983E-14</v>
      </c>
      <c r="AT37" s="37">
        <f>FinSt!AT$55</f>
        <v>6.3664629124104983E-14</v>
      </c>
      <c r="AU37" s="37">
        <f>FinSt!AU$55</f>
        <v>6.3664629124104983E-14</v>
      </c>
      <c r="AV37" s="37">
        <f>FinSt!AV$55</f>
        <v>6.3664629124104983E-14</v>
      </c>
      <c r="AW37" s="37">
        <f>FinSt!AW$55</f>
        <v>6.3664629124104983E-14</v>
      </c>
      <c r="AX37" s="37">
        <f>FinSt!AX$55</f>
        <v>6.3664629124104983E-14</v>
      </c>
      <c r="AY37" s="37">
        <f>FinSt!AY$55</f>
        <v>6.3664629124104983E-14</v>
      </c>
      <c r="AZ37" s="37">
        <f>FinSt!AZ$55</f>
        <v>6.3664629124104983E-14</v>
      </c>
      <c r="BA37" s="37">
        <f>FinSt!BA$55</f>
        <v>6.3664629124104983E-14</v>
      </c>
      <c r="BB37" s="37">
        <f>FinSt!BB$55</f>
        <v>6.3664629124104983E-14</v>
      </c>
      <c r="BC37" s="37">
        <f>FinSt!BC$55</f>
        <v>6.3664629124104983E-14</v>
      </c>
      <c r="BD37" s="37">
        <f>FinSt!BD$55</f>
        <v>6.3664629124104983E-14</v>
      </c>
      <c r="BE37" s="37">
        <f>FinSt!BE$55</f>
        <v>6.3664629124104983E-14</v>
      </c>
      <c r="BF37" s="37">
        <f>FinSt!BF$55</f>
        <v>6.3664629124104983E-14</v>
      </c>
      <c r="BG37" s="37">
        <f>FinSt!BG$55</f>
        <v>6.3664629124104983E-14</v>
      </c>
      <c r="BH37" s="37">
        <f>FinSt!BH$55</f>
        <v>6.3664629124104983E-14</v>
      </c>
      <c r="BI37" s="37">
        <f>FinSt!BI$55</f>
        <v>6.3664629124104983E-14</v>
      </c>
      <c r="BJ37" s="37">
        <f>FinSt!BJ$55</f>
        <v>6.3664629124104983E-14</v>
      </c>
      <c r="BK37" s="37">
        <f>FinSt!BK$55</f>
        <v>6.3664629124104983E-14</v>
      </c>
      <c r="BL37" s="37">
        <f>FinSt!BL$55</f>
        <v>6.3664629124104983E-14</v>
      </c>
      <c r="BM37" s="37">
        <f>FinSt!BM$55</f>
        <v>6.3664629124104983E-14</v>
      </c>
      <c r="BN37" s="37">
        <f>FinSt!BN$55</f>
        <v>6.3664629124104983E-14</v>
      </c>
      <c r="BO37" s="37">
        <f>FinSt!BO$55</f>
        <v>6.3664629124104983E-14</v>
      </c>
      <c r="BP37" s="37">
        <f>FinSt!BP$55</f>
        <v>6.3664629124104983E-14</v>
      </c>
      <c r="BQ37" s="37">
        <f>FinSt!BQ$55</f>
        <v>6.3664629124104983E-14</v>
      </c>
      <c r="BR37" s="37">
        <f>FinSt!BR$55</f>
        <v>6.3664629124104983E-14</v>
      </c>
      <c r="BS37" s="37">
        <f>FinSt!BS$55</f>
        <v>6.3664629124104983E-14</v>
      </c>
      <c r="BT37" s="37">
        <f>FinSt!BT$55</f>
        <v>6.3664629124104983E-14</v>
      </c>
      <c r="BU37" s="37">
        <f>FinSt!BU$55</f>
        <v>6.3664629124104983E-14</v>
      </c>
      <c r="BV37" s="37">
        <f>FinSt!BV$55</f>
        <v>6.3664629124104983E-14</v>
      </c>
      <c r="BW37" s="37">
        <f>FinSt!BW$55</f>
        <v>6.3664629124104983E-14</v>
      </c>
      <c r="BX37" s="37">
        <f>FinSt!BX$55</f>
        <v>6.3664629124104983E-14</v>
      </c>
      <c r="BY37" s="37">
        <f>FinSt!BY$55</f>
        <v>6.3664629124104983E-14</v>
      </c>
      <c r="BZ37" s="37">
        <f>FinSt!BZ$55</f>
        <v>6.3664629124104983E-14</v>
      </c>
      <c r="CA37" s="37">
        <f>FinSt!CA$55</f>
        <v>6.3664629124104983E-14</v>
      </c>
      <c r="CB37" s="37">
        <f>FinSt!CB$55</f>
        <v>6.3664629124104983E-14</v>
      </c>
      <c r="CC37" s="37">
        <f>FinSt!CC$55</f>
        <v>6.3664629124104983E-14</v>
      </c>
      <c r="CD37" s="37">
        <f>FinSt!CD$55</f>
        <v>6.3664629124104983E-14</v>
      </c>
      <c r="CE37" s="37">
        <f>FinSt!CE$55</f>
        <v>6.3664629124104983E-14</v>
      </c>
      <c r="CF37" s="37">
        <f>FinSt!CF$55</f>
        <v>6.3664629124104983E-14</v>
      </c>
      <c r="CG37" s="37">
        <f>FinSt!CG$55</f>
        <v>6.3664629124104983E-14</v>
      </c>
      <c r="CH37" s="37">
        <f>FinSt!CH$55</f>
        <v>6.3664629124104983E-14</v>
      </c>
    </row>
    <row r="38" spans="1:86" ht="13.9" x14ac:dyDescent="0.25">
      <c r="D38" s="6" t="s">
        <v>336</v>
      </c>
      <c r="F38" s="7" t="s">
        <v>59</v>
      </c>
      <c r="G38" s="14">
        <f>SUM(I38:CH38)</f>
        <v>726979.10202507186</v>
      </c>
      <c r="I38" s="14">
        <f>SUM(I36:I37)</f>
        <v>0</v>
      </c>
      <c r="J38" s="14">
        <f t="shared" ref="J38:BU38" si="24">SUM(J36:J37)</f>
        <v>0</v>
      </c>
      <c r="K38" s="14">
        <f t="shared" si="24"/>
        <v>0</v>
      </c>
      <c r="L38" s="14">
        <f t="shared" si="24"/>
        <v>756.3758294218826</v>
      </c>
      <c r="M38" s="14">
        <f t="shared" si="24"/>
        <v>1913.6209473763265</v>
      </c>
      <c r="N38" s="14">
        <f t="shared" si="24"/>
        <v>3411.0465344455233</v>
      </c>
      <c r="O38" s="14">
        <f t="shared" si="24"/>
        <v>5179.1313161121088</v>
      </c>
      <c r="P38" s="14">
        <f t="shared" si="24"/>
        <v>6911.5279945282991</v>
      </c>
      <c r="Q38" s="14">
        <f t="shared" si="24"/>
        <v>8460.5003223793901</v>
      </c>
      <c r="R38" s="14">
        <f t="shared" si="24"/>
        <v>10027.909640625483</v>
      </c>
      <c r="S38" s="14">
        <f t="shared" si="24"/>
        <v>11614.824868590911</v>
      </c>
      <c r="T38" s="14">
        <f t="shared" si="24"/>
        <v>13223.441537290892</v>
      </c>
      <c r="U38" s="14">
        <f t="shared" si="24"/>
        <v>14854.508968613176</v>
      </c>
      <c r="V38" s="14">
        <f t="shared" si="24"/>
        <v>16509.917089955808</v>
      </c>
      <c r="W38" s="14">
        <f t="shared" si="24"/>
        <v>18191.135177155615</v>
      </c>
      <c r="X38" s="14">
        <f t="shared" si="24"/>
        <v>19900.874226296208</v>
      </c>
      <c r="Y38" s="14">
        <f t="shared" si="24"/>
        <v>21640.303633722178</v>
      </c>
      <c r="Z38" s="14">
        <f t="shared" si="24"/>
        <v>24797.386527402981</v>
      </c>
      <c r="AA38" s="14">
        <f t="shared" si="24"/>
        <v>27949.795939896328</v>
      </c>
      <c r="AB38" s="14">
        <f t="shared" si="24"/>
        <v>31139.701730725679</v>
      </c>
      <c r="AC38" s="14">
        <f t="shared" si="24"/>
        <v>34368.841512990577</v>
      </c>
      <c r="AD38" s="14">
        <f t="shared" si="24"/>
        <v>37640.350530439624</v>
      </c>
      <c r="AE38" s="14">
        <f t="shared" si="24"/>
        <v>40956.936757047835</v>
      </c>
      <c r="AF38" s="14">
        <f t="shared" si="24"/>
        <v>44322.833302228835</v>
      </c>
      <c r="AG38" s="14">
        <f t="shared" si="24"/>
        <v>47740.542312292855</v>
      </c>
      <c r="AH38" s="14">
        <f t="shared" si="24"/>
        <v>51214.123025863213</v>
      </c>
      <c r="AI38" s="14">
        <f t="shared" si="24"/>
        <v>54747.219594815193</v>
      </c>
      <c r="AJ38" s="14">
        <f t="shared" si="24"/>
        <v>58345.177806802501</v>
      </c>
      <c r="AK38" s="14">
        <f t="shared" si="24"/>
        <v>62011.524196294107</v>
      </c>
      <c r="AL38" s="14">
        <f t="shared" si="24"/>
        <v>65751.529015923355</v>
      </c>
      <c r="AM38" s="14">
        <f t="shared" si="24"/>
        <v>-137.54121487841297</v>
      </c>
      <c r="AN38" s="14">
        <f t="shared" si="24"/>
        <v>-137.54121487841292</v>
      </c>
      <c r="AO38" s="14">
        <f t="shared" si="24"/>
        <v>-137.54121487841286</v>
      </c>
      <c r="AP38" s="14">
        <f t="shared" si="24"/>
        <v>-137.5412148784128</v>
      </c>
      <c r="AQ38" s="14">
        <f t="shared" si="24"/>
        <v>-137.54121487841275</v>
      </c>
      <c r="AR38" s="14">
        <f t="shared" si="24"/>
        <v>-137.54121487841269</v>
      </c>
      <c r="AS38" s="14">
        <f t="shared" si="24"/>
        <v>-137.54121487841263</v>
      </c>
      <c r="AT38" s="14">
        <f t="shared" si="24"/>
        <v>-137.54121487841257</v>
      </c>
      <c r="AU38" s="14">
        <f t="shared" si="24"/>
        <v>-137.54121487841252</v>
      </c>
      <c r="AV38" s="14">
        <f t="shared" si="24"/>
        <v>-137.54121487841246</v>
      </c>
      <c r="AW38" s="14">
        <f t="shared" si="24"/>
        <v>-137.5412148784124</v>
      </c>
      <c r="AX38" s="14">
        <f t="shared" si="24"/>
        <v>-137.54121487841235</v>
      </c>
      <c r="AY38" s="14">
        <f t="shared" si="24"/>
        <v>-137.54121487841229</v>
      </c>
      <c r="AZ38" s="14">
        <f t="shared" si="24"/>
        <v>-137.54121487841223</v>
      </c>
      <c r="BA38" s="14">
        <f t="shared" si="24"/>
        <v>-137.54121487841218</v>
      </c>
      <c r="BB38" s="14">
        <f t="shared" si="24"/>
        <v>-137.54121487841212</v>
      </c>
      <c r="BC38" s="14">
        <f t="shared" si="24"/>
        <v>-137.54121487841206</v>
      </c>
      <c r="BD38" s="14">
        <f t="shared" si="24"/>
        <v>-137.54121487841201</v>
      </c>
      <c r="BE38" s="14">
        <f t="shared" si="24"/>
        <v>-137.54121487841195</v>
      </c>
      <c r="BF38" s="14">
        <f t="shared" si="24"/>
        <v>-137.54121487841189</v>
      </c>
      <c r="BG38" s="14">
        <f t="shared" si="24"/>
        <v>-137.54121487841184</v>
      </c>
      <c r="BH38" s="14">
        <f t="shared" si="24"/>
        <v>-137.54121487841178</v>
      </c>
      <c r="BI38" s="14">
        <f t="shared" si="24"/>
        <v>-137.54121487841172</v>
      </c>
      <c r="BJ38" s="14">
        <f t="shared" si="24"/>
        <v>-137.54121487841167</v>
      </c>
      <c r="BK38" s="14">
        <f t="shared" si="24"/>
        <v>-137.54121487841161</v>
      </c>
      <c r="BL38" s="14">
        <f t="shared" si="24"/>
        <v>-137.54121487841155</v>
      </c>
      <c r="BM38" s="14">
        <f t="shared" si="24"/>
        <v>-137.54121487841149</v>
      </c>
      <c r="BN38" s="14">
        <f t="shared" si="24"/>
        <v>-137.54121487841144</v>
      </c>
      <c r="BO38" s="14">
        <f t="shared" si="24"/>
        <v>-137.54121487841138</v>
      </c>
      <c r="BP38" s="14">
        <f t="shared" si="24"/>
        <v>-137.54121487841132</v>
      </c>
      <c r="BQ38" s="14">
        <f t="shared" si="24"/>
        <v>-137.54121487841127</v>
      </c>
      <c r="BR38" s="14">
        <f t="shared" si="24"/>
        <v>-137.54121487841121</v>
      </c>
      <c r="BS38" s="14">
        <f t="shared" si="24"/>
        <v>-137.54121487841115</v>
      </c>
      <c r="BT38" s="14">
        <f t="shared" si="24"/>
        <v>-137.5412148784111</v>
      </c>
      <c r="BU38" s="14">
        <f t="shared" si="24"/>
        <v>-137.54121487841104</v>
      </c>
      <c r="BV38" s="14">
        <f t="shared" ref="BV38:CH38" si="25">SUM(BV36:BV37)</f>
        <v>-137.54121487841098</v>
      </c>
      <c r="BW38" s="14">
        <f t="shared" si="25"/>
        <v>-137.54121487841093</v>
      </c>
      <c r="BX38" s="14">
        <f t="shared" si="25"/>
        <v>-137.54121487841087</v>
      </c>
      <c r="BY38" s="14">
        <f t="shared" si="25"/>
        <v>-137.54121487841081</v>
      </c>
      <c r="BZ38" s="14">
        <f t="shared" si="25"/>
        <v>-137.54121487841076</v>
      </c>
      <c r="CA38" s="14">
        <f t="shared" si="25"/>
        <v>-137.5412148784107</v>
      </c>
      <c r="CB38" s="14">
        <f t="shared" si="25"/>
        <v>-137.54121487841064</v>
      </c>
      <c r="CC38" s="14">
        <f t="shared" si="25"/>
        <v>-137.54121487841059</v>
      </c>
      <c r="CD38" s="14">
        <f t="shared" si="25"/>
        <v>-137.54121487841053</v>
      </c>
      <c r="CE38" s="14">
        <f t="shared" si="25"/>
        <v>-137.54121487841047</v>
      </c>
      <c r="CF38" s="14">
        <f t="shared" si="25"/>
        <v>-137.54121487841041</v>
      </c>
      <c r="CG38" s="14">
        <f t="shared" si="25"/>
        <v>-137.54121487841036</v>
      </c>
      <c r="CH38" s="14">
        <f t="shared" si="25"/>
        <v>-137.5412148784103</v>
      </c>
    </row>
    <row r="40" spans="1:86" x14ac:dyDescent="0.25">
      <c r="D40" s="6" t="str">
        <f>D$38</f>
        <v>Total cash available for DSRA / (DS shortfall)</v>
      </c>
      <c r="E40" s="14">
        <f t="shared" ref="E40:BP40" si="26">E$38</f>
        <v>0</v>
      </c>
      <c r="F40" s="7" t="str">
        <f t="shared" si="26"/>
        <v>$ 000s</v>
      </c>
      <c r="G40" s="6">
        <f t="shared" si="26"/>
        <v>726979.10202507186</v>
      </c>
      <c r="H40" s="6">
        <f t="shared" si="26"/>
        <v>0</v>
      </c>
      <c r="I40" s="6">
        <f t="shared" si="26"/>
        <v>0</v>
      </c>
      <c r="J40" s="6">
        <f t="shared" si="26"/>
        <v>0</v>
      </c>
      <c r="K40" s="6">
        <f t="shared" si="26"/>
        <v>0</v>
      </c>
      <c r="L40" s="6">
        <f t="shared" si="26"/>
        <v>756.3758294218826</v>
      </c>
      <c r="M40" s="6">
        <f t="shared" si="26"/>
        <v>1913.6209473763265</v>
      </c>
      <c r="N40" s="6">
        <f t="shared" si="26"/>
        <v>3411.0465344455233</v>
      </c>
      <c r="O40" s="6">
        <f t="shared" si="26"/>
        <v>5179.1313161121088</v>
      </c>
      <c r="P40" s="6">
        <f t="shared" si="26"/>
        <v>6911.5279945282991</v>
      </c>
      <c r="Q40" s="6">
        <f t="shared" si="26"/>
        <v>8460.5003223793901</v>
      </c>
      <c r="R40" s="6">
        <f t="shared" si="26"/>
        <v>10027.909640625483</v>
      </c>
      <c r="S40" s="6">
        <f t="shared" si="26"/>
        <v>11614.824868590911</v>
      </c>
      <c r="T40" s="6">
        <f t="shared" si="26"/>
        <v>13223.441537290892</v>
      </c>
      <c r="U40" s="6">
        <f t="shared" si="26"/>
        <v>14854.508968613176</v>
      </c>
      <c r="V40" s="6">
        <f t="shared" si="26"/>
        <v>16509.917089955808</v>
      </c>
      <c r="W40" s="6">
        <f t="shared" si="26"/>
        <v>18191.135177155615</v>
      </c>
      <c r="X40" s="6">
        <f t="shared" si="26"/>
        <v>19900.874226296208</v>
      </c>
      <c r="Y40" s="6">
        <f t="shared" si="26"/>
        <v>21640.303633722178</v>
      </c>
      <c r="Z40" s="6">
        <f t="shared" si="26"/>
        <v>24797.386527402981</v>
      </c>
      <c r="AA40" s="6">
        <f t="shared" si="26"/>
        <v>27949.795939896328</v>
      </c>
      <c r="AB40" s="6">
        <f t="shared" si="26"/>
        <v>31139.701730725679</v>
      </c>
      <c r="AC40" s="6">
        <f t="shared" si="26"/>
        <v>34368.841512990577</v>
      </c>
      <c r="AD40" s="6">
        <f t="shared" si="26"/>
        <v>37640.350530439624</v>
      </c>
      <c r="AE40" s="6">
        <f t="shared" si="26"/>
        <v>40956.936757047835</v>
      </c>
      <c r="AF40" s="6">
        <f t="shared" si="26"/>
        <v>44322.833302228835</v>
      </c>
      <c r="AG40" s="6">
        <f t="shared" si="26"/>
        <v>47740.542312292855</v>
      </c>
      <c r="AH40" s="6">
        <f t="shared" si="26"/>
        <v>51214.123025863213</v>
      </c>
      <c r="AI40" s="6">
        <f t="shared" si="26"/>
        <v>54747.219594815193</v>
      </c>
      <c r="AJ40" s="6">
        <f t="shared" si="26"/>
        <v>58345.177806802501</v>
      </c>
      <c r="AK40" s="6">
        <f t="shared" si="26"/>
        <v>62011.524196294107</v>
      </c>
      <c r="AL40" s="6">
        <f t="shared" si="26"/>
        <v>65751.529015923355</v>
      </c>
      <c r="AM40" s="6">
        <f t="shared" si="26"/>
        <v>-137.54121487841297</v>
      </c>
      <c r="AN40" s="6">
        <f t="shared" si="26"/>
        <v>-137.54121487841292</v>
      </c>
      <c r="AO40" s="6">
        <f t="shared" si="26"/>
        <v>-137.54121487841286</v>
      </c>
      <c r="AP40" s="6">
        <f t="shared" si="26"/>
        <v>-137.5412148784128</v>
      </c>
      <c r="AQ40" s="6">
        <f t="shared" si="26"/>
        <v>-137.54121487841275</v>
      </c>
      <c r="AR40" s="6">
        <f t="shared" si="26"/>
        <v>-137.54121487841269</v>
      </c>
      <c r="AS40" s="6">
        <f t="shared" si="26"/>
        <v>-137.54121487841263</v>
      </c>
      <c r="AT40" s="6">
        <f t="shared" si="26"/>
        <v>-137.54121487841257</v>
      </c>
      <c r="AU40" s="6">
        <f t="shared" si="26"/>
        <v>-137.54121487841252</v>
      </c>
      <c r="AV40" s="6">
        <f t="shared" si="26"/>
        <v>-137.54121487841246</v>
      </c>
      <c r="AW40" s="6">
        <f t="shared" si="26"/>
        <v>-137.5412148784124</v>
      </c>
      <c r="AX40" s="6">
        <f t="shared" si="26"/>
        <v>-137.54121487841235</v>
      </c>
      <c r="AY40" s="6">
        <f t="shared" si="26"/>
        <v>-137.54121487841229</v>
      </c>
      <c r="AZ40" s="6">
        <f t="shared" si="26"/>
        <v>-137.54121487841223</v>
      </c>
      <c r="BA40" s="6">
        <f t="shared" si="26"/>
        <v>-137.54121487841218</v>
      </c>
      <c r="BB40" s="6">
        <f t="shared" si="26"/>
        <v>-137.54121487841212</v>
      </c>
      <c r="BC40" s="6">
        <f t="shared" si="26"/>
        <v>-137.54121487841206</v>
      </c>
      <c r="BD40" s="6">
        <f t="shared" si="26"/>
        <v>-137.54121487841201</v>
      </c>
      <c r="BE40" s="6">
        <f t="shared" si="26"/>
        <v>-137.54121487841195</v>
      </c>
      <c r="BF40" s="6">
        <f t="shared" si="26"/>
        <v>-137.54121487841189</v>
      </c>
      <c r="BG40" s="6">
        <f t="shared" si="26"/>
        <v>-137.54121487841184</v>
      </c>
      <c r="BH40" s="6">
        <f t="shared" si="26"/>
        <v>-137.54121487841178</v>
      </c>
      <c r="BI40" s="6">
        <f t="shared" si="26"/>
        <v>-137.54121487841172</v>
      </c>
      <c r="BJ40" s="6">
        <f t="shared" si="26"/>
        <v>-137.54121487841167</v>
      </c>
      <c r="BK40" s="6">
        <f t="shared" si="26"/>
        <v>-137.54121487841161</v>
      </c>
      <c r="BL40" s="6">
        <f t="shared" si="26"/>
        <v>-137.54121487841155</v>
      </c>
      <c r="BM40" s="6">
        <f t="shared" si="26"/>
        <v>-137.54121487841149</v>
      </c>
      <c r="BN40" s="6">
        <f t="shared" si="26"/>
        <v>-137.54121487841144</v>
      </c>
      <c r="BO40" s="6">
        <f t="shared" si="26"/>
        <v>-137.54121487841138</v>
      </c>
      <c r="BP40" s="6">
        <f t="shared" si="26"/>
        <v>-137.54121487841132</v>
      </c>
      <c r="BQ40" s="6">
        <f t="shared" ref="BQ40:CH40" si="27">BQ$38</f>
        <v>-137.54121487841127</v>
      </c>
      <c r="BR40" s="6">
        <f t="shared" si="27"/>
        <v>-137.54121487841121</v>
      </c>
      <c r="BS40" s="6">
        <f t="shared" si="27"/>
        <v>-137.54121487841115</v>
      </c>
      <c r="BT40" s="6">
        <f t="shared" si="27"/>
        <v>-137.5412148784111</v>
      </c>
      <c r="BU40" s="6">
        <f t="shared" si="27"/>
        <v>-137.54121487841104</v>
      </c>
      <c r="BV40" s="6">
        <f t="shared" si="27"/>
        <v>-137.54121487841098</v>
      </c>
      <c r="BW40" s="6">
        <f t="shared" si="27"/>
        <v>-137.54121487841093</v>
      </c>
      <c r="BX40" s="6">
        <f t="shared" si="27"/>
        <v>-137.54121487841087</v>
      </c>
      <c r="BY40" s="6">
        <f t="shared" si="27"/>
        <v>-137.54121487841081</v>
      </c>
      <c r="BZ40" s="6">
        <f t="shared" si="27"/>
        <v>-137.54121487841076</v>
      </c>
      <c r="CA40" s="6">
        <f t="shared" si="27"/>
        <v>-137.5412148784107</v>
      </c>
      <c r="CB40" s="6">
        <f t="shared" si="27"/>
        <v>-137.54121487841064</v>
      </c>
      <c r="CC40" s="6">
        <f t="shared" si="27"/>
        <v>-137.54121487841059</v>
      </c>
      <c r="CD40" s="6">
        <f t="shared" si="27"/>
        <v>-137.54121487841053</v>
      </c>
      <c r="CE40" s="6">
        <f t="shared" si="27"/>
        <v>-137.54121487841047</v>
      </c>
      <c r="CF40" s="6">
        <f t="shared" si="27"/>
        <v>-137.54121487841041</v>
      </c>
      <c r="CG40" s="6">
        <f t="shared" si="27"/>
        <v>-137.54121487841036</v>
      </c>
      <c r="CH40" s="6">
        <f t="shared" si="27"/>
        <v>-137.5412148784103</v>
      </c>
    </row>
    <row r="41" spans="1:86" x14ac:dyDescent="0.25">
      <c r="D41" s="6" t="s">
        <v>337</v>
      </c>
      <c r="F41" s="7" t="s">
        <v>59</v>
      </c>
      <c r="G41" s="14">
        <f>SUM(I41:CH41)</f>
        <v>733581.08033923688</v>
      </c>
      <c r="I41" s="14">
        <f>MAX(I40,0)</f>
        <v>0</v>
      </c>
      <c r="J41" s="14">
        <f t="shared" ref="J41:BU41" si="28">MAX(J40,0)</f>
        <v>0</v>
      </c>
      <c r="K41" s="14">
        <f t="shared" si="28"/>
        <v>0</v>
      </c>
      <c r="L41" s="14">
        <f t="shared" si="28"/>
        <v>756.3758294218826</v>
      </c>
      <c r="M41" s="14">
        <f t="shared" si="28"/>
        <v>1913.6209473763265</v>
      </c>
      <c r="N41" s="14">
        <f t="shared" si="28"/>
        <v>3411.0465344455233</v>
      </c>
      <c r="O41" s="14">
        <f t="shared" si="28"/>
        <v>5179.1313161121088</v>
      </c>
      <c r="P41" s="14">
        <f t="shared" si="28"/>
        <v>6911.5279945282991</v>
      </c>
      <c r="Q41" s="14">
        <f t="shared" si="28"/>
        <v>8460.5003223793901</v>
      </c>
      <c r="R41" s="14">
        <f t="shared" si="28"/>
        <v>10027.909640625483</v>
      </c>
      <c r="S41" s="14">
        <f t="shared" si="28"/>
        <v>11614.824868590911</v>
      </c>
      <c r="T41" s="14">
        <f t="shared" si="28"/>
        <v>13223.441537290892</v>
      </c>
      <c r="U41" s="14">
        <f t="shared" si="28"/>
        <v>14854.508968613176</v>
      </c>
      <c r="V41" s="14">
        <f t="shared" si="28"/>
        <v>16509.917089955808</v>
      </c>
      <c r="W41" s="14">
        <f t="shared" si="28"/>
        <v>18191.135177155615</v>
      </c>
      <c r="X41" s="14">
        <f t="shared" si="28"/>
        <v>19900.874226296208</v>
      </c>
      <c r="Y41" s="14">
        <f t="shared" si="28"/>
        <v>21640.303633722178</v>
      </c>
      <c r="Z41" s="14">
        <f t="shared" si="28"/>
        <v>24797.386527402981</v>
      </c>
      <c r="AA41" s="14">
        <f t="shared" si="28"/>
        <v>27949.795939896328</v>
      </c>
      <c r="AB41" s="14">
        <f t="shared" si="28"/>
        <v>31139.701730725679</v>
      </c>
      <c r="AC41" s="14">
        <f t="shared" si="28"/>
        <v>34368.841512990577</v>
      </c>
      <c r="AD41" s="14">
        <f t="shared" si="28"/>
        <v>37640.350530439624</v>
      </c>
      <c r="AE41" s="14">
        <f t="shared" si="28"/>
        <v>40956.936757047835</v>
      </c>
      <c r="AF41" s="14">
        <f t="shared" si="28"/>
        <v>44322.833302228835</v>
      </c>
      <c r="AG41" s="14">
        <f t="shared" si="28"/>
        <v>47740.542312292855</v>
      </c>
      <c r="AH41" s="14">
        <f t="shared" si="28"/>
        <v>51214.123025863213</v>
      </c>
      <c r="AI41" s="14">
        <f t="shared" si="28"/>
        <v>54747.219594815193</v>
      </c>
      <c r="AJ41" s="14">
        <f t="shared" si="28"/>
        <v>58345.177806802501</v>
      </c>
      <c r="AK41" s="14">
        <f t="shared" si="28"/>
        <v>62011.524196294107</v>
      </c>
      <c r="AL41" s="14">
        <f t="shared" si="28"/>
        <v>65751.529015923355</v>
      </c>
      <c r="AM41" s="14">
        <f t="shared" si="28"/>
        <v>0</v>
      </c>
      <c r="AN41" s="14">
        <f t="shared" si="28"/>
        <v>0</v>
      </c>
      <c r="AO41" s="14">
        <f t="shared" si="28"/>
        <v>0</v>
      </c>
      <c r="AP41" s="14">
        <f t="shared" si="28"/>
        <v>0</v>
      </c>
      <c r="AQ41" s="14">
        <f t="shared" si="28"/>
        <v>0</v>
      </c>
      <c r="AR41" s="14">
        <f t="shared" si="28"/>
        <v>0</v>
      </c>
      <c r="AS41" s="14">
        <f t="shared" si="28"/>
        <v>0</v>
      </c>
      <c r="AT41" s="14">
        <f t="shared" si="28"/>
        <v>0</v>
      </c>
      <c r="AU41" s="14">
        <f t="shared" si="28"/>
        <v>0</v>
      </c>
      <c r="AV41" s="14">
        <f t="shared" si="28"/>
        <v>0</v>
      </c>
      <c r="AW41" s="14">
        <f t="shared" si="28"/>
        <v>0</v>
      </c>
      <c r="AX41" s="14">
        <f t="shared" si="28"/>
        <v>0</v>
      </c>
      <c r="AY41" s="14">
        <f t="shared" si="28"/>
        <v>0</v>
      </c>
      <c r="AZ41" s="14">
        <f t="shared" si="28"/>
        <v>0</v>
      </c>
      <c r="BA41" s="14">
        <f t="shared" si="28"/>
        <v>0</v>
      </c>
      <c r="BB41" s="14">
        <f t="shared" si="28"/>
        <v>0</v>
      </c>
      <c r="BC41" s="14">
        <f t="shared" si="28"/>
        <v>0</v>
      </c>
      <c r="BD41" s="14">
        <f t="shared" si="28"/>
        <v>0</v>
      </c>
      <c r="BE41" s="14">
        <f t="shared" si="28"/>
        <v>0</v>
      </c>
      <c r="BF41" s="14">
        <f t="shared" si="28"/>
        <v>0</v>
      </c>
      <c r="BG41" s="14">
        <f t="shared" si="28"/>
        <v>0</v>
      </c>
      <c r="BH41" s="14">
        <f t="shared" si="28"/>
        <v>0</v>
      </c>
      <c r="BI41" s="14">
        <f t="shared" si="28"/>
        <v>0</v>
      </c>
      <c r="BJ41" s="14">
        <f t="shared" si="28"/>
        <v>0</v>
      </c>
      <c r="BK41" s="14">
        <f t="shared" si="28"/>
        <v>0</v>
      </c>
      <c r="BL41" s="14">
        <f t="shared" si="28"/>
        <v>0</v>
      </c>
      <c r="BM41" s="14">
        <f t="shared" si="28"/>
        <v>0</v>
      </c>
      <c r="BN41" s="14">
        <f t="shared" si="28"/>
        <v>0</v>
      </c>
      <c r="BO41" s="14">
        <f t="shared" si="28"/>
        <v>0</v>
      </c>
      <c r="BP41" s="14">
        <f t="shared" si="28"/>
        <v>0</v>
      </c>
      <c r="BQ41" s="14">
        <f t="shared" si="28"/>
        <v>0</v>
      </c>
      <c r="BR41" s="14">
        <f t="shared" si="28"/>
        <v>0</v>
      </c>
      <c r="BS41" s="14">
        <f t="shared" si="28"/>
        <v>0</v>
      </c>
      <c r="BT41" s="14">
        <f t="shared" si="28"/>
        <v>0</v>
      </c>
      <c r="BU41" s="14">
        <f t="shared" si="28"/>
        <v>0</v>
      </c>
      <c r="BV41" s="14">
        <f t="shared" ref="BV41:CH41" si="29">MAX(BV40,0)</f>
        <v>0</v>
      </c>
      <c r="BW41" s="14">
        <f t="shared" si="29"/>
        <v>0</v>
      </c>
      <c r="BX41" s="14">
        <f t="shared" si="29"/>
        <v>0</v>
      </c>
      <c r="BY41" s="14">
        <f t="shared" si="29"/>
        <v>0</v>
      </c>
      <c r="BZ41" s="14">
        <f t="shared" si="29"/>
        <v>0</v>
      </c>
      <c r="CA41" s="14">
        <f t="shared" si="29"/>
        <v>0</v>
      </c>
      <c r="CB41" s="14">
        <f t="shared" si="29"/>
        <v>0</v>
      </c>
      <c r="CC41" s="14">
        <f t="shared" si="29"/>
        <v>0</v>
      </c>
      <c r="CD41" s="14">
        <f t="shared" si="29"/>
        <v>0</v>
      </c>
      <c r="CE41" s="14">
        <f t="shared" si="29"/>
        <v>0</v>
      </c>
      <c r="CF41" s="14">
        <f t="shared" si="29"/>
        <v>0</v>
      </c>
      <c r="CG41" s="14">
        <f t="shared" si="29"/>
        <v>0</v>
      </c>
      <c r="CH41" s="14">
        <f t="shared" si="29"/>
        <v>0</v>
      </c>
    </row>
    <row r="43" spans="1:86" x14ac:dyDescent="0.25">
      <c r="D43" s="6" t="str">
        <f>D$38</f>
        <v>Total cash available for DSRA / (DS shortfall)</v>
      </c>
      <c r="E43" s="14">
        <f t="shared" ref="E43:BP43" si="30">E$38</f>
        <v>0</v>
      </c>
      <c r="F43" s="7" t="str">
        <f t="shared" si="30"/>
        <v>$ 000s</v>
      </c>
      <c r="G43" s="6">
        <f t="shared" si="30"/>
        <v>726979.10202507186</v>
      </c>
      <c r="H43" s="6">
        <f t="shared" si="30"/>
        <v>0</v>
      </c>
      <c r="I43" s="6">
        <f t="shared" si="30"/>
        <v>0</v>
      </c>
      <c r="J43" s="6">
        <f t="shared" si="30"/>
        <v>0</v>
      </c>
      <c r="K43" s="6">
        <f t="shared" si="30"/>
        <v>0</v>
      </c>
      <c r="L43" s="6">
        <f t="shared" si="30"/>
        <v>756.3758294218826</v>
      </c>
      <c r="M43" s="6">
        <f t="shared" si="30"/>
        <v>1913.6209473763265</v>
      </c>
      <c r="N43" s="6">
        <f t="shared" si="30"/>
        <v>3411.0465344455233</v>
      </c>
      <c r="O43" s="6">
        <f t="shared" si="30"/>
        <v>5179.1313161121088</v>
      </c>
      <c r="P43" s="6">
        <f t="shared" si="30"/>
        <v>6911.5279945282991</v>
      </c>
      <c r="Q43" s="6">
        <f t="shared" si="30"/>
        <v>8460.5003223793901</v>
      </c>
      <c r="R43" s="6">
        <f t="shared" si="30"/>
        <v>10027.909640625483</v>
      </c>
      <c r="S43" s="6">
        <f t="shared" si="30"/>
        <v>11614.824868590911</v>
      </c>
      <c r="T43" s="6">
        <f t="shared" si="30"/>
        <v>13223.441537290892</v>
      </c>
      <c r="U43" s="6">
        <f t="shared" si="30"/>
        <v>14854.508968613176</v>
      </c>
      <c r="V43" s="6">
        <f t="shared" si="30"/>
        <v>16509.917089955808</v>
      </c>
      <c r="W43" s="6">
        <f t="shared" si="30"/>
        <v>18191.135177155615</v>
      </c>
      <c r="X43" s="6">
        <f t="shared" si="30"/>
        <v>19900.874226296208</v>
      </c>
      <c r="Y43" s="6">
        <f t="shared" si="30"/>
        <v>21640.303633722178</v>
      </c>
      <c r="Z43" s="6">
        <f t="shared" si="30"/>
        <v>24797.386527402981</v>
      </c>
      <c r="AA43" s="6">
        <f t="shared" si="30"/>
        <v>27949.795939896328</v>
      </c>
      <c r="AB43" s="6">
        <f t="shared" si="30"/>
        <v>31139.701730725679</v>
      </c>
      <c r="AC43" s="6">
        <f t="shared" si="30"/>
        <v>34368.841512990577</v>
      </c>
      <c r="AD43" s="6">
        <f t="shared" si="30"/>
        <v>37640.350530439624</v>
      </c>
      <c r="AE43" s="6">
        <f t="shared" si="30"/>
        <v>40956.936757047835</v>
      </c>
      <c r="AF43" s="6">
        <f t="shared" si="30"/>
        <v>44322.833302228835</v>
      </c>
      <c r="AG43" s="6">
        <f t="shared" si="30"/>
        <v>47740.542312292855</v>
      </c>
      <c r="AH43" s="6">
        <f t="shared" si="30"/>
        <v>51214.123025863213</v>
      </c>
      <c r="AI43" s="6">
        <f t="shared" si="30"/>
        <v>54747.219594815193</v>
      </c>
      <c r="AJ43" s="6">
        <f t="shared" si="30"/>
        <v>58345.177806802501</v>
      </c>
      <c r="AK43" s="6">
        <f t="shared" si="30"/>
        <v>62011.524196294107</v>
      </c>
      <c r="AL43" s="6">
        <f t="shared" si="30"/>
        <v>65751.529015923355</v>
      </c>
      <c r="AM43" s="6">
        <f t="shared" si="30"/>
        <v>-137.54121487841297</v>
      </c>
      <c r="AN43" s="6">
        <f t="shared" si="30"/>
        <v>-137.54121487841292</v>
      </c>
      <c r="AO43" s="6">
        <f t="shared" si="30"/>
        <v>-137.54121487841286</v>
      </c>
      <c r="AP43" s="6">
        <f t="shared" si="30"/>
        <v>-137.5412148784128</v>
      </c>
      <c r="AQ43" s="6">
        <f t="shared" si="30"/>
        <v>-137.54121487841275</v>
      </c>
      <c r="AR43" s="6">
        <f t="shared" si="30"/>
        <v>-137.54121487841269</v>
      </c>
      <c r="AS43" s="6">
        <f t="shared" si="30"/>
        <v>-137.54121487841263</v>
      </c>
      <c r="AT43" s="6">
        <f t="shared" si="30"/>
        <v>-137.54121487841257</v>
      </c>
      <c r="AU43" s="6">
        <f t="shared" si="30"/>
        <v>-137.54121487841252</v>
      </c>
      <c r="AV43" s="6">
        <f t="shared" si="30"/>
        <v>-137.54121487841246</v>
      </c>
      <c r="AW43" s="6">
        <f t="shared" si="30"/>
        <v>-137.5412148784124</v>
      </c>
      <c r="AX43" s="6">
        <f t="shared" si="30"/>
        <v>-137.54121487841235</v>
      </c>
      <c r="AY43" s="6">
        <f t="shared" si="30"/>
        <v>-137.54121487841229</v>
      </c>
      <c r="AZ43" s="6">
        <f t="shared" si="30"/>
        <v>-137.54121487841223</v>
      </c>
      <c r="BA43" s="6">
        <f t="shared" si="30"/>
        <v>-137.54121487841218</v>
      </c>
      <c r="BB43" s="6">
        <f t="shared" si="30"/>
        <v>-137.54121487841212</v>
      </c>
      <c r="BC43" s="6">
        <f t="shared" si="30"/>
        <v>-137.54121487841206</v>
      </c>
      <c r="BD43" s="6">
        <f t="shared" si="30"/>
        <v>-137.54121487841201</v>
      </c>
      <c r="BE43" s="6">
        <f t="shared" si="30"/>
        <v>-137.54121487841195</v>
      </c>
      <c r="BF43" s="6">
        <f t="shared" si="30"/>
        <v>-137.54121487841189</v>
      </c>
      <c r="BG43" s="6">
        <f t="shared" si="30"/>
        <v>-137.54121487841184</v>
      </c>
      <c r="BH43" s="6">
        <f t="shared" si="30"/>
        <v>-137.54121487841178</v>
      </c>
      <c r="BI43" s="6">
        <f t="shared" si="30"/>
        <v>-137.54121487841172</v>
      </c>
      <c r="BJ43" s="6">
        <f t="shared" si="30"/>
        <v>-137.54121487841167</v>
      </c>
      <c r="BK43" s="6">
        <f t="shared" si="30"/>
        <v>-137.54121487841161</v>
      </c>
      <c r="BL43" s="6">
        <f t="shared" si="30"/>
        <v>-137.54121487841155</v>
      </c>
      <c r="BM43" s="6">
        <f t="shared" si="30"/>
        <v>-137.54121487841149</v>
      </c>
      <c r="BN43" s="6">
        <f t="shared" si="30"/>
        <v>-137.54121487841144</v>
      </c>
      <c r="BO43" s="6">
        <f t="shared" si="30"/>
        <v>-137.54121487841138</v>
      </c>
      <c r="BP43" s="6">
        <f t="shared" si="30"/>
        <v>-137.54121487841132</v>
      </c>
      <c r="BQ43" s="6">
        <f t="shared" ref="BQ43:CH43" si="31">BQ$38</f>
        <v>-137.54121487841127</v>
      </c>
      <c r="BR43" s="6">
        <f t="shared" si="31"/>
        <v>-137.54121487841121</v>
      </c>
      <c r="BS43" s="6">
        <f t="shared" si="31"/>
        <v>-137.54121487841115</v>
      </c>
      <c r="BT43" s="6">
        <f t="shared" si="31"/>
        <v>-137.5412148784111</v>
      </c>
      <c r="BU43" s="6">
        <f t="shared" si="31"/>
        <v>-137.54121487841104</v>
      </c>
      <c r="BV43" s="6">
        <f t="shared" si="31"/>
        <v>-137.54121487841098</v>
      </c>
      <c r="BW43" s="6">
        <f t="shared" si="31"/>
        <v>-137.54121487841093</v>
      </c>
      <c r="BX43" s="6">
        <f t="shared" si="31"/>
        <v>-137.54121487841087</v>
      </c>
      <c r="BY43" s="6">
        <f t="shared" si="31"/>
        <v>-137.54121487841081</v>
      </c>
      <c r="BZ43" s="6">
        <f t="shared" si="31"/>
        <v>-137.54121487841076</v>
      </c>
      <c r="CA43" s="6">
        <f t="shared" si="31"/>
        <v>-137.5412148784107</v>
      </c>
      <c r="CB43" s="6">
        <f t="shared" si="31"/>
        <v>-137.54121487841064</v>
      </c>
      <c r="CC43" s="6">
        <f t="shared" si="31"/>
        <v>-137.54121487841059</v>
      </c>
      <c r="CD43" s="6">
        <f t="shared" si="31"/>
        <v>-137.54121487841053</v>
      </c>
      <c r="CE43" s="6">
        <f t="shared" si="31"/>
        <v>-137.54121487841047</v>
      </c>
      <c r="CF43" s="6">
        <f t="shared" si="31"/>
        <v>-137.54121487841041</v>
      </c>
      <c r="CG43" s="6">
        <f t="shared" si="31"/>
        <v>-137.54121487841036</v>
      </c>
      <c r="CH43" s="6">
        <f t="shared" si="31"/>
        <v>-137.5412148784103</v>
      </c>
    </row>
    <row r="44" spans="1:86" x14ac:dyDescent="0.25">
      <c r="D44" s="6" t="s">
        <v>338</v>
      </c>
      <c r="F44" s="7" t="s">
        <v>59</v>
      </c>
      <c r="G44" s="14">
        <f>SUM(I44:CH44)</f>
        <v>6601.9783141637599</v>
      </c>
      <c r="I44" s="14">
        <f>-1*MIN(I43,0)</f>
        <v>0</v>
      </c>
      <c r="J44" s="14">
        <f t="shared" ref="J44:BU44" si="32">-1*MIN(J43,0)</f>
        <v>0</v>
      </c>
      <c r="K44" s="14">
        <f t="shared" si="32"/>
        <v>0</v>
      </c>
      <c r="L44" s="14">
        <f t="shared" si="32"/>
        <v>0</v>
      </c>
      <c r="M44" s="14">
        <f t="shared" si="32"/>
        <v>0</v>
      </c>
      <c r="N44" s="14">
        <f t="shared" si="32"/>
        <v>0</v>
      </c>
      <c r="O44" s="14">
        <f t="shared" si="32"/>
        <v>0</v>
      </c>
      <c r="P44" s="14">
        <f t="shared" si="32"/>
        <v>0</v>
      </c>
      <c r="Q44" s="14">
        <f t="shared" si="32"/>
        <v>0</v>
      </c>
      <c r="R44" s="14">
        <f t="shared" si="32"/>
        <v>0</v>
      </c>
      <c r="S44" s="14">
        <f t="shared" si="32"/>
        <v>0</v>
      </c>
      <c r="T44" s="14">
        <f t="shared" si="32"/>
        <v>0</v>
      </c>
      <c r="U44" s="14">
        <f t="shared" si="32"/>
        <v>0</v>
      </c>
      <c r="V44" s="14">
        <f t="shared" si="32"/>
        <v>0</v>
      </c>
      <c r="W44" s="14">
        <f t="shared" si="32"/>
        <v>0</v>
      </c>
      <c r="X44" s="14">
        <f t="shared" si="32"/>
        <v>0</v>
      </c>
      <c r="Y44" s="14">
        <f t="shared" si="32"/>
        <v>0</v>
      </c>
      <c r="Z44" s="14">
        <f t="shared" si="32"/>
        <v>0</v>
      </c>
      <c r="AA44" s="14">
        <f t="shared" si="32"/>
        <v>0</v>
      </c>
      <c r="AB44" s="14">
        <f t="shared" si="32"/>
        <v>0</v>
      </c>
      <c r="AC44" s="14">
        <f t="shared" si="32"/>
        <v>0</v>
      </c>
      <c r="AD44" s="14">
        <f t="shared" si="32"/>
        <v>0</v>
      </c>
      <c r="AE44" s="14">
        <f t="shared" si="32"/>
        <v>0</v>
      </c>
      <c r="AF44" s="14">
        <f t="shared" si="32"/>
        <v>0</v>
      </c>
      <c r="AG44" s="14">
        <f t="shared" si="32"/>
        <v>0</v>
      </c>
      <c r="AH44" s="14">
        <f t="shared" si="32"/>
        <v>0</v>
      </c>
      <c r="AI44" s="14">
        <f t="shared" si="32"/>
        <v>0</v>
      </c>
      <c r="AJ44" s="14">
        <f t="shared" si="32"/>
        <v>0</v>
      </c>
      <c r="AK44" s="14">
        <f t="shared" si="32"/>
        <v>0</v>
      </c>
      <c r="AL44" s="14">
        <f t="shared" si="32"/>
        <v>0</v>
      </c>
      <c r="AM44" s="14">
        <f t="shared" si="32"/>
        <v>137.54121487841297</v>
      </c>
      <c r="AN44" s="14">
        <f t="shared" si="32"/>
        <v>137.54121487841292</v>
      </c>
      <c r="AO44" s="14">
        <f t="shared" si="32"/>
        <v>137.54121487841286</v>
      </c>
      <c r="AP44" s="14">
        <f t="shared" si="32"/>
        <v>137.5412148784128</v>
      </c>
      <c r="AQ44" s="14">
        <f t="shared" si="32"/>
        <v>137.54121487841275</v>
      </c>
      <c r="AR44" s="14">
        <f t="shared" si="32"/>
        <v>137.54121487841269</v>
      </c>
      <c r="AS44" s="14">
        <f t="shared" si="32"/>
        <v>137.54121487841263</v>
      </c>
      <c r="AT44" s="14">
        <f t="shared" si="32"/>
        <v>137.54121487841257</v>
      </c>
      <c r="AU44" s="14">
        <f t="shared" si="32"/>
        <v>137.54121487841252</v>
      </c>
      <c r="AV44" s="14">
        <f t="shared" si="32"/>
        <v>137.54121487841246</v>
      </c>
      <c r="AW44" s="14">
        <f t="shared" si="32"/>
        <v>137.5412148784124</v>
      </c>
      <c r="AX44" s="14">
        <f t="shared" si="32"/>
        <v>137.54121487841235</v>
      </c>
      <c r="AY44" s="14">
        <f t="shared" si="32"/>
        <v>137.54121487841229</v>
      </c>
      <c r="AZ44" s="14">
        <f t="shared" si="32"/>
        <v>137.54121487841223</v>
      </c>
      <c r="BA44" s="14">
        <f t="shared" si="32"/>
        <v>137.54121487841218</v>
      </c>
      <c r="BB44" s="14">
        <f t="shared" si="32"/>
        <v>137.54121487841212</v>
      </c>
      <c r="BC44" s="14">
        <f t="shared" si="32"/>
        <v>137.54121487841206</v>
      </c>
      <c r="BD44" s="14">
        <f t="shared" si="32"/>
        <v>137.54121487841201</v>
      </c>
      <c r="BE44" s="14">
        <f t="shared" si="32"/>
        <v>137.54121487841195</v>
      </c>
      <c r="BF44" s="14">
        <f t="shared" si="32"/>
        <v>137.54121487841189</v>
      </c>
      <c r="BG44" s="14">
        <f t="shared" si="32"/>
        <v>137.54121487841184</v>
      </c>
      <c r="BH44" s="14">
        <f t="shared" si="32"/>
        <v>137.54121487841178</v>
      </c>
      <c r="BI44" s="14">
        <f t="shared" si="32"/>
        <v>137.54121487841172</v>
      </c>
      <c r="BJ44" s="14">
        <f t="shared" si="32"/>
        <v>137.54121487841167</v>
      </c>
      <c r="BK44" s="14">
        <f t="shared" si="32"/>
        <v>137.54121487841161</v>
      </c>
      <c r="BL44" s="14">
        <f t="shared" si="32"/>
        <v>137.54121487841155</v>
      </c>
      <c r="BM44" s="14">
        <f t="shared" si="32"/>
        <v>137.54121487841149</v>
      </c>
      <c r="BN44" s="14">
        <f t="shared" si="32"/>
        <v>137.54121487841144</v>
      </c>
      <c r="BO44" s="14">
        <f t="shared" si="32"/>
        <v>137.54121487841138</v>
      </c>
      <c r="BP44" s="14">
        <f t="shared" si="32"/>
        <v>137.54121487841132</v>
      </c>
      <c r="BQ44" s="14">
        <f t="shared" si="32"/>
        <v>137.54121487841127</v>
      </c>
      <c r="BR44" s="14">
        <f t="shared" si="32"/>
        <v>137.54121487841121</v>
      </c>
      <c r="BS44" s="14">
        <f t="shared" si="32"/>
        <v>137.54121487841115</v>
      </c>
      <c r="BT44" s="14">
        <f t="shared" si="32"/>
        <v>137.5412148784111</v>
      </c>
      <c r="BU44" s="14">
        <f t="shared" si="32"/>
        <v>137.54121487841104</v>
      </c>
      <c r="BV44" s="14">
        <f t="shared" ref="BV44:CH44" si="33">-1*MIN(BV43,0)</f>
        <v>137.54121487841098</v>
      </c>
      <c r="BW44" s="14">
        <f t="shared" si="33"/>
        <v>137.54121487841093</v>
      </c>
      <c r="BX44" s="14">
        <f t="shared" si="33"/>
        <v>137.54121487841087</v>
      </c>
      <c r="BY44" s="14">
        <f t="shared" si="33"/>
        <v>137.54121487841081</v>
      </c>
      <c r="BZ44" s="14">
        <f t="shared" si="33"/>
        <v>137.54121487841076</v>
      </c>
      <c r="CA44" s="14">
        <f t="shared" si="33"/>
        <v>137.5412148784107</v>
      </c>
      <c r="CB44" s="14">
        <f t="shared" si="33"/>
        <v>137.54121487841064</v>
      </c>
      <c r="CC44" s="14">
        <f t="shared" si="33"/>
        <v>137.54121487841059</v>
      </c>
      <c r="CD44" s="14">
        <f t="shared" si="33"/>
        <v>137.54121487841053</v>
      </c>
      <c r="CE44" s="14">
        <f t="shared" si="33"/>
        <v>137.54121487841047</v>
      </c>
      <c r="CF44" s="14">
        <f t="shared" si="33"/>
        <v>137.54121487841041</v>
      </c>
      <c r="CG44" s="14">
        <f t="shared" si="33"/>
        <v>137.54121487841036</v>
      </c>
      <c r="CH44" s="14">
        <f t="shared" si="33"/>
        <v>137.5412148784103</v>
      </c>
    </row>
    <row r="46" spans="1:86" x14ac:dyDescent="0.25">
      <c r="D46" s="6" t="str">
        <f>D$41</f>
        <v xml:space="preserve">Total cash available for DSRA </v>
      </c>
      <c r="E46" s="14">
        <f t="shared" ref="E46:BP46" si="34">E$41</f>
        <v>0</v>
      </c>
      <c r="F46" s="7" t="str">
        <f t="shared" si="34"/>
        <v>$ 000s</v>
      </c>
      <c r="G46" s="6">
        <f t="shared" si="34"/>
        <v>733581.08033923688</v>
      </c>
      <c r="H46" s="6">
        <f t="shared" si="34"/>
        <v>0</v>
      </c>
      <c r="I46" s="6">
        <f t="shared" si="34"/>
        <v>0</v>
      </c>
      <c r="J46" s="6">
        <f t="shared" si="34"/>
        <v>0</v>
      </c>
      <c r="K46" s="6">
        <f t="shared" si="34"/>
        <v>0</v>
      </c>
      <c r="L46" s="6">
        <f t="shared" si="34"/>
        <v>756.3758294218826</v>
      </c>
      <c r="M46" s="6">
        <f t="shared" si="34"/>
        <v>1913.6209473763265</v>
      </c>
      <c r="N46" s="6">
        <f t="shared" si="34"/>
        <v>3411.0465344455233</v>
      </c>
      <c r="O46" s="6">
        <f t="shared" si="34"/>
        <v>5179.1313161121088</v>
      </c>
      <c r="P46" s="6">
        <f t="shared" si="34"/>
        <v>6911.5279945282991</v>
      </c>
      <c r="Q46" s="6">
        <f t="shared" si="34"/>
        <v>8460.5003223793901</v>
      </c>
      <c r="R46" s="6">
        <f t="shared" si="34"/>
        <v>10027.909640625483</v>
      </c>
      <c r="S46" s="6">
        <f t="shared" si="34"/>
        <v>11614.824868590911</v>
      </c>
      <c r="T46" s="6">
        <f t="shared" si="34"/>
        <v>13223.441537290892</v>
      </c>
      <c r="U46" s="6">
        <f t="shared" si="34"/>
        <v>14854.508968613176</v>
      </c>
      <c r="V46" s="6">
        <f t="shared" si="34"/>
        <v>16509.917089955808</v>
      </c>
      <c r="W46" s="6">
        <f t="shared" si="34"/>
        <v>18191.135177155615</v>
      </c>
      <c r="X46" s="6">
        <f t="shared" si="34"/>
        <v>19900.874226296208</v>
      </c>
      <c r="Y46" s="6">
        <f t="shared" si="34"/>
        <v>21640.303633722178</v>
      </c>
      <c r="Z46" s="6">
        <f t="shared" si="34"/>
        <v>24797.386527402981</v>
      </c>
      <c r="AA46" s="6">
        <f t="shared" si="34"/>
        <v>27949.795939896328</v>
      </c>
      <c r="AB46" s="6">
        <f t="shared" si="34"/>
        <v>31139.701730725679</v>
      </c>
      <c r="AC46" s="6">
        <f t="shared" si="34"/>
        <v>34368.841512990577</v>
      </c>
      <c r="AD46" s="6">
        <f t="shared" si="34"/>
        <v>37640.350530439624</v>
      </c>
      <c r="AE46" s="6">
        <f t="shared" si="34"/>
        <v>40956.936757047835</v>
      </c>
      <c r="AF46" s="6">
        <f t="shared" si="34"/>
        <v>44322.833302228835</v>
      </c>
      <c r="AG46" s="6">
        <f t="shared" si="34"/>
        <v>47740.542312292855</v>
      </c>
      <c r="AH46" s="6">
        <f t="shared" si="34"/>
        <v>51214.123025863213</v>
      </c>
      <c r="AI46" s="6">
        <f t="shared" si="34"/>
        <v>54747.219594815193</v>
      </c>
      <c r="AJ46" s="6">
        <f t="shared" si="34"/>
        <v>58345.177806802501</v>
      </c>
      <c r="AK46" s="6">
        <f t="shared" si="34"/>
        <v>62011.524196294107</v>
      </c>
      <c r="AL46" s="6">
        <f t="shared" si="34"/>
        <v>65751.529015923355</v>
      </c>
      <c r="AM46" s="6">
        <f t="shared" si="34"/>
        <v>0</v>
      </c>
      <c r="AN46" s="6">
        <f t="shared" si="34"/>
        <v>0</v>
      </c>
      <c r="AO46" s="6">
        <f t="shared" si="34"/>
        <v>0</v>
      </c>
      <c r="AP46" s="6">
        <f t="shared" si="34"/>
        <v>0</v>
      </c>
      <c r="AQ46" s="6">
        <f t="shared" si="34"/>
        <v>0</v>
      </c>
      <c r="AR46" s="6">
        <f t="shared" si="34"/>
        <v>0</v>
      </c>
      <c r="AS46" s="6">
        <f t="shared" si="34"/>
        <v>0</v>
      </c>
      <c r="AT46" s="6">
        <f t="shared" si="34"/>
        <v>0</v>
      </c>
      <c r="AU46" s="6">
        <f t="shared" si="34"/>
        <v>0</v>
      </c>
      <c r="AV46" s="6">
        <f t="shared" si="34"/>
        <v>0</v>
      </c>
      <c r="AW46" s="6">
        <f t="shared" si="34"/>
        <v>0</v>
      </c>
      <c r="AX46" s="6">
        <f t="shared" si="34"/>
        <v>0</v>
      </c>
      <c r="AY46" s="6">
        <f t="shared" si="34"/>
        <v>0</v>
      </c>
      <c r="AZ46" s="6">
        <f t="shared" si="34"/>
        <v>0</v>
      </c>
      <c r="BA46" s="6">
        <f t="shared" si="34"/>
        <v>0</v>
      </c>
      <c r="BB46" s="6">
        <f t="shared" si="34"/>
        <v>0</v>
      </c>
      <c r="BC46" s="6">
        <f t="shared" si="34"/>
        <v>0</v>
      </c>
      <c r="BD46" s="6">
        <f t="shared" si="34"/>
        <v>0</v>
      </c>
      <c r="BE46" s="6">
        <f t="shared" si="34"/>
        <v>0</v>
      </c>
      <c r="BF46" s="6">
        <f t="shared" si="34"/>
        <v>0</v>
      </c>
      <c r="BG46" s="6">
        <f t="shared" si="34"/>
        <v>0</v>
      </c>
      <c r="BH46" s="6">
        <f t="shared" si="34"/>
        <v>0</v>
      </c>
      <c r="BI46" s="6">
        <f t="shared" si="34"/>
        <v>0</v>
      </c>
      <c r="BJ46" s="6">
        <f t="shared" si="34"/>
        <v>0</v>
      </c>
      <c r="BK46" s="6">
        <f t="shared" si="34"/>
        <v>0</v>
      </c>
      <c r="BL46" s="6">
        <f t="shared" si="34"/>
        <v>0</v>
      </c>
      <c r="BM46" s="6">
        <f t="shared" si="34"/>
        <v>0</v>
      </c>
      <c r="BN46" s="6">
        <f t="shared" si="34"/>
        <v>0</v>
      </c>
      <c r="BO46" s="6">
        <f t="shared" si="34"/>
        <v>0</v>
      </c>
      <c r="BP46" s="6">
        <f t="shared" si="34"/>
        <v>0</v>
      </c>
      <c r="BQ46" s="6">
        <f t="shared" ref="BQ46:CH46" si="35">BQ$41</f>
        <v>0</v>
      </c>
      <c r="BR46" s="6">
        <f t="shared" si="35"/>
        <v>0</v>
      </c>
      <c r="BS46" s="6">
        <f t="shared" si="35"/>
        <v>0</v>
      </c>
      <c r="BT46" s="6">
        <f t="shared" si="35"/>
        <v>0</v>
      </c>
      <c r="BU46" s="6">
        <f t="shared" si="35"/>
        <v>0</v>
      </c>
      <c r="BV46" s="6">
        <f t="shared" si="35"/>
        <v>0</v>
      </c>
      <c r="BW46" s="6">
        <f t="shared" si="35"/>
        <v>0</v>
      </c>
      <c r="BX46" s="6">
        <f t="shared" si="35"/>
        <v>0</v>
      </c>
      <c r="BY46" s="6">
        <f t="shared" si="35"/>
        <v>0</v>
      </c>
      <c r="BZ46" s="6">
        <f t="shared" si="35"/>
        <v>0</v>
      </c>
      <c r="CA46" s="6">
        <f t="shared" si="35"/>
        <v>0</v>
      </c>
      <c r="CB46" s="6">
        <f t="shared" si="35"/>
        <v>0</v>
      </c>
      <c r="CC46" s="6">
        <f t="shared" si="35"/>
        <v>0</v>
      </c>
      <c r="CD46" s="6">
        <f t="shared" si="35"/>
        <v>0</v>
      </c>
      <c r="CE46" s="6">
        <f t="shared" si="35"/>
        <v>0</v>
      </c>
      <c r="CF46" s="6">
        <f t="shared" si="35"/>
        <v>0</v>
      </c>
      <c r="CG46" s="6">
        <f t="shared" si="35"/>
        <v>0</v>
      </c>
      <c r="CH46" s="6">
        <f t="shared" si="35"/>
        <v>0</v>
      </c>
    </row>
    <row r="47" spans="1:86" x14ac:dyDescent="0.25">
      <c r="D47" s="6" t="str">
        <f>D$29</f>
        <v xml:space="preserve">Target DSRA deposit </v>
      </c>
      <c r="E47" s="14">
        <f t="shared" ref="E47:BP47" si="36">E$29</f>
        <v>0</v>
      </c>
      <c r="F47" s="7" t="str">
        <f t="shared" si="36"/>
        <v>$ 000s</v>
      </c>
      <c r="G47" s="6">
        <f t="shared" si="36"/>
        <v>3400.22492010927</v>
      </c>
      <c r="H47" s="6">
        <f t="shared" si="36"/>
        <v>0</v>
      </c>
      <c r="I47" s="6">
        <f t="shared" si="36"/>
        <v>0</v>
      </c>
      <c r="J47" s="6">
        <f t="shared" si="36"/>
        <v>0</v>
      </c>
      <c r="K47" s="6">
        <f t="shared" si="36"/>
        <v>0</v>
      </c>
      <c r="L47" s="6">
        <f t="shared" si="36"/>
        <v>2106.0110464291174</v>
      </c>
      <c r="M47" s="6">
        <f t="shared" si="36"/>
        <v>1294.2138736801528</v>
      </c>
      <c r="N47" s="6">
        <f t="shared" si="36"/>
        <v>0</v>
      </c>
      <c r="O47" s="6">
        <f t="shared" si="36"/>
        <v>0</v>
      </c>
      <c r="P47" s="6">
        <f t="shared" si="36"/>
        <v>0</v>
      </c>
      <c r="Q47" s="6">
        <f t="shared" si="36"/>
        <v>0</v>
      </c>
      <c r="R47" s="6">
        <f t="shared" si="36"/>
        <v>0</v>
      </c>
      <c r="S47" s="6">
        <f t="shared" si="36"/>
        <v>0</v>
      </c>
      <c r="T47" s="6">
        <f t="shared" si="36"/>
        <v>0</v>
      </c>
      <c r="U47" s="6">
        <f t="shared" si="36"/>
        <v>0</v>
      </c>
      <c r="V47" s="6">
        <f t="shared" si="36"/>
        <v>0</v>
      </c>
      <c r="W47" s="6">
        <f t="shared" si="36"/>
        <v>0</v>
      </c>
      <c r="X47" s="6">
        <f t="shared" si="36"/>
        <v>0</v>
      </c>
      <c r="Y47" s="6">
        <f t="shared" si="36"/>
        <v>0</v>
      </c>
      <c r="Z47" s="6">
        <f t="shared" si="36"/>
        <v>0</v>
      </c>
      <c r="AA47" s="6">
        <f t="shared" si="36"/>
        <v>0</v>
      </c>
      <c r="AB47" s="6">
        <f t="shared" si="36"/>
        <v>0</v>
      </c>
      <c r="AC47" s="6">
        <f t="shared" si="36"/>
        <v>0</v>
      </c>
      <c r="AD47" s="6">
        <f t="shared" si="36"/>
        <v>0</v>
      </c>
      <c r="AE47" s="6">
        <f t="shared" si="36"/>
        <v>0</v>
      </c>
      <c r="AF47" s="6">
        <f t="shared" si="36"/>
        <v>0</v>
      </c>
      <c r="AG47" s="6">
        <f t="shared" si="36"/>
        <v>0</v>
      </c>
      <c r="AH47" s="6">
        <f t="shared" si="36"/>
        <v>0</v>
      </c>
      <c r="AI47" s="6">
        <f t="shared" si="36"/>
        <v>0</v>
      </c>
      <c r="AJ47" s="6">
        <f t="shared" si="36"/>
        <v>0</v>
      </c>
      <c r="AK47" s="6">
        <f t="shared" si="36"/>
        <v>0</v>
      </c>
      <c r="AL47" s="6">
        <f t="shared" si="36"/>
        <v>0</v>
      </c>
      <c r="AM47" s="6">
        <f t="shared" si="36"/>
        <v>0</v>
      </c>
      <c r="AN47" s="6">
        <f t="shared" si="36"/>
        <v>0</v>
      </c>
      <c r="AO47" s="6">
        <f t="shared" si="36"/>
        <v>0</v>
      </c>
      <c r="AP47" s="6">
        <f t="shared" si="36"/>
        <v>0</v>
      </c>
      <c r="AQ47" s="6">
        <f t="shared" si="36"/>
        <v>0</v>
      </c>
      <c r="AR47" s="6">
        <f t="shared" si="36"/>
        <v>0</v>
      </c>
      <c r="AS47" s="6">
        <f t="shared" si="36"/>
        <v>0</v>
      </c>
      <c r="AT47" s="6">
        <f t="shared" si="36"/>
        <v>0</v>
      </c>
      <c r="AU47" s="6">
        <f t="shared" si="36"/>
        <v>0</v>
      </c>
      <c r="AV47" s="6">
        <f t="shared" si="36"/>
        <v>0</v>
      </c>
      <c r="AW47" s="6">
        <f t="shared" si="36"/>
        <v>0</v>
      </c>
      <c r="AX47" s="6">
        <f t="shared" si="36"/>
        <v>0</v>
      </c>
      <c r="AY47" s="6">
        <f t="shared" si="36"/>
        <v>0</v>
      </c>
      <c r="AZ47" s="6">
        <f t="shared" si="36"/>
        <v>0</v>
      </c>
      <c r="BA47" s="6">
        <f t="shared" si="36"/>
        <v>0</v>
      </c>
      <c r="BB47" s="6">
        <f t="shared" si="36"/>
        <v>0</v>
      </c>
      <c r="BC47" s="6">
        <f t="shared" si="36"/>
        <v>0</v>
      </c>
      <c r="BD47" s="6">
        <f t="shared" si="36"/>
        <v>0</v>
      </c>
      <c r="BE47" s="6">
        <f t="shared" si="36"/>
        <v>0</v>
      </c>
      <c r="BF47" s="6">
        <f t="shared" si="36"/>
        <v>0</v>
      </c>
      <c r="BG47" s="6">
        <f t="shared" si="36"/>
        <v>0</v>
      </c>
      <c r="BH47" s="6">
        <f t="shared" si="36"/>
        <v>0</v>
      </c>
      <c r="BI47" s="6">
        <f t="shared" si="36"/>
        <v>0</v>
      </c>
      <c r="BJ47" s="6">
        <f t="shared" si="36"/>
        <v>0</v>
      </c>
      <c r="BK47" s="6">
        <f t="shared" si="36"/>
        <v>0</v>
      </c>
      <c r="BL47" s="6">
        <f t="shared" si="36"/>
        <v>0</v>
      </c>
      <c r="BM47" s="6">
        <f t="shared" si="36"/>
        <v>0</v>
      </c>
      <c r="BN47" s="6">
        <f t="shared" si="36"/>
        <v>0</v>
      </c>
      <c r="BO47" s="6">
        <f t="shared" si="36"/>
        <v>0</v>
      </c>
      <c r="BP47" s="6">
        <f t="shared" si="36"/>
        <v>0</v>
      </c>
      <c r="BQ47" s="6">
        <f t="shared" ref="BQ47:CH47" si="37">BQ$29</f>
        <v>0</v>
      </c>
      <c r="BR47" s="6">
        <f t="shared" si="37"/>
        <v>0</v>
      </c>
      <c r="BS47" s="6">
        <f t="shared" si="37"/>
        <v>0</v>
      </c>
      <c r="BT47" s="6">
        <f t="shared" si="37"/>
        <v>0</v>
      </c>
      <c r="BU47" s="6">
        <f t="shared" si="37"/>
        <v>0</v>
      </c>
      <c r="BV47" s="6">
        <f t="shared" si="37"/>
        <v>0</v>
      </c>
      <c r="BW47" s="6">
        <f t="shared" si="37"/>
        <v>0</v>
      </c>
      <c r="BX47" s="6">
        <f t="shared" si="37"/>
        <v>0</v>
      </c>
      <c r="BY47" s="6">
        <f t="shared" si="37"/>
        <v>0</v>
      </c>
      <c r="BZ47" s="6">
        <f t="shared" si="37"/>
        <v>0</v>
      </c>
      <c r="CA47" s="6">
        <f t="shared" si="37"/>
        <v>0</v>
      </c>
      <c r="CB47" s="6">
        <f t="shared" si="37"/>
        <v>0</v>
      </c>
      <c r="CC47" s="6">
        <f t="shared" si="37"/>
        <v>0</v>
      </c>
      <c r="CD47" s="6">
        <f t="shared" si="37"/>
        <v>0</v>
      </c>
      <c r="CE47" s="6">
        <f t="shared" si="37"/>
        <v>0</v>
      </c>
      <c r="CF47" s="6">
        <f t="shared" si="37"/>
        <v>0</v>
      </c>
      <c r="CG47" s="6">
        <f t="shared" si="37"/>
        <v>0</v>
      </c>
      <c r="CH47" s="6">
        <f t="shared" si="37"/>
        <v>0</v>
      </c>
    </row>
    <row r="48" spans="1:86" s="36" customFormat="1" x14ac:dyDescent="0.25">
      <c r="A48" s="32"/>
      <c r="B48" s="32"/>
      <c r="C48" s="32"/>
      <c r="D48" s="33" t="s">
        <v>339</v>
      </c>
      <c r="E48" s="117" t="s">
        <v>175</v>
      </c>
      <c r="F48" s="34" t="s">
        <v>59</v>
      </c>
      <c r="G48" s="36">
        <f>SUM(I48:CH48)</f>
        <v>2050.5897031020354</v>
      </c>
      <c r="H48" s="33"/>
      <c r="I48" s="36">
        <f>MIN(I46:I47)</f>
        <v>0</v>
      </c>
      <c r="J48" s="36">
        <f t="shared" ref="J48:BU48" si="38">MIN(J46:J47)</f>
        <v>0</v>
      </c>
      <c r="K48" s="36">
        <f t="shared" si="38"/>
        <v>0</v>
      </c>
      <c r="L48" s="36">
        <f t="shared" si="38"/>
        <v>756.3758294218826</v>
      </c>
      <c r="M48" s="36">
        <f t="shared" si="38"/>
        <v>1294.2138736801528</v>
      </c>
      <c r="N48" s="36">
        <f t="shared" si="38"/>
        <v>0</v>
      </c>
      <c r="O48" s="36">
        <f t="shared" si="38"/>
        <v>0</v>
      </c>
      <c r="P48" s="36">
        <f t="shared" si="38"/>
        <v>0</v>
      </c>
      <c r="Q48" s="36">
        <f t="shared" si="38"/>
        <v>0</v>
      </c>
      <c r="R48" s="36">
        <f t="shared" si="38"/>
        <v>0</v>
      </c>
      <c r="S48" s="36">
        <f t="shared" si="38"/>
        <v>0</v>
      </c>
      <c r="T48" s="36">
        <f t="shared" si="38"/>
        <v>0</v>
      </c>
      <c r="U48" s="36">
        <f t="shared" si="38"/>
        <v>0</v>
      </c>
      <c r="V48" s="36">
        <f t="shared" si="38"/>
        <v>0</v>
      </c>
      <c r="W48" s="36">
        <f t="shared" si="38"/>
        <v>0</v>
      </c>
      <c r="X48" s="36">
        <f t="shared" si="38"/>
        <v>0</v>
      </c>
      <c r="Y48" s="36">
        <f t="shared" si="38"/>
        <v>0</v>
      </c>
      <c r="Z48" s="36">
        <f t="shared" si="38"/>
        <v>0</v>
      </c>
      <c r="AA48" s="36">
        <f t="shared" si="38"/>
        <v>0</v>
      </c>
      <c r="AB48" s="36">
        <f t="shared" si="38"/>
        <v>0</v>
      </c>
      <c r="AC48" s="36">
        <f t="shared" si="38"/>
        <v>0</v>
      </c>
      <c r="AD48" s="36">
        <f t="shared" si="38"/>
        <v>0</v>
      </c>
      <c r="AE48" s="36">
        <f t="shared" si="38"/>
        <v>0</v>
      </c>
      <c r="AF48" s="36">
        <f t="shared" si="38"/>
        <v>0</v>
      </c>
      <c r="AG48" s="36">
        <f t="shared" si="38"/>
        <v>0</v>
      </c>
      <c r="AH48" s="36">
        <f t="shared" si="38"/>
        <v>0</v>
      </c>
      <c r="AI48" s="36">
        <f t="shared" si="38"/>
        <v>0</v>
      </c>
      <c r="AJ48" s="36">
        <f t="shared" si="38"/>
        <v>0</v>
      </c>
      <c r="AK48" s="36">
        <f t="shared" si="38"/>
        <v>0</v>
      </c>
      <c r="AL48" s="36">
        <f t="shared" si="38"/>
        <v>0</v>
      </c>
      <c r="AM48" s="36">
        <f t="shared" si="38"/>
        <v>0</v>
      </c>
      <c r="AN48" s="36">
        <f t="shared" si="38"/>
        <v>0</v>
      </c>
      <c r="AO48" s="36">
        <f t="shared" si="38"/>
        <v>0</v>
      </c>
      <c r="AP48" s="36">
        <f t="shared" si="38"/>
        <v>0</v>
      </c>
      <c r="AQ48" s="36">
        <f t="shared" si="38"/>
        <v>0</v>
      </c>
      <c r="AR48" s="36">
        <f t="shared" si="38"/>
        <v>0</v>
      </c>
      <c r="AS48" s="36">
        <f t="shared" si="38"/>
        <v>0</v>
      </c>
      <c r="AT48" s="36">
        <f t="shared" si="38"/>
        <v>0</v>
      </c>
      <c r="AU48" s="36">
        <f t="shared" si="38"/>
        <v>0</v>
      </c>
      <c r="AV48" s="36">
        <f t="shared" si="38"/>
        <v>0</v>
      </c>
      <c r="AW48" s="36">
        <f t="shared" si="38"/>
        <v>0</v>
      </c>
      <c r="AX48" s="36">
        <f t="shared" si="38"/>
        <v>0</v>
      </c>
      <c r="AY48" s="36">
        <f t="shared" si="38"/>
        <v>0</v>
      </c>
      <c r="AZ48" s="36">
        <f t="shared" si="38"/>
        <v>0</v>
      </c>
      <c r="BA48" s="36">
        <f t="shared" si="38"/>
        <v>0</v>
      </c>
      <c r="BB48" s="36">
        <f t="shared" si="38"/>
        <v>0</v>
      </c>
      <c r="BC48" s="36">
        <f t="shared" si="38"/>
        <v>0</v>
      </c>
      <c r="BD48" s="36">
        <f t="shared" si="38"/>
        <v>0</v>
      </c>
      <c r="BE48" s="36">
        <f t="shared" si="38"/>
        <v>0</v>
      </c>
      <c r="BF48" s="36">
        <f t="shared" si="38"/>
        <v>0</v>
      </c>
      <c r="BG48" s="36">
        <f t="shared" si="38"/>
        <v>0</v>
      </c>
      <c r="BH48" s="36">
        <f t="shared" si="38"/>
        <v>0</v>
      </c>
      <c r="BI48" s="36">
        <f t="shared" si="38"/>
        <v>0</v>
      </c>
      <c r="BJ48" s="36">
        <f t="shared" si="38"/>
        <v>0</v>
      </c>
      <c r="BK48" s="36">
        <f t="shared" si="38"/>
        <v>0</v>
      </c>
      <c r="BL48" s="36">
        <f t="shared" si="38"/>
        <v>0</v>
      </c>
      <c r="BM48" s="36">
        <f t="shared" si="38"/>
        <v>0</v>
      </c>
      <c r="BN48" s="36">
        <f t="shared" si="38"/>
        <v>0</v>
      </c>
      <c r="BO48" s="36">
        <f t="shared" si="38"/>
        <v>0</v>
      </c>
      <c r="BP48" s="36">
        <f t="shared" si="38"/>
        <v>0</v>
      </c>
      <c r="BQ48" s="36">
        <f t="shared" si="38"/>
        <v>0</v>
      </c>
      <c r="BR48" s="36">
        <f t="shared" si="38"/>
        <v>0</v>
      </c>
      <c r="BS48" s="36">
        <f t="shared" si="38"/>
        <v>0</v>
      </c>
      <c r="BT48" s="36">
        <f t="shared" si="38"/>
        <v>0</v>
      </c>
      <c r="BU48" s="36">
        <f t="shared" si="38"/>
        <v>0</v>
      </c>
      <c r="BV48" s="36">
        <f t="shared" ref="BV48:CH48" si="39">MIN(BV46:BV47)</f>
        <v>0</v>
      </c>
      <c r="BW48" s="36">
        <f t="shared" si="39"/>
        <v>0</v>
      </c>
      <c r="BX48" s="36">
        <f t="shared" si="39"/>
        <v>0</v>
      </c>
      <c r="BY48" s="36">
        <f t="shared" si="39"/>
        <v>0</v>
      </c>
      <c r="BZ48" s="36">
        <f t="shared" si="39"/>
        <v>0</v>
      </c>
      <c r="CA48" s="36">
        <f t="shared" si="39"/>
        <v>0</v>
      </c>
      <c r="CB48" s="36">
        <f t="shared" si="39"/>
        <v>0</v>
      </c>
      <c r="CC48" s="36">
        <f t="shared" si="39"/>
        <v>0</v>
      </c>
      <c r="CD48" s="36">
        <f t="shared" si="39"/>
        <v>0</v>
      </c>
      <c r="CE48" s="36">
        <f t="shared" si="39"/>
        <v>0</v>
      </c>
      <c r="CF48" s="36">
        <f t="shared" si="39"/>
        <v>0</v>
      </c>
      <c r="CG48" s="36">
        <f t="shared" si="39"/>
        <v>0</v>
      </c>
      <c r="CH48" s="36">
        <f t="shared" si="39"/>
        <v>0</v>
      </c>
    </row>
    <row r="50" spans="1:86" x14ac:dyDescent="0.25">
      <c r="A50" s="5" t="s">
        <v>340</v>
      </c>
    </row>
    <row r="52" spans="1:86" x14ac:dyDescent="0.25">
      <c r="D52" s="6" t="str">
        <f>D$12</f>
        <v>DSRA balance BEG</v>
      </c>
      <c r="E52" s="14">
        <f t="shared" ref="E52:BP52" si="40">E$12</f>
        <v>0</v>
      </c>
      <c r="F52" s="7" t="str">
        <f t="shared" si="40"/>
        <v>$ 000s</v>
      </c>
      <c r="G52" s="6">
        <f t="shared" si="40"/>
        <v>0</v>
      </c>
      <c r="H52" s="6">
        <f t="shared" si="40"/>
        <v>0</v>
      </c>
      <c r="I52" s="6">
        <f t="shared" si="40"/>
        <v>0</v>
      </c>
      <c r="J52" s="6">
        <f t="shared" si="40"/>
        <v>0</v>
      </c>
      <c r="K52" s="6">
        <f t="shared" si="40"/>
        <v>0</v>
      </c>
      <c r="L52" s="6">
        <f t="shared" si="40"/>
        <v>0</v>
      </c>
      <c r="M52" s="6">
        <f t="shared" si="40"/>
        <v>756.3758294218826</v>
      </c>
      <c r="N52" s="6">
        <f t="shared" si="40"/>
        <v>2050.5897031020354</v>
      </c>
      <c r="O52" s="6">
        <f t="shared" si="40"/>
        <v>1995.1683597749534</v>
      </c>
      <c r="P52" s="6">
        <f t="shared" si="40"/>
        <v>1939.7470164478714</v>
      </c>
      <c r="Q52" s="6">
        <f t="shared" si="40"/>
        <v>1884.3256731207894</v>
      </c>
      <c r="R52" s="6">
        <f t="shared" si="40"/>
        <v>1828.9043297937073</v>
      </c>
      <c r="S52" s="6">
        <f t="shared" si="40"/>
        <v>1773.4829864666253</v>
      </c>
      <c r="T52" s="6">
        <f t="shared" si="40"/>
        <v>1718.0616431395431</v>
      </c>
      <c r="U52" s="6">
        <f t="shared" si="40"/>
        <v>1662.6402998124611</v>
      </c>
      <c r="V52" s="6">
        <f t="shared" si="40"/>
        <v>1607.2189564853791</v>
      </c>
      <c r="W52" s="6">
        <f t="shared" si="40"/>
        <v>1551.7976131582971</v>
      </c>
      <c r="X52" s="6">
        <f t="shared" si="40"/>
        <v>1496.376269831215</v>
      </c>
      <c r="Y52" s="6">
        <f t="shared" si="40"/>
        <v>1440.954926504133</v>
      </c>
      <c r="Z52" s="6">
        <f t="shared" si="40"/>
        <v>0</v>
      </c>
      <c r="AA52" s="6">
        <f t="shared" si="40"/>
        <v>-9.0949470177292829E-14</v>
      </c>
      <c r="AB52" s="6">
        <f t="shared" si="40"/>
        <v>-9.0949470177292829E-14</v>
      </c>
      <c r="AC52" s="6">
        <f t="shared" si="40"/>
        <v>-9.0949470177292829E-14</v>
      </c>
      <c r="AD52" s="6">
        <f t="shared" si="40"/>
        <v>-9.0949470177292829E-14</v>
      </c>
      <c r="AE52" s="6">
        <f t="shared" si="40"/>
        <v>-9.0949470177292829E-14</v>
      </c>
      <c r="AF52" s="6">
        <f t="shared" si="40"/>
        <v>-9.0949470177292829E-14</v>
      </c>
      <c r="AG52" s="6">
        <f t="shared" si="40"/>
        <v>-9.0949470177292829E-14</v>
      </c>
      <c r="AH52" s="6">
        <f t="shared" si="40"/>
        <v>-9.0949470177292829E-14</v>
      </c>
      <c r="AI52" s="6">
        <f t="shared" si="40"/>
        <v>-9.0949470177292829E-14</v>
      </c>
      <c r="AJ52" s="6">
        <f t="shared" si="40"/>
        <v>-9.0949470177292829E-14</v>
      </c>
      <c r="AK52" s="6">
        <f t="shared" si="40"/>
        <v>-9.0949470177292829E-14</v>
      </c>
      <c r="AL52" s="6">
        <f t="shared" si="40"/>
        <v>-9.0949470177292829E-14</v>
      </c>
      <c r="AM52" s="6">
        <f t="shared" si="40"/>
        <v>-9.0949470177292829E-14</v>
      </c>
      <c r="AN52" s="6">
        <f t="shared" si="40"/>
        <v>-9.0949470177292829E-14</v>
      </c>
      <c r="AO52" s="6">
        <f t="shared" si="40"/>
        <v>-9.0949470177292829E-14</v>
      </c>
      <c r="AP52" s="6">
        <f t="shared" si="40"/>
        <v>-9.0949470177292829E-14</v>
      </c>
      <c r="AQ52" s="6">
        <f t="shared" si="40"/>
        <v>-9.0949470177292829E-14</v>
      </c>
      <c r="AR52" s="6">
        <f t="shared" si="40"/>
        <v>-9.0949470177292829E-14</v>
      </c>
      <c r="AS52" s="6">
        <f t="shared" si="40"/>
        <v>-9.0949470177292829E-14</v>
      </c>
      <c r="AT52" s="6">
        <f t="shared" si="40"/>
        <v>-9.0949470177292829E-14</v>
      </c>
      <c r="AU52" s="6">
        <f t="shared" si="40"/>
        <v>-9.0949470177292829E-14</v>
      </c>
      <c r="AV52" s="6">
        <f t="shared" si="40"/>
        <v>-9.0949470177292829E-14</v>
      </c>
      <c r="AW52" s="6">
        <f t="shared" si="40"/>
        <v>-9.0949470177292829E-14</v>
      </c>
      <c r="AX52" s="6">
        <f t="shared" si="40"/>
        <v>-9.0949470177292829E-14</v>
      </c>
      <c r="AY52" s="6">
        <f t="shared" si="40"/>
        <v>-9.0949470177292829E-14</v>
      </c>
      <c r="AZ52" s="6">
        <f t="shared" si="40"/>
        <v>-9.0949470177292829E-14</v>
      </c>
      <c r="BA52" s="6">
        <f t="shared" si="40"/>
        <v>-9.0949470177292829E-14</v>
      </c>
      <c r="BB52" s="6">
        <f t="shared" si="40"/>
        <v>-9.0949470177292829E-14</v>
      </c>
      <c r="BC52" s="6">
        <f t="shared" si="40"/>
        <v>-9.0949470177292829E-14</v>
      </c>
      <c r="BD52" s="6">
        <f t="shared" si="40"/>
        <v>-9.0949470177292829E-14</v>
      </c>
      <c r="BE52" s="6">
        <f t="shared" si="40"/>
        <v>-9.0949470177292829E-14</v>
      </c>
      <c r="BF52" s="6">
        <f t="shared" si="40"/>
        <v>-9.0949470177292829E-14</v>
      </c>
      <c r="BG52" s="6">
        <f t="shared" si="40"/>
        <v>-9.0949470177292829E-14</v>
      </c>
      <c r="BH52" s="6">
        <f t="shared" si="40"/>
        <v>-9.0949470177292829E-14</v>
      </c>
      <c r="BI52" s="6">
        <f t="shared" si="40"/>
        <v>-9.0949470177292829E-14</v>
      </c>
      <c r="BJ52" s="6">
        <f t="shared" si="40"/>
        <v>-9.0949470177292829E-14</v>
      </c>
      <c r="BK52" s="6">
        <f t="shared" si="40"/>
        <v>-9.0949470177292829E-14</v>
      </c>
      <c r="BL52" s="6">
        <f t="shared" si="40"/>
        <v>-9.0949470177292829E-14</v>
      </c>
      <c r="BM52" s="6">
        <f t="shared" si="40"/>
        <v>-9.0949470177292829E-14</v>
      </c>
      <c r="BN52" s="6">
        <f t="shared" si="40"/>
        <v>-9.0949470177292829E-14</v>
      </c>
      <c r="BO52" s="6">
        <f t="shared" si="40"/>
        <v>-9.0949470177292829E-14</v>
      </c>
      <c r="BP52" s="6">
        <f t="shared" si="40"/>
        <v>-9.0949470177292829E-14</v>
      </c>
      <c r="BQ52" s="6">
        <f t="shared" ref="BQ52:CH52" si="41">BQ$12</f>
        <v>-9.0949470177292829E-14</v>
      </c>
      <c r="BR52" s="6">
        <f t="shared" si="41"/>
        <v>-9.0949470177292829E-14</v>
      </c>
      <c r="BS52" s="6">
        <f t="shared" si="41"/>
        <v>-9.0949470177292829E-14</v>
      </c>
      <c r="BT52" s="6">
        <f t="shared" si="41"/>
        <v>-9.0949470177292829E-14</v>
      </c>
      <c r="BU52" s="6">
        <f t="shared" si="41"/>
        <v>-9.0949470177292829E-14</v>
      </c>
      <c r="BV52" s="6">
        <f t="shared" si="41"/>
        <v>-9.0949470177292829E-14</v>
      </c>
      <c r="BW52" s="6">
        <f t="shared" si="41"/>
        <v>-9.0949470177292829E-14</v>
      </c>
      <c r="BX52" s="6">
        <f t="shared" si="41"/>
        <v>-9.0949470177292829E-14</v>
      </c>
      <c r="BY52" s="6">
        <f t="shared" si="41"/>
        <v>-9.0949470177292829E-14</v>
      </c>
      <c r="BZ52" s="6">
        <f t="shared" si="41"/>
        <v>-9.0949470177292829E-14</v>
      </c>
      <c r="CA52" s="6">
        <f t="shared" si="41"/>
        <v>-9.0949470177292829E-14</v>
      </c>
      <c r="CB52" s="6">
        <f t="shared" si="41"/>
        <v>-9.0949470177292829E-14</v>
      </c>
      <c r="CC52" s="6">
        <f t="shared" si="41"/>
        <v>-9.0949470177292829E-14</v>
      </c>
      <c r="CD52" s="6">
        <f t="shared" si="41"/>
        <v>-9.0949470177292829E-14</v>
      </c>
      <c r="CE52" s="6">
        <f t="shared" si="41"/>
        <v>-9.0949470177292829E-14</v>
      </c>
      <c r="CF52" s="6">
        <f t="shared" si="41"/>
        <v>-9.0949470177292829E-14</v>
      </c>
      <c r="CG52" s="6">
        <f t="shared" si="41"/>
        <v>-9.0949470177292829E-14</v>
      </c>
      <c r="CH52" s="6">
        <f t="shared" si="41"/>
        <v>-9.0949470177292829E-14</v>
      </c>
    </row>
    <row r="53" spans="1:86" x14ac:dyDescent="0.25">
      <c r="D53" s="6" t="str">
        <f>D$44</f>
        <v>DS shortfall</v>
      </c>
      <c r="E53" s="14">
        <f t="shared" ref="E53:BP53" si="42">E$44</f>
        <v>0</v>
      </c>
      <c r="F53" s="7" t="str">
        <f t="shared" si="42"/>
        <v>$ 000s</v>
      </c>
      <c r="G53" s="6">
        <f t="shared" si="42"/>
        <v>6601.9783141637599</v>
      </c>
      <c r="H53" s="6">
        <f t="shared" si="42"/>
        <v>0</v>
      </c>
      <c r="I53" s="6">
        <f t="shared" si="42"/>
        <v>0</v>
      </c>
      <c r="J53" s="6">
        <f t="shared" si="42"/>
        <v>0</v>
      </c>
      <c r="K53" s="6">
        <f t="shared" si="42"/>
        <v>0</v>
      </c>
      <c r="L53" s="6">
        <f t="shared" si="42"/>
        <v>0</v>
      </c>
      <c r="M53" s="6">
        <f t="shared" si="42"/>
        <v>0</v>
      </c>
      <c r="N53" s="6">
        <f t="shared" si="42"/>
        <v>0</v>
      </c>
      <c r="O53" s="6">
        <f t="shared" si="42"/>
        <v>0</v>
      </c>
      <c r="P53" s="6">
        <f t="shared" si="42"/>
        <v>0</v>
      </c>
      <c r="Q53" s="6">
        <f t="shared" si="42"/>
        <v>0</v>
      </c>
      <c r="R53" s="6">
        <f t="shared" si="42"/>
        <v>0</v>
      </c>
      <c r="S53" s="6">
        <f t="shared" si="42"/>
        <v>0</v>
      </c>
      <c r="T53" s="6">
        <f t="shared" si="42"/>
        <v>0</v>
      </c>
      <c r="U53" s="6">
        <f t="shared" si="42"/>
        <v>0</v>
      </c>
      <c r="V53" s="6">
        <f t="shared" si="42"/>
        <v>0</v>
      </c>
      <c r="W53" s="6">
        <f t="shared" si="42"/>
        <v>0</v>
      </c>
      <c r="X53" s="6">
        <f t="shared" si="42"/>
        <v>0</v>
      </c>
      <c r="Y53" s="6">
        <f t="shared" si="42"/>
        <v>0</v>
      </c>
      <c r="Z53" s="6">
        <f t="shared" si="42"/>
        <v>0</v>
      </c>
      <c r="AA53" s="6">
        <f t="shared" si="42"/>
        <v>0</v>
      </c>
      <c r="AB53" s="6">
        <f t="shared" si="42"/>
        <v>0</v>
      </c>
      <c r="AC53" s="6">
        <f t="shared" si="42"/>
        <v>0</v>
      </c>
      <c r="AD53" s="6">
        <f t="shared" si="42"/>
        <v>0</v>
      </c>
      <c r="AE53" s="6">
        <f t="shared" si="42"/>
        <v>0</v>
      </c>
      <c r="AF53" s="6">
        <f t="shared" si="42"/>
        <v>0</v>
      </c>
      <c r="AG53" s="6">
        <f t="shared" si="42"/>
        <v>0</v>
      </c>
      <c r="AH53" s="6">
        <f t="shared" si="42"/>
        <v>0</v>
      </c>
      <c r="AI53" s="6">
        <f t="shared" si="42"/>
        <v>0</v>
      </c>
      <c r="AJ53" s="6">
        <f t="shared" si="42"/>
        <v>0</v>
      </c>
      <c r="AK53" s="6">
        <f t="shared" si="42"/>
        <v>0</v>
      </c>
      <c r="AL53" s="6">
        <f t="shared" si="42"/>
        <v>0</v>
      </c>
      <c r="AM53" s="6">
        <f t="shared" si="42"/>
        <v>137.54121487841297</v>
      </c>
      <c r="AN53" s="6">
        <f t="shared" si="42"/>
        <v>137.54121487841292</v>
      </c>
      <c r="AO53" s="6">
        <f t="shared" si="42"/>
        <v>137.54121487841286</v>
      </c>
      <c r="AP53" s="6">
        <f t="shared" si="42"/>
        <v>137.5412148784128</v>
      </c>
      <c r="AQ53" s="6">
        <f t="shared" si="42"/>
        <v>137.54121487841275</v>
      </c>
      <c r="AR53" s="6">
        <f t="shared" si="42"/>
        <v>137.54121487841269</v>
      </c>
      <c r="AS53" s="6">
        <f t="shared" si="42"/>
        <v>137.54121487841263</v>
      </c>
      <c r="AT53" s="6">
        <f t="shared" si="42"/>
        <v>137.54121487841257</v>
      </c>
      <c r="AU53" s="6">
        <f t="shared" si="42"/>
        <v>137.54121487841252</v>
      </c>
      <c r="AV53" s="6">
        <f t="shared" si="42"/>
        <v>137.54121487841246</v>
      </c>
      <c r="AW53" s="6">
        <f t="shared" si="42"/>
        <v>137.5412148784124</v>
      </c>
      <c r="AX53" s="6">
        <f t="shared" si="42"/>
        <v>137.54121487841235</v>
      </c>
      <c r="AY53" s="6">
        <f t="shared" si="42"/>
        <v>137.54121487841229</v>
      </c>
      <c r="AZ53" s="6">
        <f t="shared" si="42"/>
        <v>137.54121487841223</v>
      </c>
      <c r="BA53" s="6">
        <f t="shared" si="42"/>
        <v>137.54121487841218</v>
      </c>
      <c r="BB53" s="6">
        <f t="shared" si="42"/>
        <v>137.54121487841212</v>
      </c>
      <c r="BC53" s="6">
        <f t="shared" si="42"/>
        <v>137.54121487841206</v>
      </c>
      <c r="BD53" s="6">
        <f t="shared" si="42"/>
        <v>137.54121487841201</v>
      </c>
      <c r="BE53" s="6">
        <f t="shared" si="42"/>
        <v>137.54121487841195</v>
      </c>
      <c r="BF53" s="6">
        <f t="shared" si="42"/>
        <v>137.54121487841189</v>
      </c>
      <c r="BG53" s="6">
        <f t="shared" si="42"/>
        <v>137.54121487841184</v>
      </c>
      <c r="BH53" s="6">
        <f t="shared" si="42"/>
        <v>137.54121487841178</v>
      </c>
      <c r="BI53" s="6">
        <f t="shared" si="42"/>
        <v>137.54121487841172</v>
      </c>
      <c r="BJ53" s="6">
        <f t="shared" si="42"/>
        <v>137.54121487841167</v>
      </c>
      <c r="BK53" s="6">
        <f t="shared" si="42"/>
        <v>137.54121487841161</v>
      </c>
      <c r="BL53" s="6">
        <f t="shared" si="42"/>
        <v>137.54121487841155</v>
      </c>
      <c r="BM53" s="6">
        <f t="shared" si="42"/>
        <v>137.54121487841149</v>
      </c>
      <c r="BN53" s="6">
        <f t="shared" si="42"/>
        <v>137.54121487841144</v>
      </c>
      <c r="BO53" s="6">
        <f t="shared" si="42"/>
        <v>137.54121487841138</v>
      </c>
      <c r="BP53" s="6">
        <f t="shared" si="42"/>
        <v>137.54121487841132</v>
      </c>
      <c r="BQ53" s="6">
        <f t="shared" ref="BQ53:CH53" si="43">BQ$44</f>
        <v>137.54121487841127</v>
      </c>
      <c r="BR53" s="6">
        <f t="shared" si="43"/>
        <v>137.54121487841121</v>
      </c>
      <c r="BS53" s="6">
        <f t="shared" si="43"/>
        <v>137.54121487841115</v>
      </c>
      <c r="BT53" s="6">
        <f t="shared" si="43"/>
        <v>137.5412148784111</v>
      </c>
      <c r="BU53" s="6">
        <f t="shared" si="43"/>
        <v>137.54121487841104</v>
      </c>
      <c r="BV53" s="6">
        <f t="shared" si="43"/>
        <v>137.54121487841098</v>
      </c>
      <c r="BW53" s="6">
        <f t="shared" si="43"/>
        <v>137.54121487841093</v>
      </c>
      <c r="BX53" s="6">
        <f t="shared" si="43"/>
        <v>137.54121487841087</v>
      </c>
      <c r="BY53" s="6">
        <f t="shared" si="43"/>
        <v>137.54121487841081</v>
      </c>
      <c r="BZ53" s="6">
        <f t="shared" si="43"/>
        <v>137.54121487841076</v>
      </c>
      <c r="CA53" s="6">
        <f t="shared" si="43"/>
        <v>137.5412148784107</v>
      </c>
      <c r="CB53" s="6">
        <f t="shared" si="43"/>
        <v>137.54121487841064</v>
      </c>
      <c r="CC53" s="6">
        <f t="shared" si="43"/>
        <v>137.54121487841059</v>
      </c>
      <c r="CD53" s="6">
        <f t="shared" si="43"/>
        <v>137.54121487841053</v>
      </c>
      <c r="CE53" s="6">
        <f t="shared" si="43"/>
        <v>137.54121487841047</v>
      </c>
      <c r="CF53" s="6">
        <f t="shared" si="43"/>
        <v>137.54121487841041</v>
      </c>
      <c r="CG53" s="6">
        <f t="shared" si="43"/>
        <v>137.54121487841036</v>
      </c>
      <c r="CH53" s="6">
        <f t="shared" si="43"/>
        <v>137.5412148784103</v>
      </c>
    </row>
    <row r="54" spans="1:86" x14ac:dyDescent="0.25">
      <c r="D54" s="6" t="s">
        <v>341</v>
      </c>
      <c r="F54" s="7" t="s">
        <v>59</v>
      </c>
      <c r="G54" s="14">
        <f>SUM(I54:CH54)</f>
        <v>-5.4569682106375646E-12</v>
      </c>
      <c r="I54" s="14">
        <f>MIN(I52:I53)</f>
        <v>0</v>
      </c>
      <c r="J54" s="14">
        <f t="shared" ref="J54:BU54" si="44">MIN(J52:J53)</f>
        <v>0</v>
      </c>
      <c r="K54" s="14">
        <f t="shared" si="44"/>
        <v>0</v>
      </c>
      <c r="L54" s="14">
        <f t="shared" si="44"/>
        <v>0</v>
      </c>
      <c r="M54" s="14">
        <f t="shared" si="44"/>
        <v>0</v>
      </c>
      <c r="N54" s="14">
        <f t="shared" si="44"/>
        <v>0</v>
      </c>
      <c r="O54" s="14">
        <f t="shared" si="44"/>
        <v>0</v>
      </c>
      <c r="P54" s="14">
        <f t="shared" si="44"/>
        <v>0</v>
      </c>
      <c r="Q54" s="14">
        <f t="shared" si="44"/>
        <v>0</v>
      </c>
      <c r="R54" s="14">
        <f t="shared" si="44"/>
        <v>0</v>
      </c>
      <c r="S54" s="14">
        <f t="shared" si="44"/>
        <v>0</v>
      </c>
      <c r="T54" s="14">
        <f t="shared" si="44"/>
        <v>0</v>
      </c>
      <c r="U54" s="14">
        <f t="shared" si="44"/>
        <v>0</v>
      </c>
      <c r="V54" s="14">
        <f t="shared" si="44"/>
        <v>0</v>
      </c>
      <c r="W54" s="14">
        <f t="shared" si="44"/>
        <v>0</v>
      </c>
      <c r="X54" s="14">
        <f t="shared" si="44"/>
        <v>0</v>
      </c>
      <c r="Y54" s="14">
        <f t="shared" si="44"/>
        <v>0</v>
      </c>
      <c r="Z54" s="14">
        <f t="shared" si="44"/>
        <v>0</v>
      </c>
      <c r="AA54" s="14">
        <f t="shared" si="44"/>
        <v>-9.0949470177292829E-14</v>
      </c>
      <c r="AB54" s="14">
        <f t="shared" si="44"/>
        <v>-9.0949470177292829E-14</v>
      </c>
      <c r="AC54" s="14">
        <f t="shared" si="44"/>
        <v>-9.0949470177292829E-14</v>
      </c>
      <c r="AD54" s="14">
        <f t="shared" si="44"/>
        <v>-9.0949470177292829E-14</v>
      </c>
      <c r="AE54" s="14">
        <f t="shared" si="44"/>
        <v>-9.0949470177292829E-14</v>
      </c>
      <c r="AF54" s="14">
        <f t="shared" si="44"/>
        <v>-9.0949470177292829E-14</v>
      </c>
      <c r="AG54" s="14">
        <f t="shared" si="44"/>
        <v>-9.0949470177292829E-14</v>
      </c>
      <c r="AH54" s="14">
        <f t="shared" si="44"/>
        <v>-9.0949470177292829E-14</v>
      </c>
      <c r="AI54" s="14">
        <f t="shared" si="44"/>
        <v>-9.0949470177292829E-14</v>
      </c>
      <c r="AJ54" s="14">
        <f t="shared" si="44"/>
        <v>-9.0949470177292829E-14</v>
      </c>
      <c r="AK54" s="14">
        <f t="shared" si="44"/>
        <v>-9.0949470177292829E-14</v>
      </c>
      <c r="AL54" s="14">
        <f t="shared" si="44"/>
        <v>-9.0949470177292829E-14</v>
      </c>
      <c r="AM54" s="14">
        <f t="shared" si="44"/>
        <v>-9.0949470177292829E-14</v>
      </c>
      <c r="AN54" s="14">
        <f t="shared" si="44"/>
        <v>-9.0949470177292829E-14</v>
      </c>
      <c r="AO54" s="14">
        <f t="shared" si="44"/>
        <v>-9.0949470177292829E-14</v>
      </c>
      <c r="AP54" s="14">
        <f t="shared" si="44"/>
        <v>-9.0949470177292829E-14</v>
      </c>
      <c r="AQ54" s="14">
        <f t="shared" si="44"/>
        <v>-9.0949470177292829E-14</v>
      </c>
      <c r="AR54" s="14">
        <f t="shared" si="44"/>
        <v>-9.0949470177292829E-14</v>
      </c>
      <c r="AS54" s="14">
        <f t="shared" si="44"/>
        <v>-9.0949470177292829E-14</v>
      </c>
      <c r="AT54" s="14">
        <f t="shared" si="44"/>
        <v>-9.0949470177292829E-14</v>
      </c>
      <c r="AU54" s="14">
        <f t="shared" si="44"/>
        <v>-9.0949470177292829E-14</v>
      </c>
      <c r="AV54" s="14">
        <f t="shared" si="44"/>
        <v>-9.0949470177292829E-14</v>
      </c>
      <c r="AW54" s="14">
        <f t="shared" si="44"/>
        <v>-9.0949470177292829E-14</v>
      </c>
      <c r="AX54" s="14">
        <f t="shared" si="44"/>
        <v>-9.0949470177292829E-14</v>
      </c>
      <c r="AY54" s="14">
        <f t="shared" si="44"/>
        <v>-9.0949470177292829E-14</v>
      </c>
      <c r="AZ54" s="14">
        <f t="shared" si="44"/>
        <v>-9.0949470177292829E-14</v>
      </c>
      <c r="BA54" s="14">
        <f t="shared" si="44"/>
        <v>-9.0949470177292829E-14</v>
      </c>
      <c r="BB54" s="14">
        <f t="shared" si="44"/>
        <v>-9.0949470177292829E-14</v>
      </c>
      <c r="BC54" s="14">
        <f t="shared" si="44"/>
        <v>-9.0949470177292829E-14</v>
      </c>
      <c r="BD54" s="14">
        <f t="shared" si="44"/>
        <v>-9.0949470177292829E-14</v>
      </c>
      <c r="BE54" s="14">
        <f t="shared" si="44"/>
        <v>-9.0949470177292829E-14</v>
      </c>
      <c r="BF54" s="14">
        <f t="shared" si="44"/>
        <v>-9.0949470177292829E-14</v>
      </c>
      <c r="BG54" s="14">
        <f t="shared" si="44"/>
        <v>-9.0949470177292829E-14</v>
      </c>
      <c r="BH54" s="14">
        <f t="shared" si="44"/>
        <v>-9.0949470177292829E-14</v>
      </c>
      <c r="BI54" s="14">
        <f t="shared" si="44"/>
        <v>-9.0949470177292829E-14</v>
      </c>
      <c r="BJ54" s="14">
        <f t="shared" si="44"/>
        <v>-9.0949470177292829E-14</v>
      </c>
      <c r="BK54" s="14">
        <f t="shared" si="44"/>
        <v>-9.0949470177292829E-14</v>
      </c>
      <c r="BL54" s="14">
        <f t="shared" si="44"/>
        <v>-9.0949470177292829E-14</v>
      </c>
      <c r="BM54" s="14">
        <f t="shared" si="44"/>
        <v>-9.0949470177292829E-14</v>
      </c>
      <c r="BN54" s="14">
        <f t="shared" si="44"/>
        <v>-9.0949470177292829E-14</v>
      </c>
      <c r="BO54" s="14">
        <f t="shared" si="44"/>
        <v>-9.0949470177292829E-14</v>
      </c>
      <c r="BP54" s="14">
        <f t="shared" si="44"/>
        <v>-9.0949470177292829E-14</v>
      </c>
      <c r="BQ54" s="14">
        <f t="shared" si="44"/>
        <v>-9.0949470177292829E-14</v>
      </c>
      <c r="BR54" s="14">
        <f t="shared" si="44"/>
        <v>-9.0949470177292829E-14</v>
      </c>
      <c r="BS54" s="14">
        <f t="shared" si="44"/>
        <v>-9.0949470177292829E-14</v>
      </c>
      <c r="BT54" s="14">
        <f t="shared" si="44"/>
        <v>-9.0949470177292829E-14</v>
      </c>
      <c r="BU54" s="14">
        <f t="shared" si="44"/>
        <v>-9.0949470177292829E-14</v>
      </c>
      <c r="BV54" s="14">
        <f t="shared" ref="BV54:CH54" si="45">MIN(BV52:BV53)</f>
        <v>-9.0949470177292829E-14</v>
      </c>
      <c r="BW54" s="14">
        <f t="shared" si="45"/>
        <v>-9.0949470177292829E-14</v>
      </c>
      <c r="BX54" s="14">
        <f t="shared" si="45"/>
        <v>-9.0949470177292829E-14</v>
      </c>
      <c r="BY54" s="14">
        <f t="shared" si="45"/>
        <v>-9.0949470177292829E-14</v>
      </c>
      <c r="BZ54" s="14">
        <f t="shared" si="45"/>
        <v>-9.0949470177292829E-14</v>
      </c>
      <c r="CA54" s="14">
        <f t="shared" si="45"/>
        <v>-9.0949470177292829E-14</v>
      </c>
      <c r="CB54" s="14">
        <f t="shared" si="45"/>
        <v>-9.0949470177292829E-14</v>
      </c>
      <c r="CC54" s="14">
        <f t="shared" si="45"/>
        <v>-9.0949470177292829E-14</v>
      </c>
      <c r="CD54" s="14">
        <f t="shared" si="45"/>
        <v>-9.0949470177292829E-14</v>
      </c>
      <c r="CE54" s="14">
        <f t="shared" si="45"/>
        <v>-9.0949470177292829E-14</v>
      </c>
      <c r="CF54" s="14">
        <f t="shared" si="45"/>
        <v>-9.0949470177292829E-14</v>
      </c>
      <c r="CG54" s="14">
        <f t="shared" si="45"/>
        <v>-9.0949470177292829E-14</v>
      </c>
      <c r="CH54" s="14">
        <f t="shared" si="45"/>
        <v>-9.0949470177292829E-14</v>
      </c>
    </row>
    <row r="56" spans="1:86" x14ac:dyDescent="0.25">
      <c r="D56" s="6" t="str">
        <f>D$54</f>
        <v>DS shortfall withdrawals</v>
      </c>
      <c r="E56" s="14">
        <f t="shared" ref="E56:BP56" si="46">E$54</f>
        <v>0</v>
      </c>
      <c r="F56" s="7" t="str">
        <f t="shared" si="46"/>
        <v>$ 000s</v>
      </c>
      <c r="G56" s="6">
        <f t="shared" si="46"/>
        <v>-5.4569682106375646E-12</v>
      </c>
      <c r="H56" s="6">
        <f t="shared" si="46"/>
        <v>0</v>
      </c>
      <c r="I56" s="6">
        <f t="shared" si="46"/>
        <v>0</v>
      </c>
      <c r="J56" s="6">
        <f t="shared" si="46"/>
        <v>0</v>
      </c>
      <c r="K56" s="6">
        <f t="shared" si="46"/>
        <v>0</v>
      </c>
      <c r="L56" s="6">
        <f t="shared" si="46"/>
        <v>0</v>
      </c>
      <c r="M56" s="6">
        <f t="shared" si="46"/>
        <v>0</v>
      </c>
      <c r="N56" s="6">
        <f t="shared" si="46"/>
        <v>0</v>
      </c>
      <c r="O56" s="6">
        <f t="shared" si="46"/>
        <v>0</v>
      </c>
      <c r="P56" s="6">
        <f t="shared" si="46"/>
        <v>0</v>
      </c>
      <c r="Q56" s="6">
        <f t="shared" si="46"/>
        <v>0</v>
      </c>
      <c r="R56" s="6">
        <f t="shared" si="46"/>
        <v>0</v>
      </c>
      <c r="S56" s="6">
        <f t="shared" si="46"/>
        <v>0</v>
      </c>
      <c r="T56" s="6">
        <f t="shared" si="46"/>
        <v>0</v>
      </c>
      <c r="U56" s="6">
        <f t="shared" si="46"/>
        <v>0</v>
      </c>
      <c r="V56" s="6">
        <f t="shared" si="46"/>
        <v>0</v>
      </c>
      <c r="W56" s="6">
        <f t="shared" si="46"/>
        <v>0</v>
      </c>
      <c r="X56" s="6">
        <f t="shared" si="46"/>
        <v>0</v>
      </c>
      <c r="Y56" s="6">
        <f t="shared" si="46"/>
        <v>0</v>
      </c>
      <c r="Z56" s="6">
        <f t="shared" si="46"/>
        <v>0</v>
      </c>
      <c r="AA56" s="6">
        <f t="shared" si="46"/>
        <v>-9.0949470177292829E-14</v>
      </c>
      <c r="AB56" s="6">
        <f t="shared" si="46"/>
        <v>-9.0949470177292829E-14</v>
      </c>
      <c r="AC56" s="6">
        <f t="shared" si="46"/>
        <v>-9.0949470177292829E-14</v>
      </c>
      <c r="AD56" s="6">
        <f t="shared" si="46"/>
        <v>-9.0949470177292829E-14</v>
      </c>
      <c r="AE56" s="6">
        <f t="shared" si="46"/>
        <v>-9.0949470177292829E-14</v>
      </c>
      <c r="AF56" s="6">
        <f t="shared" si="46"/>
        <v>-9.0949470177292829E-14</v>
      </c>
      <c r="AG56" s="6">
        <f t="shared" si="46"/>
        <v>-9.0949470177292829E-14</v>
      </c>
      <c r="AH56" s="6">
        <f t="shared" si="46"/>
        <v>-9.0949470177292829E-14</v>
      </c>
      <c r="AI56" s="6">
        <f t="shared" si="46"/>
        <v>-9.0949470177292829E-14</v>
      </c>
      <c r="AJ56" s="6">
        <f t="shared" si="46"/>
        <v>-9.0949470177292829E-14</v>
      </c>
      <c r="AK56" s="6">
        <f t="shared" si="46"/>
        <v>-9.0949470177292829E-14</v>
      </c>
      <c r="AL56" s="6">
        <f t="shared" si="46"/>
        <v>-9.0949470177292829E-14</v>
      </c>
      <c r="AM56" s="6">
        <f t="shared" si="46"/>
        <v>-9.0949470177292829E-14</v>
      </c>
      <c r="AN56" s="6">
        <f t="shared" si="46"/>
        <v>-9.0949470177292829E-14</v>
      </c>
      <c r="AO56" s="6">
        <f t="shared" si="46"/>
        <v>-9.0949470177292829E-14</v>
      </c>
      <c r="AP56" s="6">
        <f t="shared" si="46"/>
        <v>-9.0949470177292829E-14</v>
      </c>
      <c r="AQ56" s="6">
        <f t="shared" si="46"/>
        <v>-9.0949470177292829E-14</v>
      </c>
      <c r="AR56" s="6">
        <f t="shared" si="46"/>
        <v>-9.0949470177292829E-14</v>
      </c>
      <c r="AS56" s="6">
        <f t="shared" si="46"/>
        <v>-9.0949470177292829E-14</v>
      </c>
      <c r="AT56" s="6">
        <f t="shared" si="46"/>
        <v>-9.0949470177292829E-14</v>
      </c>
      <c r="AU56" s="6">
        <f t="shared" si="46"/>
        <v>-9.0949470177292829E-14</v>
      </c>
      <c r="AV56" s="6">
        <f t="shared" si="46"/>
        <v>-9.0949470177292829E-14</v>
      </c>
      <c r="AW56" s="6">
        <f t="shared" si="46"/>
        <v>-9.0949470177292829E-14</v>
      </c>
      <c r="AX56" s="6">
        <f t="shared" si="46"/>
        <v>-9.0949470177292829E-14</v>
      </c>
      <c r="AY56" s="6">
        <f t="shared" si="46"/>
        <v>-9.0949470177292829E-14</v>
      </c>
      <c r="AZ56" s="6">
        <f t="shared" si="46"/>
        <v>-9.0949470177292829E-14</v>
      </c>
      <c r="BA56" s="6">
        <f t="shared" si="46"/>
        <v>-9.0949470177292829E-14</v>
      </c>
      <c r="BB56" s="6">
        <f t="shared" si="46"/>
        <v>-9.0949470177292829E-14</v>
      </c>
      <c r="BC56" s="6">
        <f t="shared" si="46"/>
        <v>-9.0949470177292829E-14</v>
      </c>
      <c r="BD56" s="6">
        <f t="shared" si="46"/>
        <v>-9.0949470177292829E-14</v>
      </c>
      <c r="BE56" s="6">
        <f t="shared" si="46"/>
        <v>-9.0949470177292829E-14</v>
      </c>
      <c r="BF56" s="6">
        <f t="shared" si="46"/>
        <v>-9.0949470177292829E-14</v>
      </c>
      <c r="BG56" s="6">
        <f t="shared" si="46"/>
        <v>-9.0949470177292829E-14</v>
      </c>
      <c r="BH56" s="6">
        <f t="shared" si="46"/>
        <v>-9.0949470177292829E-14</v>
      </c>
      <c r="BI56" s="6">
        <f t="shared" si="46"/>
        <v>-9.0949470177292829E-14</v>
      </c>
      <c r="BJ56" s="6">
        <f t="shared" si="46"/>
        <v>-9.0949470177292829E-14</v>
      </c>
      <c r="BK56" s="6">
        <f t="shared" si="46"/>
        <v>-9.0949470177292829E-14</v>
      </c>
      <c r="BL56" s="6">
        <f t="shared" si="46"/>
        <v>-9.0949470177292829E-14</v>
      </c>
      <c r="BM56" s="6">
        <f t="shared" si="46"/>
        <v>-9.0949470177292829E-14</v>
      </c>
      <c r="BN56" s="6">
        <f t="shared" si="46"/>
        <v>-9.0949470177292829E-14</v>
      </c>
      <c r="BO56" s="6">
        <f t="shared" si="46"/>
        <v>-9.0949470177292829E-14</v>
      </c>
      <c r="BP56" s="6">
        <f t="shared" si="46"/>
        <v>-9.0949470177292829E-14</v>
      </c>
      <c r="BQ56" s="6">
        <f t="shared" ref="BQ56:CH56" si="47">BQ$54</f>
        <v>-9.0949470177292829E-14</v>
      </c>
      <c r="BR56" s="6">
        <f t="shared" si="47"/>
        <v>-9.0949470177292829E-14</v>
      </c>
      <c r="BS56" s="6">
        <f t="shared" si="47"/>
        <v>-9.0949470177292829E-14</v>
      </c>
      <c r="BT56" s="6">
        <f t="shared" si="47"/>
        <v>-9.0949470177292829E-14</v>
      </c>
      <c r="BU56" s="6">
        <f t="shared" si="47"/>
        <v>-9.0949470177292829E-14</v>
      </c>
      <c r="BV56" s="6">
        <f t="shared" si="47"/>
        <v>-9.0949470177292829E-14</v>
      </c>
      <c r="BW56" s="6">
        <f t="shared" si="47"/>
        <v>-9.0949470177292829E-14</v>
      </c>
      <c r="BX56" s="6">
        <f t="shared" si="47"/>
        <v>-9.0949470177292829E-14</v>
      </c>
      <c r="BY56" s="6">
        <f t="shared" si="47"/>
        <v>-9.0949470177292829E-14</v>
      </c>
      <c r="BZ56" s="6">
        <f t="shared" si="47"/>
        <v>-9.0949470177292829E-14</v>
      </c>
      <c r="CA56" s="6">
        <f t="shared" si="47"/>
        <v>-9.0949470177292829E-14</v>
      </c>
      <c r="CB56" s="6">
        <f t="shared" si="47"/>
        <v>-9.0949470177292829E-14</v>
      </c>
      <c r="CC56" s="6">
        <f t="shared" si="47"/>
        <v>-9.0949470177292829E-14</v>
      </c>
      <c r="CD56" s="6">
        <f t="shared" si="47"/>
        <v>-9.0949470177292829E-14</v>
      </c>
      <c r="CE56" s="6">
        <f t="shared" si="47"/>
        <v>-9.0949470177292829E-14</v>
      </c>
      <c r="CF56" s="6">
        <f t="shared" si="47"/>
        <v>-9.0949470177292829E-14</v>
      </c>
      <c r="CG56" s="6">
        <f t="shared" si="47"/>
        <v>-9.0949470177292829E-14</v>
      </c>
      <c r="CH56" s="6">
        <f t="shared" si="47"/>
        <v>-9.0949470177292829E-14</v>
      </c>
    </row>
    <row r="57" spans="1:86" x14ac:dyDescent="0.25">
      <c r="D57" s="6" t="str">
        <f>D$32</f>
        <v>Target DSRA releases</v>
      </c>
      <c r="E57" s="14">
        <f t="shared" ref="E57:BP57" si="48">E$32</f>
        <v>0</v>
      </c>
      <c r="F57" s="7" t="str">
        <f t="shared" si="48"/>
        <v>$ 000s</v>
      </c>
      <c r="G57" s="6">
        <f t="shared" si="48"/>
        <v>2050.5897031020354</v>
      </c>
      <c r="H57" s="6">
        <f t="shared" si="48"/>
        <v>0</v>
      </c>
      <c r="I57" s="6">
        <f t="shared" si="48"/>
        <v>0</v>
      </c>
      <c r="J57" s="6">
        <f t="shared" si="48"/>
        <v>0</v>
      </c>
      <c r="K57" s="6">
        <f t="shared" si="48"/>
        <v>0</v>
      </c>
      <c r="L57" s="6">
        <f t="shared" si="48"/>
        <v>0</v>
      </c>
      <c r="M57" s="6">
        <f t="shared" si="48"/>
        <v>0</v>
      </c>
      <c r="N57" s="6">
        <f t="shared" si="48"/>
        <v>55.421343327082013</v>
      </c>
      <c r="O57" s="6">
        <f t="shared" si="48"/>
        <v>55.421343327082013</v>
      </c>
      <c r="P57" s="6">
        <f t="shared" si="48"/>
        <v>55.421343327082013</v>
      </c>
      <c r="Q57" s="6">
        <f t="shared" si="48"/>
        <v>55.421343327082013</v>
      </c>
      <c r="R57" s="6">
        <f t="shared" si="48"/>
        <v>55.421343327082013</v>
      </c>
      <c r="S57" s="6">
        <f t="shared" si="48"/>
        <v>55.421343327082241</v>
      </c>
      <c r="T57" s="6">
        <f t="shared" si="48"/>
        <v>55.421343327082013</v>
      </c>
      <c r="U57" s="6">
        <f t="shared" si="48"/>
        <v>55.421343327082013</v>
      </c>
      <c r="V57" s="6">
        <f t="shared" si="48"/>
        <v>55.421343327082013</v>
      </c>
      <c r="W57" s="6">
        <f t="shared" si="48"/>
        <v>55.421343327082013</v>
      </c>
      <c r="X57" s="6">
        <f t="shared" si="48"/>
        <v>55.421343327082013</v>
      </c>
      <c r="Y57" s="6">
        <f t="shared" si="48"/>
        <v>1440.954926504133</v>
      </c>
      <c r="Z57" s="6">
        <f t="shared" si="48"/>
        <v>9.0949470177292829E-14</v>
      </c>
      <c r="AA57" s="6">
        <f t="shared" si="48"/>
        <v>0</v>
      </c>
      <c r="AB57" s="6">
        <f t="shared" si="48"/>
        <v>0</v>
      </c>
      <c r="AC57" s="6">
        <f t="shared" si="48"/>
        <v>0</v>
      </c>
      <c r="AD57" s="6">
        <f t="shared" si="48"/>
        <v>0</v>
      </c>
      <c r="AE57" s="6">
        <f t="shared" si="48"/>
        <v>0</v>
      </c>
      <c r="AF57" s="6">
        <f t="shared" si="48"/>
        <v>0</v>
      </c>
      <c r="AG57" s="6">
        <f t="shared" si="48"/>
        <v>0</v>
      </c>
      <c r="AH57" s="6">
        <f t="shared" si="48"/>
        <v>0</v>
      </c>
      <c r="AI57" s="6">
        <f t="shared" si="48"/>
        <v>0</v>
      </c>
      <c r="AJ57" s="6">
        <f t="shared" si="48"/>
        <v>0</v>
      </c>
      <c r="AK57" s="6">
        <f t="shared" si="48"/>
        <v>0</v>
      </c>
      <c r="AL57" s="6">
        <f t="shared" si="48"/>
        <v>0</v>
      </c>
      <c r="AM57" s="6">
        <f t="shared" si="48"/>
        <v>0</v>
      </c>
      <c r="AN57" s="6">
        <f t="shared" si="48"/>
        <v>0</v>
      </c>
      <c r="AO57" s="6">
        <f t="shared" si="48"/>
        <v>0</v>
      </c>
      <c r="AP57" s="6">
        <f t="shared" si="48"/>
        <v>0</v>
      </c>
      <c r="AQ57" s="6">
        <f t="shared" si="48"/>
        <v>0</v>
      </c>
      <c r="AR57" s="6">
        <f t="shared" si="48"/>
        <v>0</v>
      </c>
      <c r="AS57" s="6">
        <f t="shared" si="48"/>
        <v>0</v>
      </c>
      <c r="AT57" s="6">
        <f t="shared" si="48"/>
        <v>0</v>
      </c>
      <c r="AU57" s="6">
        <f t="shared" si="48"/>
        <v>0</v>
      </c>
      <c r="AV57" s="6">
        <f t="shared" si="48"/>
        <v>0</v>
      </c>
      <c r="AW57" s="6">
        <f t="shared" si="48"/>
        <v>0</v>
      </c>
      <c r="AX57" s="6">
        <f t="shared" si="48"/>
        <v>0</v>
      </c>
      <c r="AY57" s="6">
        <f t="shared" si="48"/>
        <v>0</v>
      </c>
      <c r="AZ57" s="6">
        <f t="shared" si="48"/>
        <v>0</v>
      </c>
      <c r="BA57" s="6">
        <f t="shared" si="48"/>
        <v>0</v>
      </c>
      <c r="BB57" s="6">
        <f t="shared" si="48"/>
        <v>0</v>
      </c>
      <c r="BC57" s="6">
        <f t="shared" si="48"/>
        <v>0</v>
      </c>
      <c r="BD57" s="6">
        <f t="shared" si="48"/>
        <v>0</v>
      </c>
      <c r="BE57" s="6">
        <f t="shared" si="48"/>
        <v>0</v>
      </c>
      <c r="BF57" s="6">
        <f t="shared" si="48"/>
        <v>0</v>
      </c>
      <c r="BG57" s="6">
        <f t="shared" si="48"/>
        <v>0</v>
      </c>
      <c r="BH57" s="6">
        <f t="shared" si="48"/>
        <v>0</v>
      </c>
      <c r="BI57" s="6">
        <f t="shared" si="48"/>
        <v>0</v>
      </c>
      <c r="BJ57" s="6">
        <f t="shared" si="48"/>
        <v>0</v>
      </c>
      <c r="BK57" s="6">
        <f t="shared" si="48"/>
        <v>0</v>
      </c>
      <c r="BL57" s="6">
        <f t="shared" si="48"/>
        <v>0</v>
      </c>
      <c r="BM57" s="6">
        <f t="shared" si="48"/>
        <v>0</v>
      </c>
      <c r="BN57" s="6">
        <f t="shared" si="48"/>
        <v>0</v>
      </c>
      <c r="BO57" s="6">
        <f t="shared" si="48"/>
        <v>0</v>
      </c>
      <c r="BP57" s="6">
        <f t="shared" si="48"/>
        <v>0</v>
      </c>
      <c r="BQ57" s="6">
        <f t="shared" ref="BQ57:CH57" si="49">BQ$32</f>
        <v>0</v>
      </c>
      <c r="BR57" s="6">
        <f t="shared" si="49"/>
        <v>0</v>
      </c>
      <c r="BS57" s="6">
        <f t="shared" si="49"/>
        <v>0</v>
      </c>
      <c r="BT57" s="6">
        <f t="shared" si="49"/>
        <v>0</v>
      </c>
      <c r="BU57" s="6">
        <f t="shared" si="49"/>
        <v>0</v>
      </c>
      <c r="BV57" s="6">
        <f t="shared" si="49"/>
        <v>0</v>
      </c>
      <c r="BW57" s="6">
        <f t="shared" si="49"/>
        <v>0</v>
      </c>
      <c r="BX57" s="6">
        <f t="shared" si="49"/>
        <v>0</v>
      </c>
      <c r="BY57" s="6">
        <f t="shared" si="49"/>
        <v>0</v>
      </c>
      <c r="BZ57" s="6">
        <f t="shared" si="49"/>
        <v>0</v>
      </c>
      <c r="CA57" s="6">
        <f t="shared" si="49"/>
        <v>0</v>
      </c>
      <c r="CB57" s="6">
        <f t="shared" si="49"/>
        <v>0</v>
      </c>
      <c r="CC57" s="6">
        <f t="shared" si="49"/>
        <v>0</v>
      </c>
      <c r="CD57" s="6">
        <f t="shared" si="49"/>
        <v>0</v>
      </c>
      <c r="CE57" s="6">
        <f t="shared" si="49"/>
        <v>0</v>
      </c>
      <c r="CF57" s="6">
        <f t="shared" si="49"/>
        <v>0</v>
      </c>
      <c r="CG57" s="6">
        <f t="shared" si="49"/>
        <v>0</v>
      </c>
      <c r="CH57" s="6">
        <f t="shared" si="49"/>
        <v>0</v>
      </c>
    </row>
    <row r="58" spans="1:86" s="36" customFormat="1" x14ac:dyDescent="0.25">
      <c r="A58" s="32"/>
      <c r="B58" s="32"/>
      <c r="C58" s="32"/>
      <c r="D58" s="33" t="s">
        <v>342</v>
      </c>
      <c r="E58" s="117" t="s">
        <v>175</v>
      </c>
      <c r="F58" s="34" t="s">
        <v>59</v>
      </c>
      <c r="G58" s="36">
        <f>SUM(I58:CH58)</f>
        <v>2050.5897031020354</v>
      </c>
      <c r="H58" s="33"/>
      <c r="I58" s="36">
        <f>MAX(I56:I57)</f>
        <v>0</v>
      </c>
      <c r="J58" s="36">
        <f t="shared" ref="J58:BU58" si="50">MAX(J56:J57)</f>
        <v>0</v>
      </c>
      <c r="K58" s="36">
        <f t="shared" si="50"/>
        <v>0</v>
      </c>
      <c r="L58" s="36">
        <f t="shared" si="50"/>
        <v>0</v>
      </c>
      <c r="M58" s="36">
        <f t="shared" si="50"/>
        <v>0</v>
      </c>
      <c r="N58" s="36">
        <f t="shared" si="50"/>
        <v>55.421343327082013</v>
      </c>
      <c r="O58" s="36">
        <f t="shared" si="50"/>
        <v>55.421343327082013</v>
      </c>
      <c r="P58" s="36">
        <f t="shared" si="50"/>
        <v>55.421343327082013</v>
      </c>
      <c r="Q58" s="36">
        <f t="shared" si="50"/>
        <v>55.421343327082013</v>
      </c>
      <c r="R58" s="36">
        <f t="shared" si="50"/>
        <v>55.421343327082013</v>
      </c>
      <c r="S58" s="36">
        <f t="shared" si="50"/>
        <v>55.421343327082241</v>
      </c>
      <c r="T58" s="36">
        <f t="shared" si="50"/>
        <v>55.421343327082013</v>
      </c>
      <c r="U58" s="36">
        <f t="shared" si="50"/>
        <v>55.421343327082013</v>
      </c>
      <c r="V58" s="36">
        <f t="shared" si="50"/>
        <v>55.421343327082013</v>
      </c>
      <c r="W58" s="36">
        <f t="shared" si="50"/>
        <v>55.421343327082013</v>
      </c>
      <c r="X58" s="36">
        <f t="shared" si="50"/>
        <v>55.421343327082013</v>
      </c>
      <c r="Y58" s="36">
        <f t="shared" si="50"/>
        <v>1440.954926504133</v>
      </c>
      <c r="Z58" s="36">
        <f t="shared" si="50"/>
        <v>9.0949470177292829E-14</v>
      </c>
      <c r="AA58" s="36">
        <f t="shared" si="50"/>
        <v>0</v>
      </c>
      <c r="AB58" s="36">
        <f t="shared" si="50"/>
        <v>0</v>
      </c>
      <c r="AC58" s="36">
        <f t="shared" si="50"/>
        <v>0</v>
      </c>
      <c r="AD58" s="36">
        <f t="shared" si="50"/>
        <v>0</v>
      </c>
      <c r="AE58" s="36">
        <f t="shared" si="50"/>
        <v>0</v>
      </c>
      <c r="AF58" s="36">
        <f t="shared" si="50"/>
        <v>0</v>
      </c>
      <c r="AG58" s="36">
        <f t="shared" si="50"/>
        <v>0</v>
      </c>
      <c r="AH58" s="36">
        <f t="shared" si="50"/>
        <v>0</v>
      </c>
      <c r="AI58" s="36">
        <f t="shared" si="50"/>
        <v>0</v>
      </c>
      <c r="AJ58" s="36">
        <f t="shared" si="50"/>
        <v>0</v>
      </c>
      <c r="AK58" s="36">
        <f t="shared" si="50"/>
        <v>0</v>
      </c>
      <c r="AL58" s="36">
        <f t="shared" si="50"/>
        <v>0</v>
      </c>
      <c r="AM58" s="36">
        <f t="shared" si="50"/>
        <v>0</v>
      </c>
      <c r="AN58" s="36">
        <f t="shared" si="50"/>
        <v>0</v>
      </c>
      <c r="AO58" s="36">
        <f t="shared" si="50"/>
        <v>0</v>
      </c>
      <c r="AP58" s="36">
        <f t="shared" si="50"/>
        <v>0</v>
      </c>
      <c r="AQ58" s="36">
        <f t="shared" si="50"/>
        <v>0</v>
      </c>
      <c r="AR58" s="36">
        <f t="shared" si="50"/>
        <v>0</v>
      </c>
      <c r="AS58" s="36">
        <f t="shared" si="50"/>
        <v>0</v>
      </c>
      <c r="AT58" s="36">
        <f t="shared" si="50"/>
        <v>0</v>
      </c>
      <c r="AU58" s="36">
        <f t="shared" si="50"/>
        <v>0</v>
      </c>
      <c r="AV58" s="36">
        <f t="shared" si="50"/>
        <v>0</v>
      </c>
      <c r="AW58" s="36">
        <f t="shared" si="50"/>
        <v>0</v>
      </c>
      <c r="AX58" s="36">
        <f t="shared" si="50"/>
        <v>0</v>
      </c>
      <c r="AY58" s="36">
        <f t="shared" si="50"/>
        <v>0</v>
      </c>
      <c r="AZ58" s="36">
        <f t="shared" si="50"/>
        <v>0</v>
      </c>
      <c r="BA58" s="36">
        <f t="shared" si="50"/>
        <v>0</v>
      </c>
      <c r="BB58" s="36">
        <f t="shared" si="50"/>
        <v>0</v>
      </c>
      <c r="BC58" s="36">
        <f t="shared" si="50"/>
        <v>0</v>
      </c>
      <c r="BD58" s="36">
        <f t="shared" si="50"/>
        <v>0</v>
      </c>
      <c r="BE58" s="36">
        <f t="shared" si="50"/>
        <v>0</v>
      </c>
      <c r="BF58" s="36">
        <f t="shared" si="50"/>
        <v>0</v>
      </c>
      <c r="BG58" s="36">
        <f t="shared" si="50"/>
        <v>0</v>
      </c>
      <c r="BH58" s="36">
        <f t="shared" si="50"/>
        <v>0</v>
      </c>
      <c r="BI58" s="36">
        <f t="shared" si="50"/>
        <v>0</v>
      </c>
      <c r="BJ58" s="36">
        <f t="shared" si="50"/>
        <v>0</v>
      </c>
      <c r="BK58" s="36">
        <f t="shared" si="50"/>
        <v>0</v>
      </c>
      <c r="BL58" s="36">
        <f t="shared" si="50"/>
        <v>0</v>
      </c>
      <c r="BM58" s="36">
        <f t="shared" si="50"/>
        <v>0</v>
      </c>
      <c r="BN58" s="36">
        <f t="shared" si="50"/>
        <v>0</v>
      </c>
      <c r="BO58" s="36">
        <f t="shared" si="50"/>
        <v>0</v>
      </c>
      <c r="BP58" s="36">
        <f t="shared" si="50"/>
        <v>0</v>
      </c>
      <c r="BQ58" s="36">
        <f t="shared" si="50"/>
        <v>0</v>
      </c>
      <c r="BR58" s="36">
        <f t="shared" si="50"/>
        <v>0</v>
      </c>
      <c r="BS58" s="36">
        <f t="shared" si="50"/>
        <v>0</v>
      </c>
      <c r="BT58" s="36">
        <f t="shared" si="50"/>
        <v>0</v>
      </c>
      <c r="BU58" s="36">
        <f t="shared" si="50"/>
        <v>0</v>
      </c>
      <c r="BV58" s="36">
        <f t="shared" ref="BV58:CH58" si="51">MAX(BV56:BV57)</f>
        <v>0</v>
      </c>
      <c r="BW58" s="36">
        <f t="shared" si="51"/>
        <v>0</v>
      </c>
      <c r="BX58" s="36">
        <f t="shared" si="51"/>
        <v>0</v>
      </c>
      <c r="BY58" s="36">
        <f t="shared" si="51"/>
        <v>0</v>
      </c>
      <c r="BZ58" s="36">
        <f t="shared" si="51"/>
        <v>0</v>
      </c>
      <c r="CA58" s="36">
        <f t="shared" si="51"/>
        <v>0</v>
      </c>
      <c r="CB58" s="36">
        <f t="shared" si="51"/>
        <v>0</v>
      </c>
      <c r="CC58" s="36">
        <f t="shared" si="51"/>
        <v>0</v>
      </c>
      <c r="CD58" s="36">
        <f t="shared" si="51"/>
        <v>0</v>
      </c>
      <c r="CE58" s="36">
        <f t="shared" si="51"/>
        <v>0</v>
      </c>
      <c r="CF58" s="36">
        <f t="shared" si="51"/>
        <v>0</v>
      </c>
      <c r="CG58" s="36">
        <f t="shared" si="51"/>
        <v>0</v>
      </c>
      <c r="CH58" s="36">
        <f t="shared" si="51"/>
        <v>0</v>
      </c>
    </row>
  </sheetData>
  <conditionalFormatting sqref="I3:XFD3">
    <cfRule type="cellIs" dxfId="76" priority="1" operator="equal">
      <formula>"Post-operate."</formula>
    </cfRule>
    <cfRule type="cellIs" dxfId="75" priority="2" operator="equal">
      <formula>"Operation "</formula>
    </cfRule>
    <cfRule type="cellIs" dxfId="74" priority="3" operator="equal">
      <formula>"Construction "</formula>
    </cfRule>
    <cfRule type="cellIs" dxfId="73" priority="4" operator="equal">
      <formula>"FC "</formula>
    </cfRule>
    <cfRule type="cellIs" dxfId="72" priority="5" operator="equal">
      <formula>"Pre-FC"</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FC78"/>
  <sheetViews>
    <sheetView zoomScale="85" zoomScaleNormal="85" workbookViewId="0">
      <pane xSplit="7" ySplit="5" topLeftCell="H21" activePane="bottomRight" state="frozen"/>
      <selection pane="topRight" activeCell="H1" sqref="H1"/>
      <selection pane="bottomLeft" activeCell="A6" sqref="A6"/>
      <selection pane="bottomRight" activeCell="L35" sqref="L35:L40"/>
    </sheetView>
  </sheetViews>
  <sheetFormatPr defaultColWidth="0" defaultRowHeight="15" x14ac:dyDescent="0.25"/>
  <cols>
    <col min="1" max="3" width="1.28515625" style="5" customWidth="1"/>
    <col min="4" max="4" width="46.28515625" style="6" bestFit="1" customWidth="1"/>
    <col min="5" max="5" width="12.85546875" style="75"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323</v>
      </c>
      <c r="B1" s="10"/>
      <c r="C1" s="10"/>
      <c r="D1" s="11"/>
      <c r="E1" s="101"/>
      <c r="F1" s="12"/>
      <c r="G1" s="12"/>
      <c r="H1" s="11"/>
    </row>
    <row r="2" spans="1:86" s="8" customFormat="1" x14ac:dyDescent="0.25">
      <c r="A2" s="5"/>
      <c r="B2" s="5"/>
      <c r="C2" s="5"/>
      <c r="D2" s="6" t="s">
        <v>0</v>
      </c>
      <c r="E2" s="75"/>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x14ac:dyDescent="0.25">
      <c r="A7" s="5" t="s">
        <v>91</v>
      </c>
      <c r="D7" s="1"/>
    </row>
    <row r="8" spans="1:86" x14ac:dyDescent="0.25">
      <c r="D8" s="1"/>
    </row>
    <row r="9" spans="1:86" x14ac:dyDescent="0.25">
      <c r="D9" s="37" t="str">
        <f>Revenue!D$36</f>
        <v xml:space="preserve">Operating revenue </v>
      </c>
      <c r="E9" s="103" t="str">
        <f>Revenue!E$36</f>
        <v>P&amp;L</v>
      </c>
      <c r="F9" s="40" t="str">
        <f>Revenue!F$36</f>
        <v>$ 000s</v>
      </c>
      <c r="G9" s="37">
        <f>Revenue!G$36</f>
        <v>303760.31021028757</v>
      </c>
      <c r="H9" s="37">
        <f>Revenue!H$36</f>
        <v>0</v>
      </c>
      <c r="I9" s="37">
        <f>Revenue!I$36</f>
        <v>0</v>
      </c>
      <c r="J9" s="37">
        <f>Revenue!J$36</f>
        <v>0</v>
      </c>
      <c r="K9" s="37">
        <f>Revenue!K$36</f>
        <v>0</v>
      </c>
      <c r="L9" s="37">
        <f>Revenue!L$36</f>
        <v>4000</v>
      </c>
      <c r="M9" s="37">
        <f>Revenue!M$36</f>
        <v>4284.8999999999996</v>
      </c>
      <c r="N9" s="37">
        <f>Revenue!N$36</f>
        <v>4590.0920024999996</v>
      </c>
      <c r="O9" s="37">
        <f>Revenue!O$36</f>
        <v>4917.0213053780608</v>
      </c>
      <c r="P9" s="37">
        <f>Revenue!P$36</f>
        <v>5267.2361478536122</v>
      </c>
      <c r="Q9" s="37">
        <f>Revenue!Q$36</f>
        <v>5642.3950424844843</v>
      </c>
      <c r="R9" s="37">
        <f>Revenue!R$36</f>
        <v>6044.2746293854416</v>
      </c>
      <c r="S9" s="37">
        <f>Revenue!S$36</f>
        <v>6474.7780898634192</v>
      </c>
      <c r="T9" s="37">
        <f>Revenue!T$36</f>
        <v>6935.9441593139381</v>
      </c>
      <c r="U9" s="37">
        <f>Revenue!U$36</f>
        <v>7429.956782061071</v>
      </c>
      <c r="V9" s="37">
        <f>Revenue!V$36</f>
        <v>7959.15545386337</v>
      </c>
      <c r="W9" s="37">
        <f>Revenue!W$36</f>
        <v>8526.0463010647909</v>
      </c>
      <c r="X9" s="37">
        <f>Revenue!X$36</f>
        <v>9133.3139488581292</v>
      </c>
      <c r="Y9" s="37">
        <f>Revenue!Y$36</f>
        <v>9783.8342348655442</v>
      </c>
      <c r="Z9" s="37">
        <f>Revenue!Z$36</f>
        <v>10480.687828243845</v>
      </c>
      <c r="AA9" s="37">
        <f>Revenue!AA$36</f>
        <v>11227.174818810508</v>
      </c>
      <c r="AB9" s="37">
        <f>Revenue!AB$36</f>
        <v>12026.830345280283</v>
      </c>
      <c r="AC9" s="37">
        <f>Revenue!AC$36</f>
        <v>12883.441336622873</v>
      </c>
      <c r="AD9" s="37">
        <f>Revenue!AD$36</f>
        <v>13801.064445823833</v>
      </c>
      <c r="AE9" s="37">
        <f>Revenue!AE$36</f>
        <v>14784.045260977631</v>
      </c>
      <c r="AF9" s="37">
        <f>Revenue!AF$36</f>
        <v>15837.038884690759</v>
      </c>
      <c r="AG9" s="37">
        <f>Revenue!AG$36</f>
        <v>16965.031979252853</v>
      </c>
      <c r="AH9" s="37">
        <f>Revenue!AH$36</f>
        <v>18173.366381975142</v>
      </c>
      <c r="AI9" s="37">
        <f>Revenue!AI$36</f>
        <v>19467.76440253132</v>
      </c>
      <c r="AJ9" s="37">
        <f>Revenue!AJ$36</f>
        <v>20854.3559221016</v>
      </c>
      <c r="AK9" s="37">
        <f>Revenue!AK$36</f>
        <v>22339.707422653286</v>
      </c>
      <c r="AL9" s="37">
        <f>Revenue!AL$36</f>
        <v>23930.85308383176</v>
      </c>
      <c r="AM9" s="37">
        <f>Revenue!AM$36</f>
        <v>0</v>
      </c>
      <c r="AN9" s="37">
        <f>Revenue!AN$36</f>
        <v>0</v>
      </c>
      <c r="AO9" s="37">
        <f>Revenue!AO$36</f>
        <v>0</v>
      </c>
      <c r="AP9" s="37">
        <f>Revenue!AP$36</f>
        <v>0</v>
      </c>
      <c r="AQ9" s="37">
        <f>Revenue!AQ$36</f>
        <v>0</v>
      </c>
      <c r="AR9" s="37">
        <f>Revenue!AR$36</f>
        <v>0</v>
      </c>
      <c r="AS9" s="37">
        <f>Revenue!AS$36</f>
        <v>0</v>
      </c>
      <c r="AT9" s="37">
        <f>Revenue!AT$36</f>
        <v>0</v>
      </c>
      <c r="AU9" s="37">
        <f>Revenue!AU$36</f>
        <v>0</v>
      </c>
      <c r="AV9" s="37">
        <f>Revenue!AV$36</f>
        <v>0</v>
      </c>
      <c r="AW9" s="37">
        <f>Revenue!AW$36</f>
        <v>0</v>
      </c>
      <c r="AX9" s="37">
        <f>Revenue!AX$36</f>
        <v>0</v>
      </c>
      <c r="AY9" s="37">
        <f>Revenue!AY$36</f>
        <v>0</v>
      </c>
      <c r="AZ9" s="37">
        <f>Revenue!AZ$36</f>
        <v>0</v>
      </c>
      <c r="BA9" s="37">
        <f>Revenue!BA$36</f>
        <v>0</v>
      </c>
      <c r="BB9" s="37">
        <f>Revenue!BB$36</f>
        <v>0</v>
      </c>
      <c r="BC9" s="37">
        <f>Revenue!BC$36</f>
        <v>0</v>
      </c>
      <c r="BD9" s="37">
        <f>Revenue!BD$36</f>
        <v>0</v>
      </c>
      <c r="BE9" s="37">
        <f>Revenue!BE$36</f>
        <v>0</v>
      </c>
      <c r="BF9" s="37">
        <f>Revenue!BF$36</f>
        <v>0</v>
      </c>
      <c r="BG9" s="37">
        <f>Revenue!BG$36</f>
        <v>0</v>
      </c>
      <c r="BH9" s="37">
        <f>Revenue!BH$36</f>
        <v>0</v>
      </c>
      <c r="BI9" s="37">
        <f>Revenue!BI$36</f>
        <v>0</v>
      </c>
      <c r="BJ9" s="37">
        <f>Revenue!BJ$36</f>
        <v>0</v>
      </c>
      <c r="BK9" s="37">
        <f>Revenue!BK$36</f>
        <v>0</v>
      </c>
      <c r="BL9" s="37">
        <f>Revenue!BL$36</f>
        <v>0</v>
      </c>
      <c r="BM9" s="37">
        <f>Revenue!BM$36</f>
        <v>0</v>
      </c>
      <c r="BN9" s="37">
        <f>Revenue!BN$36</f>
        <v>0</v>
      </c>
      <c r="BO9" s="37">
        <f>Revenue!BO$36</f>
        <v>0</v>
      </c>
      <c r="BP9" s="37">
        <f>Revenue!BP$36</f>
        <v>0</v>
      </c>
      <c r="BQ9" s="37">
        <f>Revenue!BQ$36</f>
        <v>0</v>
      </c>
      <c r="BR9" s="37">
        <f>Revenue!BR$36</f>
        <v>0</v>
      </c>
      <c r="BS9" s="37">
        <f>Revenue!BS$36</f>
        <v>0</v>
      </c>
      <c r="BT9" s="37">
        <f>Revenue!BT$36</f>
        <v>0</v>
      </c>
      <c r="BU9" s="37">
        <f>Revenue!BU$36</f>
        <v>0</v>
      </c>
      <c r="BV9" s="37">
        <f>Revenue!BV$36</f>
        <v>0</v>
      </c>
      <c r="BW9" s="37">
        <f>Revenue!BW$36</f>
        <v>0</v>
      </c>
      <c r="BX9" s="37">
        <f>Revenue!BX$36</f>
        <v>0</v>
      </c>
      <c r="BY9" s="37">
        <f>Revenue!BY$36</f>
        <v>0</v>
      </c>
      <c r="BZ9" s="37">
        <f>Revenue!BZ$36</f>
        <v>0</v>
      </c>
      <c r="CA9" s="37">
        <f>Revenue!CA$36</f>
        <v>0</v>
      </c>
      <c r="CB9" s="37">
        <f>Revenue!CB$36</f>
        <v>0</v>
      </c>
      <c r="CC9" s="37">
        <f>Revenue!CC$36</f>
        <v>0</v>
      </c>
      <c r="CD9" s="37">
        <f>Revenue!CD$36</f>
        <v>0</v>
      </c>
      <c r="CE9" s="37">
        <f>Revenue!CE$36</f>
        <v>0</v>
      </c>
      <c r="CF9" s="37">
        <f>Revenue!CF$36</f>
        <v>0</v>
      </c>
      <c r="CG9" s="37">
        <f>Revenue!CG$36</f>
        <v>0</v>
      </c>
      <c r="CH9" s="37">
        <f>Revenue!CH$36</f>
        <v>0</v>
      </c>
    </row>
    <row r="10" spans="1:86" x14ac:dyDescent="0.25">
      <c r="D10" s="37" t="str">
        <f>OpCost!D$40</f>
        <v xml:space="preserve">Operating cost </v>
      </c>
      <c r="E10" s="103" t="str">
        <f>OpCost!E$40</f>
        <v>P&amp;L</v>
      </c>
      <c r="F10" s="40" t="str">
        <f>OpCost!F$40</f>
        <v>$ 000s</v>
      </c>
      <c r="G10" s="37">
        <f>OpCost!G$40</f>
        <v>35344.323832055255</v>
      </c>
      <c r="H10" s="37">
        <f>OpCost!H$40</f>
        <v>0</v>
      </c>
      <c r="I10" s="37">
        <f>OpCost!I$40</f>
        <v>0</v>
      </c>
      <c r="J10" s="37">
        <f>OpCost!J$40</f>
        <v>0</v>
      </c>
      <c r="K10" s="37">
        <f>OpCost!K$40</f>
        <v>0</v>
      </c>
      <c r="L10" s="37">
        <f>OpCost!L$40</f>
        <v>1000</v>
      </c>
      <c r="M10" s="37">
        <f>OpCost!M$40</f>
        <v>1020</v>
      </c>
      <c r="N10" s="37">
        <f>OpCost!N$40</f>
        <v>1040.4000000000001</v>
      </c>
      <c r="O10" s="37">
        <f>OpCost!O$40</f>
        <v>1061.2079999999999</v>
      </c>
      <c r="P10" s="37">
        <f>OpCost!P$40</f>
        <v>1082.4321600000001</v>
      </c>
      <c r="Q10" s="37">
        <f>OpCost!Q$40</f>
        <v>1104.0808032</v>
      </c>
      <c r="R10" s="37">
        <f>OpCost!R$40</f>
        <v>1126.1624192640002</v>
      </c>
      <c r="S10" s="37">
        <f>OpCost!S$40</f>
        <v>1148.6856676492798</v>
      </c>
      <c r="T10" s="37">
        <f>OpCost!T$40</f>
        <v>1171.6593810022655</v>
      </c>
      <c r="U10" s="37">
        <f>OpCost!U$40</f>
        <v>1195.0925686223109</v>
      </c>
      <c r="V10" s="37">
        <f>OpCost!V$40</f>
        <v>1218.9944199947572</v>
      </c>
      <c r="W10" s="37">
        <f>OpCost!W$40</f>
        <v>1243.374308394652</v>
      </c>
      <c r="X10" s="37">
        <f>OpCost!X$40</f>
        <v>1268.2417945625452</v>
      </c>
      <c r="Y10" s="37">
        <f>OpCost!Y$40</f>
        <v>1293.606630453796</v>
      </c>
      <c r="Z10" s="37">
        <f>OpCost!Z$40</f>
        <v>1319.4787630628721</v>
      </c>
      <c r="AA10" s="37">
        <f>OpCost!AA$40</f>
        <v>1345.8683383241291</v>
      </c>
      <c r="AB10" s="37">
        <f>OpCost!AB$40</f>
        <v>1372.7857050906121</v>
      </c>
      <c r="AC10" s="37">
        <f>OpCost!AC$40</f>
        <v>1400.2414191924245</v>
      </c>
      <c r="AD10" s="37">
        <f>OpCost!AD$40</f>
        <v>1428.2462475762727</v>
      </c>
      <c r="AE10" s="37">
        <f>OpCost!AE$40</f>
        <v>1456.8111725277981</v>
      </c>
      <c r="AF10" s="37">
        <f>OpCost!AF$40</f>
        <v>1485.9473959783543</v>
      </c>
      <c r="AG10" s="37">
        <f>OpCost!AG$40</f>
        <v>1515.6663438979213</v>
      </c>
      <c r="AH10" s="37">
        <f>OpCost!AH$40</f>
        <v>1545.9796707758796</v>
      </c>
      <c r="AI10" s="37">
        <f>OpCost!AI$40</f>
        <v>1576.8992641913969</v>
      </c>
      <c r="AJ10" s="37">
        <f>OpCost!AJ$40</f>
        <v>1608.4372494752251</v>
      </c>
      <c r="AK10" s="37">
        <f>OpCost!AK$40</f>
        <v>1640.6059944647295</v>
      </c>
      <c r="AL10" s="37">
        <f>OpCost!AL$40</f>
        <v>1673.4181143540243</v>
      </c>
      <c r="AM10" s="37">
        <f>OpCost!AM$40</f>
        <v>0</v>
      </c>
      <c r="AN10" s="37">
        <f>OpCost!AN$40</f>
        <v>0</v>
      </c>
      <c r="AO10" s="37">
        <f>OpCost!AO$40</f>
        <v>0</v>
      </c>
      <c r="AP10" s="37">
        <f>OpCost!AP$40</f>
        <v>0</v>
      </c>
      <c r="AQ10" s="37">
        <f>OpCost!AQ$40</f>
        <v>0</v>
      </c>
      <c r="AR10" s="37">
        <f>OpCost!AR$40</f>
        <v>0</v>
      </c>
      <c r="AS10" s="37">
        <f>OpCost!AS$40</f>
        <v>0</v>
      </c>
      <c r="AT10" s="37">
        <f>OpCost!AT$40</f>
        <v>0</v>
      </c>
      <c r="AU10" s="37">
        <f>OpCost!AU$40</f>
        <v>0</v>
      </c>
      <c r="AV10" s="37">
        <f>OpCost!AV$40</f>
        <v>0</v>
      </c>
      <c r="AW10" s="37">
        <f>OpCost!AW$40</f>
        <v>0</v>
      </c>
      <c r="AX10" s="37">
        <f>OpCost!AX$40</f>
        <v>0</v>
      </c>
      <c r="AY10" s="37">
        <f>OpCost!AY$40</f>
        <v>0</v>
      </c>
      <c r="AZ10" s="37">
        <f>OpCost!AZ$40</f>
        <v>0</v>
      </c>
      <c r="BA10" s="37">
        <f>OpCost!BA$40</f>
        <v>0</v>
      </c>
      <c r="BB10" s="37">
        <f>OpCost!BB$40</f>
        <v>0</v>
      </c>
      <c r="BC10" s="37">
        <f>OpCost!BC$40</f>
        <v>0</v>
      </c>
      <c r="BD10" s="37">
        <f>OpCost!BD$40</f>
        <v>0</v>
      </c>
      <c r="BE10" s="37">
        <f>OpCost!BE$40</f>
        <v>0</v>
      </c>
      <c r="BF10" s="37">
        <f>OpCost!BF$40</f>
        <v>0</v>
      </c>
      <c r="BG10" s="37">
        <f>OpCost!BG$40</f>
        <v>0</v>
      </c>
      <c r="BH10" s="37">
        <f>OpCost!BH$40</f>
        <v>0</v>
      </c>
      <c r="BI10" s="37">
        <f>OpCost!BI$40</f>
        <v>0</v>
      </c>
      <c r="BJ10" s="37">
        <f>OpCost!BJ$40</f>
        <v>0</v>
      </c>
      <c r="BK10" s="37">
        <f>OpCost!BK$40</f>
        <v>0</v>
      </c>
      <c r="BL10" s="37">
        <f>OpCost!BL$40</f>
        <v>0</v>
      </c>
      <c r="BM10" s="37">
        <f>OpCost!BM$40</f>
        <v>0</v>
      </c>
      <c r="BN10" s="37">
        <f>OpCost!BN$40</f>
        <v>0</v>
      </c>
      <c r="BO10" s="37">
        <f>OpCost!BO$40</f>
        <v>0</v>
      </c>
      <c r="BP10" s="37">
        <f>OpCost!BP$40</f>
        <v>0</v>
      </c>
      <c r="BQ10" s="37">
        <f>OpCost!BQ$40</f>
        <v>0</v>
      </c>
      <c r="BR10" s="37">
        <f>OpCost!BR$40</f>
        <v>0</v>
      </c>
      <c r="BS10" s="37">
        <f>OpCost!BS$40</f>
        <v>0</v>
      </c>
      <c r="BT10" s="37">
        <f>OpCost!BT$40</f>
        <v>0</v>
      </c>
      <c r="BU10" s="37">
        <f>OpCost!BU$40</f>
        <v>0</v>
      </c>
      <c r="BV10" s="37">
        <f>OpCost!BV$40</f>
        <v>0</v>
      </c>
      <c r="BW10" s="37">
        <f>OpCost!BW$40</f>
        <v>0</v>
      </c>
      <c r="BX10" s="37">
        <f>OpCost!BX$40</f>
        <v>0</v>
      </c>
      <c r="BY10" s="37">
        <f>OpCost!BY$40</f>
        <v>0</v>
      </c>
      <c r="BZ10" s="37">
        <f>OpCost!BZ$40</f>
        <v>0</v>
      </c>
      <c r="CA10" s="37">
        <f>OpCost!CA$40</f>
        <v>0</v>
      </c>
      <c r="CB10" s="37">
        <f>OpCost!CB$40</f>
        <v>0</v>
      </c>
      <c r="CC10" s="37">
        <f>OpCost!CC$40</f>
        <v>0</v>
      </c>
      <c r="CD10" s="37">
        <f>OpCost!CD$40</f>
        <v>0</v>
      </c>
      <c r="CE10" s="37">
        <f>OpCost!CE$40</f>
        <v>0</v>
      </c>
      <c r="CF10" s="37">
        <f>OpCost!CF$40</f>
        <v>0</v>
      </c>
      <c r="CG10" s="37">
        <f>OpCost!CG$40</f>
        <v>0</v>
      </c>
      <c r="CH10" s="37">
        <f>OpCost!CH$40</f>
        <v>0</v>
      </c>
    </row>
    <row r="11" spans="1:86" s="80" customFormat="1" x14ac:dyDescent="0.25">
      <c r="A11" s="59"/>
      <c r="B11" s="59"/>
      <c r="C11" s="59"/>
      <c r="D11" s="173" t="s">
        <v>92</v>
      </c>
      <c r="E11" s="116"/>
      <c r="F11" s="62" t="s">
        <v>59</v>
      </c>
      <c r="G11" s="62">
        <f>SUM(I11:CH11)</f>
        <v>268415.98637823237</v>
      </c>
      <c r="H11" s="60"/>
      <c r="I11" s="80">
        <f>I9-I10</f>
        <v>0</v>
      </c>
      <c r="J11" s="80">
        <f t="shared" ref="J11:BU11" si="0">J9-J10</f>
        <v>0</v>
      </c>
      <c r="K11" s="80">
        <f t="shared" si="0"/>
        <v>0</v>
      </c>
      <c r="L11" s="80">
        <f t="shared" si="0"/>
        <v>3000</v>
      </c>
      <c r="M11" s="80">
        <f t="shared" si="0"/>
        <v>3264.8999999999996</v>
      </c>
      <c r="N11" s="80">
        <f t="shared" si="0"/>
        <v>3549.6920024999995</v>
      </c>
      <c r="O11" s="80">
        <f t="shared" si="0"/>
        <v>3855.8133053780612</v>
      </c>
      <c r="P11" s="80">
        <f t="shared" si="0"/>
        <v>4184.8039878536119</v>
      </c>
      <c r="Q11" s="80">
        <f t="shared" si="0"/>
        <v>4538.3142392844838</v>
      </c>
      <c r="R11" s="80">
        <f t="shared" si="0"/>
        <v>4918.1122101214414</v>
      </c>
      <c r="S11" s="80">
        <f t="shared" si="0"/>
        <v>5326.0924222141393</v>
      </c>
      <c r="T11" s="80">
        <f t="shared" si="0"/>
        <v>5764.2847783116722</v>
      </c>
      <c r="U11" s="80">
        <f t="shared" si="0"/>
        <v>6234.8642134387601</v>
      </c>
      <c r="V11" s="80">
        <f t="shared" si="0"/>
        <v>6740.1610338686132</v>
      </c>
      <c r="W11" s="80">
        <f t="shared" si="0"/>
        <v>7282.6719926701389</v>
      </c>
      <c r="X11" s="80">
        <f t="shared" si="0"/>
        <v>7865.0721542955835</v>
      </c>
      <c r="Y11" s="80">
        <f t="shared" si="0"/>
        <v>8490.227604411748</v>
      </c>
      <c r="Z11" s="80">
        <f t="shared" si="0"/>
        <v>9161.2090651809722</v>
      </c>
      <c r="AA11" s="80">
        <f t="shared" si="0"/>
        <v>9881.3064804863789</v>
      </c>
      <c r="AB11" s="80">
        <f t="shared" si="0"/>
        <v>10654.044640189672</v>
      </c>
      <c r="AC11" s="80">
        <f t="shared" si="0"/>
        <v>11483.199917430447</v>
      </c>
      <c r="AD11" s="80">
        <f t="shared" si="0"/>
        <v>12372.81819824756</v>
      </c>
      <c r="AE11" s="80">
        <f t="shared" si="0"/>
        <v>13327.234088449834</v>
      </c>
      <c r="AF11" s="80">
        <f t="shared" si="0"/>
        <v>14351.091488712405</v>
      </c>
      <c r="AG11" s="80">
        <f t="shared" si="0"/>
        <v>15449.365635354932</v>
      </c>
      <c r="AH11" s="80">
        <f t="shared" si="0"/>
        <v>16627.386711199262</v>
      </c>
      <c r="AI11" s="80">
        <f t="shared" si="0"/>
        <v>17890.865138339923</v>
      </c>
      <c r="AJ11" s="80">
        <f t="shared" si="0"/>
        <v>19245.918672626376</v>
      </c>
      <c r="AK11" s="80">
        <f t="shared" si="0"/>
        <v>20699.101428188558</v>
      </c>
      <c r="AL11" s="80">
        <f t="shared" si="0"/>
        <v>22257.434969477737</v>
      </c>
      <c r="AM11" s="80">
        <f t="shared" si="0"/>
        <v>0</v>
      </c>
      <c r="AN11" s="80">
        <f t="shared" si="0"/>
        <v>0</v>
      </c>
      <c r="AO11" s="80">
        <f t="shared" si="0"/>
        <v>0</v>
      </c>
      <c r="AP11" s="80">
        <f t="shared" si="0"/>
        <v>0</v>
      </c>
      <c r="AQ11" s="80">
        <f t="shared" si="0"/>
        <v>0</v>
      </c>
      <c r="AR11" s="80">
        <f t="shared" si="0"/>
        <v>0</v>
      </c>
      <c r="AS11" s="80">
        <f t="shared" si="0"/>
        <v>0</v>
      </c>
      <c r="AT11" s="80">
        <f t="shared" si="0"/>
        <v>0</v>
      </c>
      <c r="AU11" s="80">
        <f t="shared" si="0"/>
        <v>0</v>
      </c>
      <c r="AV11" s="80">
        <f t="shared" si="0"/>
        <v>0</v>
      </c>
      <c r="AW11" s="80">
        <f t="shared" si="0"/>
        <v>0</v>
      </c>
      <c r="AX11" s="80">
        <f t="shared" si="0"/>
        <v>0</v>
      </c>
      <c r="AY11" s="80">
        <f t="shared" si="0"/>
        <v>0</v>
      </c>
      <c r="AZ11" s="80">
        <f t="shared" si="0"/>
        <v>0</v>
      </c>
      <c r="BA11" s="80">
        <f t="shared" si="0"/>
        <v>0</v>
      </c>
      <c r="BB11" s="80">
        <f t="shared" si="0"/>
        <v>0</v>
      </c>
      <c r="BC11" s="80">
        <f t="shared" si="0"/>
        <v>0</v>
      </c>
      <c r="BD11" s="80">
        <f t="shared" si="0"/>
        <v>0</v>
      </c>
      <c r="BE11" s="80">
        <f t="shared" si="0"/>
        <v>0</v>
      </c>
      <c r="BF11" s="80">
        <f t="shared" si="0"/>
        <v>0</v>
      </c>
      <c r="BG11" s="80">
        <f t="shared" si="0"/>
        <v>0</v>
      </c>
      <c r="BH11" s="80">
        <f t="shared" si="0"/>
        <v>0</v>
      </c>
      <c r="BI11" s="80">
        <f t="shared" si="0"/>
        <v>0</v>
      </c>
      <c r="BJ11" s="80">
        <f t="shared" si="0"/>
        <v>0</v>
      </c>
      <c r="BK11" s="80">
        <f t="shared" si="0"/>
        <v>0</v>
      </c>
      <c r="BL11" s="80">
        <f t="shared" si="0"/>
        <v>0</v>
      </c>
      <c r="BM11" s="80">
        <f t="shared" si="0"/>
        <v>0</v>
      </c>
      <c r="BN11" s="80">
        <f t="shared" si="0"/>
        <v>0</v>
      </c>
      <c r="BO11" s="80">
        <f t="shared" si="0"/>
        <v>0</v>
      </c>
      <c r="BP11" s="80">
        <f t="shared" si="0"/>
        <v>0</v>
      </c>
      <c r="BQ11" s="80">
        <f t="shared" si="0"/>
        <v>0</v>
      </c>
      <c r="BR11" s="80">
        <f t="shared" si="0"/>
        <v>0</v>
      </c>
      <c r="BS11" s="80">
        <f t="shared" si="0"/>
        <v>0</v>
      </c>
      <c r="BT11" s="80">
        <f t="shared" si="0"/>
        <v>0</v>
      </c>
      <c r="BU11" s="80">
        <f t="shared" si="0"/>
        <v>0</v>
      </c>
      <c r="BV11" s="80">
        <f t="shared" ref="BV11:CH11" si="1">BV9-BV10</f>
        <v>0</v>
      </c>
      <c r="BW11" s="80">
        <f t="shared" si="1"/>
        <v>0</v>
      </c>
      <c r="BX11" s="80">
        <f t="shared" si="1"/>
        <v>0</v>
      </c>
      <c r="BY11" s="80">
        <f t="shared" si="1"/>
        <v>0</v>
      </c>
      <c r="BZ11" s="80">
        <f t="shared" si="1"/>
        <v>0</v>
      </c>
      <c r="CA11" s="80">
        <f t="shared" si="1"/>
        <v>0</v>
      </c>
      <c r="CB11" s="80">
        <f t="shared" si="1"/>
        <v>0</v>
      </c>
      <c r="CC11" s="80">
        <f t="shared" si="1"/>
        <v>0</v>
      </c>
      <c r="CD11" s="80">
        <f t="shared" si="1"/>
        <v>0</v>
      </c>
      <c r="CE11" s="80">
        <f t="shared" si="1"/>
        <v>0</v>
      </c>
      <c r="CF11" s="80">
        <f t="shared" si="1"/>
        <v>0</v>
      </c>
      <c r="CG11" s="80">
        <f t="shared" si="1"/>
        <v>0</v>
      </c>
      <c r="CH11" s="80">
        <f t="shared" si="1"/>
        <v>0</v>
      </c>
    </row>
    <row r="12" spans="1:86" x14ac:dyDescent="0.25">
      <c r="D12" s="78"/>
    </row>
    <row r="13" spans="1:86" x14ac:dyDescent="0.25">
      <c r="D13" s="37" t="str">
        <f>NCA!D$61</f>
        <v xml:space="preserve">Depreciation expense </v>
      </c>
      <c r="E13" s="103" t="str">
        <f>NCA!E$61</f>
        <v>P&amp;L</v>
      </c>
      <c r="F13" s="40" t="str">
        <f>NCA!F$61</f>
        <v>$ 000s</v>
      </c>
      <c r="G13" s="37">
        <f>NCA!G$61</f>
        <v>71454.81026233593</v>
      </c>
      <c r="H13" s="37">
        <f>NCA!H$61</f>
        <v>0</v>
      </c>
      <c r="I13" s="37">
        <f>NCA!I$61</f>
        <v>0</v>
      </c>
      <c r="J13" s="37">
        <f>NCA!J$61</f>
        <v>0</v>
      </c>
      <c r="K13" s="37">
        <f>NCA!K$61</f>
        <v>0</v>
      </c>
      <c r="L13" s="37">
        <f>NCA!L$61</f>
        <v>2646.4744541605887</v>
      </c>
      <c r="M13" s="37">
        <f>NCA!M$61</f>
        <v>2646.4744541605887</v>
      </c>
      <c r="N13" s="37">
        <f>NCA!N$61</f>
        <v>2646.4744541605887</v>
      </c>
      <c r="O13" s="37">
        <f>NCA!O$61</f>
        <v>2646.4744541605887</v>
      </c>
      <c r="P13" s="37">
        <f>NCA!P$61</f>
        <v>2646.4744541605887</v>
      </c>
      <c r="Q13" s="37">
        <f>NCA!Q$61</f>
        <v>2646.4744541605887</v>
      </c>
      <c r="R13" s="37">
        <f>NCA!R$61</f>
        <v>2646.4744541605887</v>
      </c>
      <c r="S13" s="37">
        <f>NCA!S$61</f>
        <v>2646.4744541605887</v>
      </c>
      <c r="T13" s="37">
        <f>NCA!T$61</f>
        <v>2646.4744541605887</v>
      </c>
      <c r="U13" s="37">
        <f>NCA!U$61</f>
        <v>2646.4744541605887</v>
      </c>
      <c r="V13" s="37">
        <f>NCA!V$61</f>
        <v>2646.4744541605887</v>
      </c>
      <c r="W13" s="37">
        <f>NCA!W$61</f>
        <v>2646.4744541605887</v>
      </c>
      <c r="X13" s="37">
        <f>NCA!X$61</f>
        <v>2646.4744541605887</v>
      </c>
      <c r="Y13" s="37">
        <f>NCA!Y$61</f>
        <v>2646.4744541605887</v>
      </c>
      <c r="Z13" s="37">
        <f>NCA!Z$61</f>
        <v>2646.4744541605887</v>
      </c>
      <c r="AA13" s="37">
        <f>NCA!AA$61</f>
        <v>2646.4744541605887</v>
      </c>
      <c r="AB13" s="37">
        <f>NCA!AB$61</f>
        <v>2646.4744541605887</v>
      </c>
      <c r="AC13" s="37">
        <f>NCA!AC$61</f>
        <v>2646.4744541605887</v>
      </c>
      <c r="AD13" s="37">
        <f>NCA!AD$61</f>
        <v>2646.4744541605887</v>
      </c>
      <c r="AE13" s="37">
        <f>NCA!AE$61</f>
        <v>2646.4744541605887</v>
      </c>
      <c r="AF13" s="37">
        <f>NCA!AF$61</f>
        <v>2646.4744541605887</v>
      </c>
      <c r="AG13" s="37">
        <f>NCA!AG$61</f>
        <v>2646.4744541605887</v>
      </c>
      <c r="AH13" s="37">
        <f>NCA!AH$61</f>
        <v>2646.4744541605887</v>
      </c>
      <c r="AI13" s="37">
        <f>NCA!AI$61</f>
        <v>2646.4744541605887</v>
      </c>
      <c r="AJ13" s="37">
        <f>NCA!AJ$61</f>
        <v>2646.4744541605887</v>
      </c>
      <c r="AK13" s="37">
        <f>NCA!AK$61</f>
        <v>2646.4744541605887</v>
      </c>
      <c r="AL13" s="37">
        <f>NCA!AL$61</f>
        <v>2646.4744541605887</v>
      </c>
      <c r="AM13" s="37">
        <f>NCA!AM$61</f>
        <v>0</v>
      </c>
      <c r="AN13" s="37">
        <f>NCA!AN$61</f>
        <v>0</v>
      </c>
      <c r="AO13" s="37">
        <f>NCA!AO$61</f>
        <v>0</v>
      </c>
      <c r="AP13" s="37">
        <f>NCA!AP$61</f>
        <v>0</v>
      </c>
      <c r="AQ13" s="37">
        <f>NCA!AQ$61</f>
        <v>0</v>
      </c>
      <c r="AR13" s="37">
        <f>NCA!AR$61</f>
        <v>0</v>
      </c>
      <c r="AS13" s="37">
        <f>NCA!AS$61</f>
        <v>0</v>
      </c>
      <c r="AT13" s="37">
        <f>NCA!AT$61</f>
        <v>0</v>
      </c>
      <c r="AU13" s="37">
        <f>NCA!AU$61</f>
        <v>0</v>
      </c>
      <c r="AV13" s="37">
        <f>NCA!AV$61</f>
        <v>0</v>
      </c>
      <c r="AW13" s="37">
        <f>NCA!AW$61</f>
        <v>0</v>
      </c>
      <c r="AX13" s="37">
        <f>NCA!AX$61</f>
        <v>0</v>
      </c>
      <c r="AY13" s="37">
        <f>NCA!AY$61</f>
        <v>0</v>
      </c>
      <c r="AZ13" s="37">
        <f>NCA!AZ$61</f>
        <v>0</v>
      </c>
      <c r="BA13" s="37">
        <f>NCA!BA$61</f>
        <v>0</v>
      </c>
      <c r="BB13" s="37">
        <f>NCA!BB$61</f>
        <v>0</v>
      </c>
      <c r="BC13" s="37">
        <f>NCA!BC$61</f>
        <v>0</v>
      </c>
      <c r="BD13" s="37">
        <f>NCA!BD$61</f>
        <v>0</v>
      </c>
      <c r="BE13" s="37">
        <f>NCA!BE$61</f>
        <v>0</v>
      </c>
      <c r="BF13" s="37">
        <f>NCA!BF$61</f>
        <v>0</v>
      </c>
      <c r="BG13" s="37">
        <f>NCA!BG$61</f>
        <v>0</v>
      </c>
      <c r="BH13" s="37">
        <f>NCA!BH$61</f>
        <v>0</v>
      </c>
      <c r="BI13" s="37">
        <f>NCA!BI$61</f>
        <v>0</v>
      </c>
      <c r="BJ13" s="37">
        <f>NCA!BJ$61</f>
        <v>0</v>
      </c>
      <c r="BK13" s="37">
        <f>NCA!BK$61</f>
        <v>0</v>
      </c>
      <c r="BL13" s="37">
        <f>NCA!BL$61</f>
        <v>0</v>
      </c>
      <c r="BM13" s="37">
        <f>NCA!BM$61</f>
        <v>0</v>
      </c>
      <c r="BN13" s="37">
        <f>NCA!BN$61</f>
        <v>0</v>
      </c>
      <c r="BO13" s="37">
        <f>NCA!BO$61</f>
        <v>0</v>
      </c>
      <c r="BP13" s="37">
        <f>NCA!BP$61</f>
        <v>0</v>
      </c>
      <c r="BQ13" s="37">
        <f>NCA!BQ$61</f>
        <v>0</v>
      </c>
      <c r="BR13" s="37">
        <f>NCA!BR$61</f>
        <v>0</v>
      </c>
      <c r="BS13" s="37">
        <f>NCA!BS$61</f>
        <v>0</v>
      </c>
      <c r="BT13" s="37">
        <f>NCA!BT$61</f>
        <v>0</v>
      </c>
      <c r="BU13" s="37">
        <f>NCA!BU$61</f>
        <v>0</v>
      </c>
      <c r="BV13" s="37">
        <f>NCA!BV$61</f>
        <v>0</v>
      </c>
      <c r="BW13" s="37">
        <f>NCA!BW$61</f>
        <v>0</v>
      </c>
      <c r="BX13" s="37">
        <f>NCA!BX$61</f>
        <v>0</v>
      </c>
      <c r="BY13" s="37">
        <f>NCA!BY$61</f>
        <v>0</v>
      </c>
      <c r="BZ13" s="37">
        <f>NCA!BZ$61</f>
        <v>0</v>
      </c>
      <c r="CA13" s="37">
        <f>NCA!CA$61</f>
        <v>0</v>
      </c>
      <c r="CB13" s="37">
        <f>NCA!CB$61</f>
        <v>0</v>
      </c>
      <c r="CC13" s="37">
        <f>NCA!CC$61</f>
        <v>0</v>
      </c>
      <c r="CD13" s="37">
        <f>NCA!CD$61</f>
        <v>0</v>
      </c>
      <c r="CE13" s="37">
        <f>NCA!CE$61</f>
        <v>0</v>
      </c>
      <c r="CF13" s="37">
        <f>NCA!CF$61</f>
        <v>0</v>
      </c>
      <c r="CG13" s="37">
        <f>NCA!CG$61</f>
        <v>0</v>
      </c>
      <c r="CH13" s="37">
        <f>NCA!CH$61</f>
        <v>0</v>
      </c>
    </row>
    <row r="14" spans="1:86" x14ac:dyDescent="0.25">
      <c r="D14" s="37" t="str">
        <f>Loan!D$19</f>
        <v>Interest payments</v>
      </c>
      <c r="E14" s="103">
        <f>Loan!E$19</f>
        <v>0</v>
      </c>
      <c r="F14" s="40">
        <f>Loan!F$19</f>
        <v>0</v>
      </c>
      <c r="G14" s="37">
        <f>Loan!G$19</f>
        <v>0</v>
      </c>
      <c r="H14" s="37">
        <f>Loan!H$19</f>
        <v>0</v>
      </c>
      <c r="I14" s="37">
        <f>Loan!I$19</f>
        <v>0</v>
      </c>
      <c r="J14" s="37">
        <f>Loan!J$19</f>
        <v>0</v>
      </c>
      <c r="K14" s="37">
        <f>Loan!K$19</f>
        <v>0</v>
      </c>
      <c r="L14" s="37">
        <f>Loan!L$19</f>
        <v>775.89880657914853</v>
      </c>
      <c r="M14" s="37">
        <f>Loan!M$19</f>
        <v>720.47746325206651</v>
      </c>
      <c r="N14" s="37">
        <f>Loan!N$19</f>
        <v>665.0561199249845</v>
      </c>
      <c r="O14" s="37">
        <f>Loan!O$19</f>
        <v>609.63477659790249</v>
      </c>
      <c r="P14" s="37">
        <f>Loan!P$19</f>
        <v>554.21343327082036</v>
      </c>
      <c r="Q14" s="37">
        <f>Loan!Q$19</f>
        <v>498.79208994373835</v>
      </c>
      <c r="R14" s="37">
        <f>Loan!R$19</f>
        <v>443.37074661665628</v>
      </c>
      <c r="S14" s="37">
        <f>Loan!S$19</f>
        <v>387.94940328957421</v>
      </c>
      <c r="T14" s="37">
        <f>Loan!T$19</f>
        <v>332.52805996249214</v>
      </c>
      <c r="U14" s="37">
        <f>Loan!U$19</f>
        <v>277.10671663541007</v>
      </c>
      <c r="V14" s="37">
        <f>Loan!V$19</f>
        <v>221.68537330832805</v>
      </c>
      <c r="W14" s="37">
        <f>Loan!W$19</f>
        <v>166.26402998124601</v>
      </c>
      <c r="X14" s="37">
        <f>Loan!X$19</f>
        <v>110.842686654164</v>
      </c>
      <c r="Y14" s="37">
        <f>Loan!Y$19</f>
        <v>55.421343327081949</v>
      </c>
      <c r="Z14" s="37">
        <f>Loan!Z$19</f>
        <v>-9.0949470177292829E-14</v>
      </c>
      <c r="AA14" s="37">
        <f>Loan!AA$19</f>
        <v>-9.0949470177292829E-14</v>
      </c>
      <c r="AB14" s="37">
        <f>Loan!AB$19</f>
        <v>-9.0949470177292829E-14</v>
      </c>
      <c r="AC14" s="37">
        <f>Loan!AC$19</f>
        <v>-9.0949470177292829E-14</v>
      </c>
      <c r="AD14" s="37">
        <f>Loan!AD$19</f>
        <v>-9.0949470177292829E-14</v>
      </c>
      <c r="AE14" s="37">
        <f>Loan!AE$19</f>
        <v>-9.0949470177292829E-14</v>
      </c>
      <c r="AF14" s="37">
        <f>Loan!AF$19</f>
        <v>-9.0949470177292829E-14</v>
      </c>
      <c r="AG14" s="37">
        <f>Loan!AG$19</f>
        <v>-9.0949470177292829E-14</v>
      </c>
      <c r="AH14" s="37">
        <f>Loan!AH$19</f>
        <v>-9.0949470177292829E-14</v>
      </c>
      <c r="AI14" s="37">
        <f>Loan!AI$19</f>
        <v>-9.0949470177292829E-14</v>
      </c>
      <c r="AJ14" s="37">
        <f>Loan!AJ$19</f>
        <v>-9.0949470177292829E-14</v>
      </c>
      <c r="AK14" s="37">
        <f>Loan!AK$19</f>
        <v>-9.0949470177292829E-14</v>
      </c>
      <c r="AL14" s="37">
        <f>Loan!AL$19</f>
        <v>-9.0949470177292829E-14</v>
      </c>
      <c r="AM14" s="37">
        <f>Loan!AM$19</f>
        <v>-9.0949470177292829E-14</v>
      </c>
      <c r="AN14" s="37">
        <f>Loan!AN$19</f>
        <v>-9.0949470177292829E-14</v>
      </c>
      <c r="AO14" s="37">
        <f>Loan!AO$19</f>
        <v>-9.0949470177292829E-14</v>
      </c>
      <c r="AP14" s="37">
        <f>Loan!AP$19</f>
        <v>-9.0949470177292829E-14</v>
      </c>
      <c r="AQ14" s="37">
        <f>Loan!AQ$19</f>
        <v>-9.0949470177292829E-14</v>
      </c>
      <c r="AR14" s="37">
        <f>Loan!AR$19</f>
        <v>-9.0949470177292829E-14</v>
      </c>
      <c r="AS14" s="37">
        <f>Loan!AS$19</f>
        <v>-9.0949470177292829E-14</v>
      </c>
      <c r="AT14" s="37">
        <f>Loan!AT$19</f>
        <v>-9.0949470177292829E-14</v>
      </c>
      <c r="AU14" s="37">
        <f>Loan!AU$19</f>
        <v>-9.0949470177292829E-14</v>
      </c>
      <c r="AV14" s="37">
        <f>Loan!AV$19</f>
        <v>-9.0949470177292829E-14</v>
      </c>
      <c r="AW14" s="37">
        <f>Loan!AW$19</f>
        <v>-9.0949470177292829E-14</v>
      </c>
      <c r="AX14" s="37">
        <f>Loan!AX$19</f>
        <v>-9.0949470177292829E-14</v>
      </c>
      <c r="AY14" s="37">
        <f>Loan!AY$19</f>
        <v>-9.0949470177292829E-14</v>
      </c>
      <c r="AZ14" s="37">
        <f>Loan!AZ$19</f>
        <v>-9.0949470177292829E-14</v>
      </c>
      <c r="BA14" s="37">
        <f>Loan!BA$19</f>
        <v>-9.0949470177292829E-14</v>
      </c>
      <c r="BB14" s="37">
        <f>Loan!BB$19</f>
        <v>-9.0949470177292829E-14</v>
      </c>
      <c r="BC14" s="37">
        <f>Loan!BC$19</f>
        <v>-9.0949470177292829E-14</v>
      </c>
      <c r="BD14" s="37">
        <f>Loan!BD$19</f>
        <v>-9.0949470177292829E-14</v>
      </c>
      <c r="BE14" s="37">
        <f>Loan!BE$19</f>
        <v>-9.0949470177292829E-14</v>
      </c>
      <c r="BF14" s="37">
        <f>Loan!BF$19</f>
        <v>-9.0949470177292829E-14</v>
      </c>
      <c r="BG14" s="37">
        <f>Loan!BG$19</f>
        <v>-9.0949470177292829E-14</v>
      </c>
      <c r="BH14" s="37">
        <f>Loan!BH$19</f>
        <v>-9.0949470177292829E-14</v>
      </c>
      <c r="BI14" s="37">
        <f>Loan!BI$19</f>
        <v>-9.0949470177292829E-14</v>
      </c>
      <c r="BJ14" s="37">
        <f>Loan!BJ$19</f>
        <v>-9.0949470177292829E-14</v>
      </c>
      <c r="BK14" s="37">
        <f>Loan!BK$19</f>
        <v>-9.0949470177292829E-14</v>
      </c>
      <c r="BL14" s="37">
        <f>Loan!BL$19</f>
        <v>-9.0949470177292829E-14</v>
      </c>
      <c r="BM14" s="37">
        <f>Loan!BM$19</f>
        <v>-9.0949470177292829E-14</v>
      </c>
      <c r="BN14" s="37">
        <f>Loan!BN$19</f>
        <v>-9.0949470177292829E-14</v>
      </c>
      <c r="BO14" s="37">
        <f>Loan!BO$19</f>
        <v>-9.0949470177292829E-14</v>
      </c>
      <c r="BP14" s="37">
        <f>Loan!BP$19</f>
        <v>-9.0949470177292829E-14</v>
      </c>
      <c r="BQ14" s="37">
        <f>Loan!BQ$19</f>
        <v>-9.0949470177292829E-14</v>
      </c>
      <c r="BR14" s="37">
        <f>Loan!BR$19</f>
        <v>-9.0949470177292829E-14</v>
      </c>
      <c r="BS14" s="37">
        <f>Loan!BS$19</f>
        <v>-9.0949470177292829E-14</v>
      </c>
      <c r="BT14" s="37">
        <f>Loan!BT$19</f>
        <v>-9.0949470177292829E-14</v>
      </c>
      <c r="BU14" s="37">
        <f>Loan!BU$19</f>
        <v>-9.0949470177292829E-14</v>
      </c>
      <c r="BV14" s="37">
        <f>Loan!BV$19</f>
        <v>-9.0949470177292829E-14</v>
      </c>
      <c r="BW14" s="37">
        <f>Loan!BW$19</f>
        <v>-9.0949470177292829E-14</v>
      </c>
      <c r="BX14" s="37">
        <f>Loan!BX$19</f>
        <v>-9.0949470177292829E-14</v>
      </c>
      <c r="BY14" s="37">
        <f>Loan!BY$19</f>
        <v>-9.0949470177292829E-14</v>
      </c>
      <c r="BZ14" s="37">
        <f>Loan!BZ$19</f>
        <v>-9.0949470177292829E-14</v>
      </c>
      <c r="CA14" s="37">
        <f>Loan!CA$19</f>
        <v>-9.0949470177292829E-14</v>
      </c>
      <c r="CB14" s="37">
        <f>Loan!CB$19</f>
        <v>-9.0949470177292829E-14</v>
      </c>
      <c r="CC14" s="37">
        <f>Loan!CC$19</f>
        <v>-9.0949470177292829E-14</v>
      </c>
      <c r="CD14" s="37">
        <f>Loan!CD$19</f>
        <v>-9.0949470177292829E-14</v>
      </c>
      <c r="CE14" s="37">
        <f>Loan!CE$19</f>
        <v>-9.0949470177292829E-14</v>
      </c>
      <c r="CF14" s="37">
        <f>Loan!CF$19</f>
        <v>-9.0949470177292829E-14</v>
      </c>
      <c r="CG14" s="37">
        <f>Loan!CG$19</f>
        <v>-9.0949470177292829E-14</v>
      </c>
      <c r="CH14" s="37">
        <f>Loan!CH$19</f>
        <v>-9.0949470177292829E-14</v>
      </c>
    </row>
    <row r="15" spans="1:86" hidden="1" x14ac:dyDescent="0.25">
      <c r="D15" s="77" t="s">
        <v>94</v>
      </c>
      <c r="G15" s="7">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14">
        <v>0</v>
      </c>
      <c r="AJ15" s="14">
        <v>0</v>
      </c>
      <c r="AK15" s="14">
        <v>0</v>
      </c>
      <c r="AL15" s="14">
        <v>0</v>
      </c>
      <c r="AM15" s="14">
        <v>0</v>
      </c>
      <c r="AN15" s="14">
        <v>0</v>
      </c>
      <c r="AO15" s="14">
        <v>0</v>
      </c>
      <c r="AP15" s="14">
        <v>0</v>
      </c>
      <c r="AQ15" s="14">
        <v>0</v>
      </c>
      <c r="AR15" s="14">
        <v>0</v>
      </c>
      <c r="AS15" s="14">
        <v>0</v>
      </c>
      <c r="AT15" s="14">
        <v>0</v>
      </c>
      <c r="AU15" s="14">
        <v>0</v>
      </c>
      <c r="AV15" s="14">
        <v>0</v>
      </c>
      <c r="AW15" s="14">
        <v>0</v>
      </c>
      <c r="AX15" s="14">
        <v>0</v>
      </c>
      <c r="AY15" s="14">
        <v>0</v>
      </c>
      <c r="AZ15" s="14">
        <v>0</v>
      </c>
      <c r="BA15" s="14">
        <v>0</v>
      </c>
      <c r="BB15" s="14">
        <v>0</v>
      </c>
      <c r="BC15" s="14">
        <v>0</v>
      </c>
      <c r="BD15" s="14">
        <v>0</v>
      </c>
      <c r="BE15" s="14">
        <v>0</v>
      </c>
      <c r="BF15" s="14">
        <v>0</v>
      </c>
      <c r="BG15" s="14">
        <v>0</v>
      </c>
      <c r="BH15" s="14">
        <v>0</v>
      </c>
      <c r="BI15" s="14">
        <v>0</v>
      </c>
      <c r="BJ15" s="14">
        <v>0</v>
      </c>
      <c r="BK15" s="14">
        <v>0</v>
      </c>
      <c r="BL15" s="14">
        <v>0</v>
      </c>
      <c r="BM15" s="14">
        <v>0</v>
      </c>
      <c r="BN15" s="14">
        <v>0</v>
      </c>
      <c r="BO15" s="14">
        <v>0</v>
      </c>
      <c r="BP15" s="14">
        <v>0</v>
      </c>
      <c r="BQ15" s="14">
        <v>0</v>
      </c>
      <c r="BR15" s="14">
        <v>0</v>
      </c>
      <c r="BS15" s="14">
        <v>0</v>
      </c>
      <c r="BT15" s="14">
        <v>0</v>
      </c>
      <c r="BU15" s="14">
        <v>0</v>
      </c>
      <c r="BV15" s="14">
        <v>0</v>
      </c>
      <c r="BW15" s="14">
        <v>0</v>
      </c>
      <c r="BX15" s="14">
        <v>0</v>
      </c>
      <c r="BY15" s="14">
        <v>0</v>
      </c>
      <c r="BZ15" s="14">
        <v>0</v>
      </c>
      <c r="CA15" s="14">
        <v>0</v>
      </c>
      <c r="CB15" s="14">
        <v>0</v>
      </c>
      <c r="CC15" s="14">
        <v>0</v>
      </c>
      <c r="CD15" s="14">
        <v>0</v>
      </c>
      <c r="CE15" s="14">
        <v>0</v>
      </c>
      <c r="CF15" s="14">
        <v>0</v>
      </c>
      <c r="CG15" s="14">
        <v>0</v>
      </c>
      <c r="CH15" s="14">
        <v>0</v>
      </c>
    </row>
    <row r="16" spans="1:86" hidden="1" x14ac:dyDescent="0.25">
      <c r="D16" s="77" t="s">
        <v>95</v>
      </c>
      <c r="G16" s="7">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4">
        <v>0</v>
      </c>
      <c r="AI16" s="14">
        <v>0</v>
      </c>
      <c r="AJ16" s="14">
        <v>0</v>
      </c>
      <c r="AK16" s="14">
        <v>0</v>
      </c>
      <c r="AL16" s="14">
        <v>0</v>
      </c>
      <c r="AM16" s="14">
        <v>0</v>
      </c>
      <c r="AN16" s="14">
        <v>0</v>
      </c>
      <c r="AO16" s="14">
        <v>0</v>
      </c>
      <c r="AP16" s="14">
        <v>0</v>
      </c>
      <c r="AQ16" s="14">
        <v>0</v>
      </c>
      <c r="AR16" s="14">
        <v>0</v>
      </c>
      <c r="AS16" s="14">
        <v>0</v>
      </c>
      <c r="AT16" s="14">
        <v>0</v>
      </c>
      <c r="AU16" s="14">
        <v>0</v>
      </c>
      <c r="AV16" s="14">
        <v>0</v>
      </c>
      <c r="AW16" s="14">
        <v>0</v>
      </c>
      <c r="AX16" s="14">
        <v>0</v>
      </c>
      <c r="AY16" s="14">
        <v>0</v>
      </c>
      <c r="AZ16" s="14">
        <v>0</v>
      </c>
      <c r="BA16" s="14">
        <v>0</v>
      </c>
      <c r="BB16" s="14">
        <v>0</v>
      </c>
      <c r="BC16" s="14">
        <v>0</v>
      </c>
      <c r="BD16" s="14">
        <v>0</v>
      </c>
      <c r="BE16" s="14">
        <v>0</v>
      </c>
      <c r="BF16" s="14">
        <v>0</v>
      </c>
      <c r="BG16" s="14">
        <v>0</v>
      </c>
      <c r="BH16" s="14">
        <v>0</v>
      </c>
      <c r="BI16" s="14">
        <v>0</v>
      </c>
      <c r="BJ16" s="14">
        <v>0</v>
      </c>
      <c r="BK16" s="14">
        <v>0</v>
      </c>
      <c r="BL16" s="14">
        <v>0</v>
      </c>
      <c r="BM16" s="14">
        <v>0</v>
      </c>
      <c r="BN16" s="14">
        <v>0</v>
      </c>
      <c r="BO16" s="14">
        <v>0</v>
      </c>
      <c r="BP16" s="14">
        <v>0</v>
      </c>
      <c r="BQ16" s="14">
        <v>0</v>
      </c>
      <c r="BR16" s="14">
        <v>0</v>
      </c>
      <c r="BS16" s="14">
        <v>0</v>
      </c>
      <c r="BT16" s="14">
        <v>0</v>
      </c>
      <c r="BU16" s="14">
        <v>0</v>
      </c>
      <c r="BV16" s="14">
        <v>0</v>
      </c>
      <c r="BW16" s="14">
        <v>0</v>
      </c>
      <c r="BX16" s="14">
        <v>0</v>
      </c>
      <c r="BY16" s="14">
        <v>0</v>
      </c>
      <c r="BZ16" s="14">
        <v>0</v>
      </c>
      <c r="CA16" s="14">
        <v>0</v>
      </c>
      <c r="CB16" s="14">
        <v>0</v>
      </c>
      <c r="CC16" s="14">
        <v>0</v>
      </c>
      <c r="CD16" s="14">
        <v>0</v>
      </c>
      <c r="CE16" s="14">
        <v>0</v>
      </c>
      <c r="CF16" s="14">
        <v>0</v>
      </c>
      <c r="CG16" s="14">
        <v>0</v>
      </c>
      <c r="CH16" s="14">
        <v>0</v>
      </c>
    </row>
    <row r="17" spans="1:86" s="80" customFormat="1" x14ac:dyDescent="0.25">
      <c r="A17" s="59"/>
      <c r="B17" s="59"/>
      <c r="C17" s="59"/>
      <c r="D17" s="173" t="s">
        <v>96</v>
      </c>
      <c r="E17" s="116"/>
      <c r="F17" s="62" t="s">
        <v>59</v>
      </c>
      <c r="G17" s="62">
        <f>SUM(I17:CH17)</f>
        <v>191141.93506655283</v>
      </c>
      <c r="H17" s="60"/>
      <c r="I17" s="80">
        <f>I11-SUM(I13:I16)</f>
        <v>0</v>
      </c>
      <c r="J17" s="80">
        <f t="shared" ref="J17:BU17" si="2">J11-SUM(J13:J16)</f>
        <v>0</v>
      </c>
      <c r="K17" s="80">
        <f t="shared" si="2"/>
        <v>0</v>
      </c>
      <c r="L17" s="80">
        <f t="shared" si="2"/>
        <v>-422.37326073973736</v>
      </c>
      <c r="M17" s="80">
        <f t="shared" si="2"/>
        <v>-102.05191741265571</v>
      </c>
      <c r="N17" s="80">
        <f t="shared" si="2"/>
        <v>238.16142841442615</v>
      </c>
      <c r="O17" s="80">
        <f t="shared" si="2"/>
        <v>599.70407461956984</v>
      </c>
      <c r="P17" s="80">
        <f t="shared" si="2"/>
        <v>984.11610042220309</v>
      </c>
      <c r="Q17" s="80">
        <f t="shared" si="2"/>
        <v>1393.0476951801566</v>
      </c>
      <c r="R17" s="80">
        <f t="shared" si="2"/>
        <v>1828.2670093441966</v>
      </c>
      <c r="S17" s="80">
        <f t="shared" si="2"/>
        <v>2291.6685647639765</v>
      </c>
      <c r="T17" s="80">
        <f t="shared" si="2"/>
        <v>2785.2822641885914</v>
      </c>
      <c r="U17" s="80">
        <f t="shared" si="2"/>
        <v>3311.2830426427613</v>
      </c>
      <c r="V17" s="80">
        <f t="shared" si="2"/>
        <v>3872.0012063996965</v>
      </c>
      <c r="W17" s="80">
        <f t="shared" si="2"/>
        <v>4469.9335085283037</v>
      </c>
      <c r="X17" s="80">
        <f t="shared" si="2"/>
        <v>5107.7550134808307</v>
      </c>
      <c r="Y17" s="80">
        <f t="shared" si="2"/>
        <v>5788.3318069240777</v>
      </c>
      <c r="Z17" s="80">
        <f t="shared" si="2"/>
        <v>6514.7346110203835</v>
      </c>
      <c r="AA17" s="80">
        <f t="shared" si="2"/>
        <v>7234.8320263257901</v>
      </c>
      <c r="AB17" s="80">
        <f t="shared" si="2"/>
        <v>8007.5701860290828</v>
      </c>
      <c r="AC17" s="80">
        <f t="shared" si="2"/>
        <v>8836.7254632698587</v>
      </c>
      <c r="AD17" s="80">
        <f t="shared" si="2"/>
        <v>9726.3437440869711</v>
      </c>
      <c r="AE17" s="80">
        <f t="shared" si="2"/>
        <v>10680.759634289245</v>
      </c>
      <c r="AF17" s="80">
        <f t="shared" si="2"/>
        <v>11704.617034551817</v>
      </c>
      <c r="AG17" s="80">
        <f t="shared" si="2"/>
        <v>12802.891181194344</v>
      </c>
      <c r="AH17" s="80">
        <f t="shared" si="2"/>
        <v>13980.912257038673</v>
      </c>
      <c r="AI17" s="80">
        <f t="shared" si="2"/>
        <v>15244.390684179334</v>
      </c>
      <c r="AJ17" s="80">
        <f t="shared" si="2"/>
        <v>16599.444218465789</v>
      </c>
      <c r="AK17" s="80">
        <f t="shared" si="2"/>
        <v>18052.626974027968</v>
      </c>
      <c r="AL17" s="80">
        <f t="shared" si="2"/>
        <v>19610.960515317151</v>
      </c>
      <c r="AM17" s="80">
        <f t="shared" si="2"/>
        <v>9.0949470177292829E-14</v>
      </c>
      <c r="AN17" s="80">
        <f t="shared" si="2"/>
        <v>9.0949470177292829E-14</v>
      </c>
      <c r="AO17" s="80">
        <f t="shared" si="2"/>
        <v>9.0949470177292829E-14</v>
      </c>
      <c r="AP17" s="80">
        <f t="shared" si="2"/>
        <v>9.0949470177292829E-14</v>
      </c>
      <c r="AQ17" s="80">
        <f t="shared" si="2"/>
        <v>9.0949470177292829E-14</v>
      </c>
      <c r="AR17" s="80">
        <f t="shared" si="2"/>
        <v>9.0949470177292829E-14</v>
      </c>
      <c r="AS17" s="80">
        <f t="shared" si="2"/>
        <v>9.0949470177292829E-14</v>
      </c>
      <c r="AT17" s="80">
        <f t="shared" si="2"/>
        <v>9.0949470177292829E-14</v>
      </c>
      <c r="AU17" s="80">
        <f t="shared" si="2"/>
        <v>9.0949470177292829E-14</v>
      </c>
      <c r="AV17" s="80">
        <f t="shared" si="2"/>
        <v>9.0949470177292829E-14</v>
      </c>
      <c r="AW17" s="80">
        <f t="shared" si="2"/>
        <v>9.0949470177292829E-14</v>
      </c>
      <c r="AX17" s="80">
        <f t="shared" si="2"/>
        <v>9.0949470177292829E-14</v>
      </c>
      <c r="AY17" s="80">
        <f t="shared" si="2"/>
        <v>9.0949470177292829E-14</v>
      </c>
      <c r="AZ17" s="80">
        <f t="shared" si="2"/>
        <v>9.0949470177292829E-14</v>
      </c>
      <c r="BA17" s="80">
        <f t="shared" si="2"/>
        <v>9.0949470177292829E-14</v>
      </c>
      <c r="BB17" s="80">
        <f t="shared" si="2"/>
        <v>9.0949470177292829E-14</v>
      </c>
      <c r="BC17" s="80">
        <f t="shared" si="2"/>
        <v>9.0949470177292829E-14</v>
      </c>
      <c r="BD17" s="80">
        <f t="shared" si="2"/>
        <v>9.0949470177292829E-14</v>
      </c>
      <c r="BE17" s="80">
        <f t="shared" si="2"/>
        <v>9.0949470177292829E-14</v>
      </c>
      <c r="BF17" s="80">
        <f t="shared" si="2"/>
        <v>9.0949470177292829E-14</v>
      </c>
      <c r="BG17" s="80">
        <f t="shared" si="2"/>
        <v>9.0949470177292829E-14</v>
      </c>
      <c r="BH17" s="80">
        <f t="shared" si="2"/>
        <v>9.0949470177292829E-14</v>
      </c>
      <c r="BI17" s="80">
        <f t="shared" si="2"/>
        <v>9.0949470177292829E-14</v>
      </c>
      <c r="BJ17" s="80">
        <f t="shared" si="2"/>
        <v>9.0949470177292829E-14</v>
      </c>
      <c r="BK17" s="80">
        <f t="shared" si="2"/>
        <v>9.0949470177292829E-14</v>
      </c>
      <c r="BL17" s="80">
        <f t="shared" si="2"/>
        <v>9.0949470177292829E-14</v>
      </c>
      <c r="BM17" s="80">
        <f t="shared" si="2"/>
        <v>9.0949470177292829E-14</v>
      </c>
      <c r="BN17" s="80">
        <f t="shared" si="2"/>
        <v>9.0949470177292829E-14</v>
      </c>
      <c r="BO17" s="80">
        <f t="shared" si="2"/>
        <v>9.0949470177292829E-14</v>
      </c>
      <c r="BP17" s="80">
        <f t="shared" si="2"/>
        <v>9.0949470177292829E-14</v>
      </c>
      <c r="BQ17" s="80">
        <f t="shared" si="2"/>
        <v>9.0949470177292829E-14</v>
      </c>
      <c r="BR17" s="80">
        <f t="shared" si="2"/>
        <v>9.0949470177292829E-14</v>
      </c>
      <c r="BS17" s="80">
        <f t="shared" si="2"/>
        <v>9.0949470177292829E-14</v>
      </c>
      <c r="BT17" s="80">
        <f t="shared" si="2"/>
        <v>9.0949470177292829E-14</v>
      </c>
      <c r="BU17" s="80">
        <f t="shared" si="2"/>
        <v>9.0949470177292829E-14</v>
      </c>
      <c r="BV17" s="80">
        <f t="shared" ref="BV17:CH17" si="3">BV11-SUM(BV13:BV16)</f>
        <v>9.0949470177292829E-14</v>
      </c>
      <c r="BW17" s="80">
        <f t="shared" si="3"/>
        <v>9.0949470177292829E-14</v>
      </c>
      <c r="BX17" s="80">
        <f t="shared" si="3"/>
        <v>9.0949470177292829E-14</v>
      </c>
      <c r="BY17" s="80">
        <f t="shared" si="3"/>
        <v>9.0949470177292829E-14</v>
      </c>
      <c r="BZ17" s="80">
        <f t="shared" si="3"/>
        <v>9.0949470177292829E-14</v>
      </c>
      <c r="CA17" s="80">
        <f t="shared" si="3"/>
        <v>9.0949470177292829E-14</v>
      </c>
      <c r="CB17" s="80">
        <f t="shared" si="3"/>
        <v>9.0949470177292829E-14</v>
      </c>
      <c r="CC17" s="80">
        <f t="shared" si="3"/>
        <v>9.0949470177292829E-14</v>
      </c>
      <c r="CD17" s="80">
        <f t="shared" si="3"/>
        <v>9.0949470177292829E-14</v>
      </c>
      <c r="CE17" s="80">
        <f t="shared" si="3"/>
        <v>9.0949470177292829E-14</v>
      </c>
      <c r="CF17" s="80">
        <f t="shared" si="3"/>
        <v>9.0949470177292829E-14</v>
      </c>
      <c r="CG17" s="80">
        <f t="shared" si="3"/>
        <v>9.0949470177292829E-14</v>
      </c>
      <c r="CH17" s="80">
        <f t="shared" si="3"/>
        <v>9.0949470177292829E-14</v>
      </c>
    </row>
    <row r="18" spans="1:86" x14ac:dyDescent="0.25">
      <c r="D18" s="78"/>
    </row>
    <row r="19" spans="1:86" x14ac:dyDescent="0.25">
      <c r="D19" s="37" t="str">
        <f>Tax!D$50</f>
        <v>Tax expense</v>
      </c>
      <c r="E19" s="103" t="str">
        <f>Tax!E$50</f>
        <v>P&amp;L</v>
      </c>
      <c r="F19" s="40" t="str">
        <f>Tax!F$50</f>
        <v>$ 000s</v>
      </c>
      <c r="G19" s="37">
        <f>Tax!G$50</f>
        <v>57342.580519965843</v>
      </c>
      <c r="H19" s="37">
        <f>Tax!H$50</f>
        <v>0</v>
      </c>
      <c r="I19" s="37">
        <f>Tax!I$50</f>
        <v>0</v>
      </c>
      <c r="J19" s="37">
        <f>Tax!J$50</f>
        <v>0</v>
      </c>
      <c r="K19" s="37">
        <f>Tax!K$50</f>
        <v>0</v>
      </c>
      <c r="L19" s="37">
        <f>Tax!L$50</f>
        <v>-126.7119782219212</v>
      </c>
      <c r="M19" s="37">
        <f>Tax!M$50</f>
        <v>-30.615575223796711</v>
      </c>
      <c r="N19" s="37">
        <f>Tax!N$50</f>
        <v>71.448428524327838</v>
      </c>
      <c r="O19" s="37">
        <f>Tax!O$50</f>
        <v>179.91122238587096</v>
      </c>
      <c r="P19" s="37">
        <f>Tax!P$50</f>
        <v>295.23483012666094</v>
      </c>
      <c r="Q19" s="37">
        <f>Tax!Q$50</f>
        <v>417.91430855404695</v>
      </c>
      <c r="R19" s="37">
        <f>Tax!R$50</f>
        <v>548.480102803259</v>
      </c>
      <c r="S19" s="37">
        <f>Tax!S$50</f>
        <v>687.50056942919298</v>
      </c>
      <c r="T19" s="37">
        <f>Tax!T$50</f>
        <v>835.58467925657737</v>
      </c>
      <c r="U19" s="37">
        <f>Tax!U$50</f>
        <v>993.38491279282835</v>
      </c>
      <c r="V19" s="37">
        <f>Tax!V$50</f>
        <v>1161.6003619199089</v>
      </c>
      <c r="W19" s="37">
        <f>Tax!W$50</f>
        <v>1340.980052558491</v>
      </c>
      <c r="X19" s="37">
        <f>Tax!X$50</f>
        <v>1532.3265040442491</v>
      </c>
      <c r="Y19" s="37">
        <f>Tax!Y$50</f>
        <v>1736.4995420772232</v>
      </c>
      <c r="Z19" s="37">
        <f>Tax!Z$50</f>
        <v>1954.4203833061149</v>
      </c>
      <c r="AA19" s="37">
        <f>Tax!AA$50</f>
        <v>2170.4496078977368</v>
      </c>
      <c r="AB19" s="37">
        <f>Tax!AB$50</f>
        <v>2402.2710558087247</v>
      </c>
      <c r="AC19" s="37">
        <f>Tax!AC$50</f>
        <v>2651.0176389809576</v>
      </c>
      <c r="AD19" s="37">
        <f>Tax!AD$50</f>
        <v>2917.9031232260913</v>
      </c>
      <c r="AE19" s="37">
        <f>Tax!AE$50</f>
        <v>3204.2278902867733</v>
      </c>
      <c r="AF19" s="37">
        <f>Tax!AF$50</f>
        <v>3511.3851103655447</v>
      </c>
      <c r="AG19" s="37">
        <f>Tax!AG$50</f>
        <v>3840.8673543583027</v>
      </c>
      <c r="AH19" s="37">
        <f>Tax!AH$50</f>
        <v>4194.2736771116015</v>
      </c>
      <c r="AI19" s="37">
        <f>Tax!AI$50</f>
        <v>4573.3172052538002</v>
      </c>
      <c r="AJ19" s="37">
        <f>Tax!AJ$50</f>
        <v>4979.8332655397362</v>
      </c>
      <c r="AK19" s="37">
        <f>Tax!AK$50</f>
        <v>5415.7880922083905</v>
      </c>
      <c r="AL19" s="37">
        <f>Tax!AL$50</f>
        <v>5883.288154595145</v>
      </c>
      <c r="AM19" s="37">
        <f>Tax!AM$50</f>
        <v>2.7284841053187846E-14</v>
      </c>
      <c r="AN19" s="37">
        <f>Tax!AN$50</f>
        <v>2.7284841053187846E-14</v>
      </c>
      <c r="AO19" s="37">
        <f>Tax!AO$50</f>
        <v>2.7284841053187846E-14</v>
      </c>
      <c r="AP19" s="37">
        <f>Tax!AP$50</f>
        <v>2.7284841053187846E-14</v>
      </c>
      <c r="AQ19" s="37">
        <f>Tax!AQ$50</f>
        <v>2.7284841053187846E-14</v>
      </c>
      <c r="AR19" s="37">
        <f>Tax!AR$50</f>
        <v>2.7284841053187846E-14</v>
      </c>
      <c r="AS19" s="37">
        <f>Tax!AS$50</f>
        <v>2.7284841053187846E-14</v>
      </c>
      <c r="AT19" s="37">
        <f>Tax!AT$50</f>
        <v>2.7284841053187846E-14</v>
      </c>
      <c r="AU19" s="37">
        <f>Tax!AU$50</f>
        <v>2.7284841053187846E-14</v>
      </c>
      <c r="AV19" s="37">
        <f>Tax!AV$50</f>
        <v>2.7284841053187846E-14</v>
      </c>
      <c r="AW19" s="37">
        <f>Tax!AW$50</f>
        <v>2.7284841053187846E-14</v>
      </c>
      <c r="AX19" s="37">
        <f>Tax!AX$50</f>
        <v>2.7284841053187846E-14</v>
      </c>
      <c r="AY19" s="37">
        <f>Tax!AY$50</f>
        <v>2.7284841053187846E-14</v>
      </c>
      <c r="AZ19" s="37">
        <f>Tax!AZ$50</f>
        <v>2.7284841053187846E-14</v>
      </c>
      <c r="BA19" s="37">
        <f>Tax!BA$50</f>
        <v>2.7284841053187846E-14</v>
      </c>
      <c r="BB19" s="37">
        <f>Tax!BB$50</f>
        <v>2.7284841053187846E-14</v>
      </c>
      <c r="BC19" s="37">
        <f>Tax!BC$50</f>
        <v>2.7284841053187846E-14</v>
      </c>
      <c r="BD19" s="37">
        <f>Tax!BD$50</f>
        <v>2.7284841053187846E-14</v>
      </c>
      <c r="BE19" s="37">
        <f>Tax!BE$50</f>
        <v>2.7284841053187846E-14</v>
      </c>
      <c r="BF19" s="37">
        <f>Tax!BF$50</f>
        <v>2.7284841053187846E-14</v>
      </c>
      <c r="BG19" s="37">
        <f>Tax!BG$50</f>
        <v>2.7284841053187846E-14</v>
      </c>
      <c r="BH19" s="37">
        <f>Tax!BH$50</f>
        <v>2.7284841053187846E-14</v>
      </c>
      <c r="BI19" s="37">
        <f>Tax!BI$50</f>
        <v>2.7284841053187846E-14</v>
      </c>
      <c r="BJ19" s="37">
        <f>Tax!BJ$50</f>
        <v>2.7284841053187846E-14</v>
      </c>
      <c r="BK19" s="37">
        <f>Tax!BK$50</f>
        <v>2.7284841053187846E-14</v>
      </c>
      <c r="BL19" s="37">
        <f>Tax!BL$50</f>
        <v>2.7284841053187846E-14</v>
      </c>
      <c r="BM19" s="37">
        <f>Tax!BM$50</f>
        <v>2.7284841053187846E-14</v>
      </c>
      <c r="BN19" s="37">
        <f>Tax!BN$50</f>
        <v>2.7284841053187846E-14</v>
      </c>
      <c r="BO19" s="37">
        <f>Tax!BO$50</f>
        <v>2.7284841053187846E-14</v>
      </c>
      <c r="BP19" s="37">
        <f>Tax!BP$50</f>
        <v>2.7284841053187846E-14</v>
      </c>
      <c r="BQ19" s="37">
        <f>Tax!BQ$50</f>
        <v>2.7284841053187846E-14</v>
      </c>
      <c r="BR19" s="37">
        <f>Tax!BR$50</f>
        <v>2.7284841053187846E-14</v>
      </c>
      <c r="BS19" s="37">
        <f>Tax!BS$50</f>
        <v>2.7284841053187846E-14</v>
      </c>
      <c r="BT19" s="37">
        <f>Tax!BT$50</f>
        <v>2.7284841053187846E-14</v>
      </c>
      <c r="BU19" s="37">
        <f>Tax!BU$50</f>
        <v>2.7284841053187846E-14</v>
      </c>
      <c r="BV19" s="37">
        <f>Tax!BV$50</f>
        <v>2.7284841053187846E-14</v>
      </c>
      <c r="BW19" s="37">
        <f>Tax!BW$50</f>
        <v>2.7284841053187846E-14</v>
      </c>
      <c r="BX19" s="37">
        <f>Tax!BX$50</f>
        <v>2.7284841053187846E-14</v>
      </c>
      <c r="BY19" s="37">
        <f>Tax!BY$50</f>
        <v>2.7284841053187846E-14</v>
      </c>
      <c r="BZ19" s="37">
        <f>Tax!BZ$50</f>
        <v>2.7284841053187846E-14</v>
      </c>
      <c r="CA19" s="37">
        <f>Tax!CA$50</f>
        <v>2.7284841053187846E-14</v>
      </c>
      <c r="CB19" s="37">
        <f>Tax!CB$50</f>
        <v>2.7284841053187846E-14</v>
      </c>
      <c r="CC19" s="37">
        <f>Tax!CC$50</f>
        <v>2.7284841053187846E-14</v>
      </c>
      <c r="CD19" s="37">
        <f>Tax!CD$50</f>
        <v>2.7284841053187846E-14</v>
      </c>
      <c r="CE19" s="37">
        <f>Tax!CE$50</f>
        <v>2.7284841053187846E-14</v>
      </c>
      <c r="CF19" s="37">
        <f>Tax!CF$50</f>
        <v>2.7284841053187846E-14</v>
      </c>
      <c r="CG19" s="37">
        <f>Tax!CG$50</f>
        <v>2.7284841053187846E-14</v>
      </c>
      <c r="CH19" s="37">
        <f>Tax!CH$50</f>
        <v>2.7284841053187846E-14</v>
      </c>
    </row>
    <row r="20" spans="1:86" s="80" customFormat="1" x14ac:dyDescent="0.25">
      <c r="A20" s="59"/>
      <c r="B20" s="59"/>
      <c r="C20" s="59"/>
      <c r="D20" s="173" t="s">
        <v>97</v>
      </c>
      <c r="E20" s="116"/>
      <c r="F20" s="62" t="s">
        <v>59</v>
      </c>
      <c r="G20" s="62">
        <f>SUM(I20:CH20)</f>
        <v>133799.35454658698</v>
      </c>
      <c r="H20" s="60"/>
      <c r="I20" s="80">
        <f>I17-I19</f>
        <v>0</v>
      </c>
      <c r="J20" s="80">
        <f t="shared" ref="J20:BU20" si="4">J17-J19</f>
        <v>0</v>
      </c>
      <c r="K20" s="80">
        <f t="shared" si="4"/>
        <v>0</v>
      </c>
      <c r="L20" s="80">
        <f t="shared" si="4"/>
        <v>-295.66128251781618</v>
      </c>
      <c r="M20" s="80">
        <f t="shared" si="4"/>
        <v>-71.436342188859001</v>
      </c>
      <c r="N20" s="80">
        <f t="shared" si="4"/>
        <v>166.71299989009833</v>
      </c>
      <c r="O20" s="80">
        <f t="shared" si="4"/>
        <v>419.79285223369891</v>
      </c>
      <c r="P20" s="80">
        <f t="shared" si="4"/>
        <v>688.88127029554221</v>
      </c>
      <c r="Q20" s="80">
        <f t="shared" si="4"/>
        <v>975.13338662610954</v>
      </c>
      <c r="R20" s="80">
        <f t="shared" si="4"/>
        <v>1279.7869065409377</v>
      </c>
      <c r="S20" s="80">
        <f t="shared" si="4"/>
        <v>1604.1679953347834</v>
      </c>
      <c r="T20" s="80">
        <f t="shared" si="4"/>
        <v>1949.697584932014</v>
      </c>
      <c r="U20" s="80">
        <f t="shared" si="4"/>
        <v>2317.898129849933</v>
      </c>
      <c r="V20" s="80">
        <f t="shared" si="4"/>
        <v>2710.4008444797873</v>
      </c>
      <c r="W20" s="80">
        <f t="shared" si="4"/>
        <v>3128.9534559698127</v>
      </c>
      <c r="X20" s="80">
        <f t="shared" si="4"/>
        <v>3575.4285094365814</v>
      </c>
      <c r="Y20" s="80">
        <f t="shared" si="4"/>
        <v>4051.8322648468547</v>
      </c>
      <c r="Z20" s="80">
        <f t="shared" si="4"/>
        <v>4560.3142277142688</v>
      </c>
      <c r="AA20" s="80">
        <f t="shared" si="4"/>
        <v>5064.3824184280529</v>
      </c>
      <c r="AB20" s="80">
        <f t="shared" si="4"/>
        <v>5605.2991302203582</v>
      </c>
      <c r="AC20" s="80">
        <f t="shared" si="4"/>
        <v>6185.7078242889011</v>
      </c>
      <c r="AD20" s="80">
        <f t="shared" si="4"/>
        <v>6808.4406208608798</v>
      </c>
      <c r="AE20" s="80">
        <f t="shared" si="4"/>
        <v>7476.5317440024719</v>
      </c>
      <c r="AF20" s="80">
        <f t="shared" si="4"/>
        <v>8193.2319241862715</v>
      </c>
      <c r="AG20" s="80">
        <f t="shared" si="4"/>
        <v>8962.0238268360408</v>
      </c>
      <c r="AH20" s="80">
        <f t="shared" si="4"/>
        <v>9786.638579927072</v>
      </c>
      <c r="AI20" s="80">
        <f t="shared" si="4"/>
        <v>10671.073478925533</v>
      </c>
      <c r="AJ20" s="80">
        <f t="shared" si="4"/>
        <v>11619.610952926054</v>
      </c>
      <c r="AK20" s="80">
        <f t="shared" si="4"/>
        <v>12636.838881819578</v>
      </c>
      <c r="AL20" s="80">
        <f t="shared" si="4"/>
        <v>13727.672360722005</v>
      </c>
      <c r="AM20" s="80">
        <f>AM17-AM19</f>
        <v>6.3664629124104983E-14</v>
      </c>
      <c r="AN20" s="80">
        <f t="shared" si="4"/>
        <v>6.3664629124104983E-14</v>
      </c>
      <c r="AO20" s="80">
        <f t="shared" si="4"/>
        <v>6.3664629124104983E-14</v>
      </c>
      <c r="AP20" s="80">
        <f t="shared" si="4"/>
        <v>6.3664629124104983E-14</v>
      </c>
      <c r="AQ20" s="80">
        <f t="shared" si="4"/>
        <v>6.3664629124104983E-14</v>
      </c>
      <c r="AR20" s="80">
        <f t="shared" si="4"/>
        <v>6.3664629124104983E-14</v>
      </c>
      <c r="AS20" s="80">
        <f t="shared" si="4"/>
        <v>6.3664629124104983E-14</v>
      </c>
      <c r="AT20" s="80">
        <f t="shared" si="4"/>
        <v>6.3664629124104983E-14</v>
      </c>
      <c r="AU20" s="80">
        <f t="shared" si="4"/>
        <v>6.3664629124104983E-14</v>
      </c>
      <c r="AV20" s="80">
        <f t="shared" si="4"/>
        <v>6.3664629124104983E-14</v>
      </c>
      <c r="AW20" s="80">
        <f t="shared" si="4"/>
        <v>6.3664629124104983E-14</v>
      </c>
      <c r="AX20" s="80">
        <f t="shared" si="4"/>
        <v>6.3664629124104983E-14</v>
      </c>
      <c r="AY20" s="80">
        <f t="shared" si="4"/>
        <v>6.3664629124104983E-14</v>
      </c>
      <c r="AZ20" s="80">
        <f t="shared" si="4"/>
        <v>6.3664629124104983E-14</v>
      </c>
      <c r="BA20" s="80">
        <f t="shared" si="4"/>
        <v>6.3664629124104983E-14</v>
      </c>
      <c r="BB20" s="80">
        <f t="shared" si="4"/>
        <v>6.3664629124104983E-14</v>
      </c>
      <c r="BC20" s="80">
        <f t="shared" si="4"/>
        <v>6.3664629124104983E-14</v>
      </c>
      <c r="BD20" s="80">
        <f t="shared" si="4"/>
        <v>6.3664629124104983E-14</v>
      </c>
      <c r="BE20" s="80">
        <f t="shared" si="4"/>
        <v>6.3664629124104983E-14</v>
      </c>
      <c r="BF20" s="80">
        <f t="shared" si="4"/>
        <v>6.3664629124104983E-14</v>
      </c>
      <c r="BG20" s="80">
        <f t="shared" si="4"/>
        <v>6.3664629124104983E-14</v>
      </c>
      <c r="BH20" s="80">
        <f t="shared" si="4"/>
        <v>6.3664629124104983E-14</v>
      </c>
      <c r="BI20" s="80">
        <f t="shared" si="4"/>
        <v>6.3664629124104983E-14</v>
      </c>
      <c r="BJ20" s="80">
        <f t="shared" si="4"/>
        <v>6.3664629124104983E-14</v>
      </c>
      <c r="BK20" s="80">
        <f t="shared" si="4"/>
        <v>6.3664629124104983E-14</v>
      </c>
      <c r="BL20" s="80">
        <f t="shared" si="4"/>
        <v>6.3664629124104983E-14</v>
      </c>
      <c r="BM20" s="80">
        <f t="shared" si="4"/>
        <v>6.3664629124104983E-14</v>
      </c>
      <c r="BN20" s="80">
        <f t="shared" si="4"/>
        <v>6.3664629124104983E-14</v>
      </c>
      <c r="BO20" s="80">
        <f t="shared" si="4"/>
        <v>6.3664629124104983E-14</v>
      </c>
      <c r="BP20" s="80">
        <f t="shared" si="4"/>
        <v>6.3664629124104983E-14</v>
      </c>
      <c r="BQ20" s="80">
        <f t="shared" si="4"/>
        <v>6.3664629124104983E-14</v>
      </c>
      <c r="BR20" s="80">
        <f t="shared" si="4"/>
        <v>6.3664629124104983E-14</v>
      </c>
      <c r="BS20" s="80">
        <f t="shared" si="4"/>
        <v>6.3664629124104983E-14</v>
      </c>
      <c r="BT20" s="80">
        <f t="shared" si="4"/>
        <v>6.3664629124104983E-14</v>
      </c>
      <c r="BU20" s="80">
        <f t="shared" si="4"/>
        <v>6.3664629124104983E-14</v>
      </c>
      <c r="BV20" s="80">
        <f t="shared" ref="BV20:CH20" si="5">BV17-BV19</f>
        <v>6.3664629124104983E-14</v>
      </c>
      <c r="BW20" s="80">
        <f t="shared" si="5"/>
        <v>6.3664629124104983E-14</v>
      </c>
      <c r="BX20" s="80">
        <f t="shared" si="5"/>
        <v>6.3664629124104983E-14</v>
      </c>
      <c r="BY20" s="80">
        <f t="shared" si="5"/>
        <v>6.3664629124104983E-14</v>
      </c>
      <c r="BZ20" s="80">
        <f t="shared" si="5"/>
        <v>6.3664629124104983E-14</v>
      </c>
      <c r="CA20" s="80">
        <f t="shared" si="5"/>
        <v>6.3664629124104983E-14</v>
      </c>
      <c r="CB20" s="80">
        <f t="shared" si="5"/>
        <v>6.3664629124104983E-14</v>
      </c>
      <c r="CC20" s="80">
        <f t="shared" si="5"/>
        <v>6.3664629124104983E-14</v>
      </c>
      <c r="CD20" s="80">
        <f t="shared" si="5"/>
        <v>6.3664629124104983E-14</v>
      </c>
      <c r="CE20" s="80">
        <f t="shared" si="5"/>
        <v>6.3664629124104983E-14</v>
      </c>
      <c r="CF20" s="80">
        <f t="shared" si="5"/>
        <v>6.3664629124104983E-14</v>
      </c>
      <c r="CG20" s="80">
        <f t="shared" si="5"/>
        <v>6.3664629124104983E-14</v>
      </c>
      <c r="CH20" s="80">
        <f t="shared" si="5"/>
        <v>6.3664629124104983E-14</v>
      </c>
    </row>
    <row r="21" spans="1:86" x14ac:dyDescent="0.25">
      <c r="D21" s="78"/>
    </row>
    <row r="22" spans="1:86" x14ac:dyDescent="0.25">
      <c r="D22" s="37" t="str">
        <f>Equity!D$47</f>
        <v xml:space="preserve">Dividends paid </v>
      </c>
      <c r="E22" s="103" t="str">
        <f>Equity!E$47</f>
        <v>P&amp;L, CF</v>
      </c>
      <c r="F22" s="40" t="str">
        <f>Equity!F$47</f>
        <v>$ 000s</v>
      </c>
      <c r="G22" s="37">
        <f>Equity!G$47</f>
        <v>133713.02829705394</v>
      </c>
      <c r="H22" s="37">
        <f>Equity!H$47</f>
        <v>0</v>
      </c>
      <c r="I22" s="37">
        <f>Equity!I$47</f>
        <v>0</v>
      </c>
      <c r="J22" s="37">
        <f>Equity!J$47</f>
        <v>0</v>
      </c>
      <c r="K22" s="37">
        <f>Equity!K$47</f>
        <v>0</v>
      </c>
      <c r="L22" s="37">
        <f>Equity!L$47-L21</f>
        <v>0</v>
      </c>
      <c r="M22" s="37">
        <f>Equity!M$47</f>
        <v>0</v>
      </c>
      <c r="N22" s="37">
        <f>Equity!N$47</f>
        <v>0</v>
      </c>
      <c r="O22" s="37">
        <f>Equity!O$47</f>
        <v>219.40822741712208</v>
      </c>
      <c r="P22" s="37">
        <f>Equity!P$47</f>
        <v>688.88127029554221</v>
      </c>
      <c r="Q22" s="37">
        <f>Equity!Q$47</f>
        <v>975.13338662610954</v>
      </c>
      <c r="R22" s="37">
        <f>Equity!R$47</f>
        <v>1279.7869065409377</v>
      </c>
      <c r="S22" s="37">
        <f>Equity!S$47</f>
        <v>1604.1679953347834</v>
      </c>
      <c r="T22" s="37">
        <f>Equity!T$47</f>
        <v>1949.697584932014</v>
      </c>
      <c r="U22" s="37">
        <f>Equity!U$47</f>
        <v>2317.898129849933</v>
      </c>
      <c r="V22" s="37">
        <f>Equity!V$47</f>
        <v>2710.4008444797873</v>
      </c>
      <c r="W22" s="37">
        <f>Equity!W$47</f>
        <v>3128.9534559698127</v>
      </c>
      <c r="X22" s="37">
        <f>Equity!X$47</f>
        <v>3575.4285094365814</v>
      </c>
      <c r="Y22" s="37">
        <f>Equity!Y$47</f>
        <v>4051.8322648468547</v>
      </c>
      <c r="Z22" s="37">
        <f>Equity!Z$47</f>
        <v>4560.3142277142688</v>
      </c>
      <c r="AA22" s="37">
        <f>Equity!AA$47</f>
        <v>5064.3824184280529</v>
      </c>
      <c r="AB22" s="37">
        <f>Equity!AB$47</f>
        <v>5605.2991302203582</v>
      </c>
      <c r="AC22" s="37">
        <f>Equity!AC$47</f>
        <v>6185.7078242889011</v>
      </c>
      <c r="AD22" s="37">
        <f>Equity!AD$47</f>
        <v>6808.4406208608798</v>
      </c>
      <c r="AE22" s="37">
        <f>Equity!AE$47</f>
        <v>7476.5317440024719</v>
      </c>
      <c r="AF22" s="37">
        <f>Equity!AF$47</f>
        <v>8193.2319241862715</v>
      </c>
      <c r="AG22" s="37">
        <f>Equity!AG$47</f>
        <v>8962.0238268360408</v>
      </c>
      <c r="AH22" s="37">
        <f>Equity!AH$47</f>
        <v>9786.638579927072</v>
      </c>
      <c r="AI22" s="37">
        <f>Equity!AI$47</f>
        <v>10671.073478925533</v>
      </c>
      <c r="AJ22" s="37">
        <f>Equity!AJ$47</f>
        <v>11619.610952926054</v>
      </c>
      <c r="AK22" s="37">
        <f>Equity!AK$47</f>
        <v>12636.838881819578</v>
      </c>
      <c r="AL22" s="37">
        <f>Equity!AL$47</f>
        <v>13641.346111188963</v>
      </c>
      <c r="AM22" s="37">
        <f>Equity!AM$47</f>
        <v>0</v>
      </c>
      <c r="AN22" s="37">
        <f>Equity!AN$47</f>
        <v>0</v>
      </c>
      <c r="AO22" s="37">
        <f>Equity!AO$47</f>
        <v>0</v>
      </c>
      <c r="AP22" s="37">
        <f>Equity!AP$47</f>
        <v>0</v>
      </c>
      <c r="AQ22" s="37">
        <f>Equity!AQ$47</f>
        <v>0</v>
      </c>
      <c r="AR22" s="37">
        <f>Equity!AR$47</f>
        <v>0</v>
      </c>
      <c r="AS22" s="37">
        <f>Equity!AS$47</f>
        <v>0</v>
      </c>
      <c r="AT22" s="37">
        <f>Equity!AT$47</f>
        <v>0</v>
      </c>
      <c r="AU22" s="37">
        <f>Equity!AU$47</f>
        <v>0</v>
      </c>
      <c r="AV22" s="37">
        <f>Equity!AV$47</f>
        <v>0</v>
      </c>
      <c r="AW22" s="37">
        <f>Equity!AW$47</f>
        <v>0</v>
      </c>
      <c r="AX22" s="37">
        <f>Equity!AX$47</f>
        <v>0</v>
      </c>
      <c r="AY22" s="37">
        <f>Equity!AY$47</f>
        <v>0</v>
      </c>
      <c r="AZ22" s="37">
        <f>Equity!AZ$47</f>
        <v>0</v>
      </c>
      <c r="BA22" s="37">
        <f>Equity!BA$47</f>
        <v>0</v>
      </c>
      <c r="BB22" s="37">
        <f>Equity!BB$47</f>
        <v>0</v>
      </c>
      <c r="BC22" s="37">
        <f>Equity!BC$47</f>
        <v>0</v>
      </c>
      <c r="BD22" s="37">
        <f>Equity!BD$47</f>
        <v>0</v>
      </c>
      <c r="BE22" s="37">
        <f>Equity!BE$47</f>
        <v>0</v>
      </c>
      <c r="BF22" s="37">
        <f>Equity!BF$47</f>
        <v>0</v>
      </c>
      <c r="BG22" s="37">
        <f>Equity!BG$47</f>
        <v>0</v>
      </c>
      <c r="BH22" s="37">
        <f>Equity!BH$47</f>
        <v>0</v>
      </c>
      <c r="BI22" s="37">
        <f>Equity!BI$47</f>
        <v>0</v>
      </c>
      <c r="BJ22" s="37">
        <f>Equity!BJ$47</f>
        <v>0</v>
      </c>
      <c r="BK22" s="37">
        <f>Equity!BK$47</f>
        <v>0</v>
      </c>
      <c r="BL22" s="37">
        <f>Equity!BL$47</f>
        <v>0</v>
      </c>
      <c r="BM22" s="37">
        <f>Equity!BM$47</f>
        <v>0</v>
      </c>
      <c r="BN22" s="37">
        <f>Equity!BN$47</f>
        <v>0</v>
      </c>
      <c r="BO22" s="37">
        <f>Equity!BO$47</f>
        <v>0</v>
      </c>
      <c r="BP22" s="37">
        <f>Equity!BP$47</f>
        <v>0</v>
      </c>
      <c r="BQ22" s="37">
        <f>Equity!BQ$47</f>
        <v>0</v>
      </c>
      <c r="BR22" s="37">
        <f>Equity!BR$47</f>
        <v>0</v>
      </c>
      <c r="BS22" s="37">
        <f>Equity!BS$47</f>
        <v>0</v>
      </c>
      <c r="BT22" s="37">
        <f>Equity!BT$47</f>
        <v>0</v>
      </c>
      <c r="BU22" s="37">
        <f>Equity!BU$47</f>
        <v>0</v>
      </c>
      <c r="BV22" s="37">
        <f>Equity!BV$47</f>
        <v>0</v>
      </c>
      <c r="BW22" s="37">
        <f>Equity!BW$47</f>
        <v>0</v>
      </c>
      <c r="BX22" s="37">
        <f>Equity!BX$47</f>
        <v>0</v>
      </c>
      <c r="BY22" s="37">
        <f>Equity!BY$47</f>
        <v>0</v>
      </c>
      <c r="BZ22" s="37">
        <f>Equity!BZ$47</f>
        <v>0</v>
      </c>
      <c r="CA22" s="37">
        <f>Equity!CA$47</f>
        <v>0</v>
      </c>
      <c r="CB22" s="37">
        <f>Equity!CB$47</f>
        <v>0</v>
      </c>
      <c r="CC22" s="37">
        <f>Equity!CC$47</f>
        <v>0</v>
      </c>
      <c r="CD22" s="37">
        <f>Equity!CD$47</f>
        <v>0</v>
      </c>
      <c r="CE22" s="37">
        <f>Equity!CE$47</f>
        <v>0</v>
      </c>
      <c r="CF22" s="37">
        <f>Equity!CF$47</f>
        <v>0</v>
      </c>
      <c r="CG22" s="37">
        <f>Equity!CG$47</f>
        <v>0</v>
      </c>
      <c r="CH22" s="37">
        <f>Equity!CH$47</f>
        <v>0</v>
      </c>
    </row>
    <row r="23" spans="1:86" x14ac:dyDescent="0.25">
      <c r="D23" s="78"/>
    </row>
    <row r="24" spans="1:86" x14ac:dyDescent="0.25">
      <c r="A24" s="5" t="s">
        <v>98</v>
      </c>
      <c r="D24" s="78"/>
    </row>
    <row r="25" spans="1:86" x14ac:dyDescent="0.25">
      <c r="D25" s="78"/>
    </row>
    <row r="26" spans="1:86" x14ac:dyDescent="0.25">
      <c r="D26" s="37" t="str">
        <f>NCA!D$14</f>
        <v xml:space="preserve">NCA balance </v>
      </c>
      <c r="E26" s="103" t="str">
        <f>NCA!E$14</f>
        <v>BS</v>
      </c>
      <c r="F26" s="40">
        <f>NCA!F$14</f>
        <v>0</v>
      </c>
      <c r="G26" s="37">
        <f>NCA!G$14</f>
        <v>0</v>
      </c>
      <c r="H26" s="37">
        <f>NCA!H$14</f>
        <v>0</v>
      </c>
      <c r="I26" s="37">
        <f>NCA!I$14</f>
        <v>0</v>
      </c>
      <c r="J26" s="37">
        <f>NCA!J$14</f>
        <v>0</v>
      </c>
      <c r="K26" s="37">
        <f>NCA!K$14</f>
        <v>0</v>
      </c>
      <c r="L26" s="37">
        <f>NCA!L$14</f>
        <v>68808.33580817531</v>
      </c>
      <c r="M26" s="37">
        <f>NCA!M$14</f>
        <v>66161.86135401472</v>
      </c>
      <c r="N26" s="37">
        <f>NCA!N$14</f>
        <v>63515.386899854129</v>
      </c>
      <c r="O26" s="37">
        <f>NCA!O$14</f>
        <v>60868.912445693539</v>
      </c>
      <c r="P26" s="37">
        <f>NCA!P$14</f>
        <v>58222.437991532948</v>
      </c>
      <c r="Q26" s="37">
        <f>NCA!Q$14</f>
        <v>55575.963537372358</v>
      </c>
      <c r="R26" s="37">
        <f>NCA!R$14</f>
        <v>52929.489083211767</v>
      </c>
      <c r="S26" s="37">
        <f>NCA!S$14</f>
        <v>50283.014629051177</v>
      </c>
      <c r="T26" s="37">
        <f>NCA!T$14</f>
        <v>47636.540174890586</v>
      </c>
      <c r="U26" s="37">
        <f>NCA!U$14</f>
        <v>44990.065720729996</v>
      </c>
      <c r="V26" s="37">
        <f>NCA!V$14</f>
        <v>42343.591266569405</v>
      </c>
      <c r="W26" s="37">
        <f>NCA!W$14</f>
        <v>39697.116812408814</v>
      </c>
      <c r="X26" s="37">
        <f>NCA!X$14</f>
        <v>37050.642358248224</v>
      </c>
      <c r="Y26" s="37">
        <f>NCA!Y$14</f>
        <v>34404.167904087633</v>
      </c>
      <c r="Z26" s="37">
        <f>NCA!Z$14</f>
        <v>31757.693449927043</v>
      </c>
      <c r="AA26" s="37">
        <f>NCA!AA$14</f>
        <v>29111.218995766452</v>
      </c>
      <c r="AB26" s="37">
        <f>NCA!AB$14</f>
        <v>26464.744541605862</v>
      </c>
      <c r="AC26" s="37">
        <f>NCA!AC$14</f>
        <v>23818.270087445271</v>
      </c>
      <c r="AD26" s="37">
        <f>NCA!AD$14</f>
        <v>21171.795633284681</v>
      </c>
      <c r="AE26" s="37">
        <f>NCA!AE$14</f>
        <v>18525.32117912409</v>
      </c>
      <c r="AF26" s="37">
        <f>NCA!AF$14</f>
        <v>15878.846724963501</v>
      </c>
      <c r="AG26" s="37">
        <f>NCA!AG$14</f>
        <v>13232.372270802913</v>
      </c>
      <c r="AH26" s="37">
        <f>NCA!AH$14</f>
        <v>10585.897816642324</v>
      </c>
      <c r="AI26" s="37">
        <f>NCA!AI$14</f>
        <v>7939.4233624817352</v>
      </c>
      <c r="AJ26" s="37">
        <f>NCA!AJ$14</f>
        <v>5292.9489083211465</v>
      </c>
      <c r="AK26" s="37">
        <f>NCA!AK$14</f>
        <v>2646.4744541605578</v>
      </c>
      <c r="AL26" s="37">
        <f>NCA!AL$14</f>
        <v>-3.092281986027956E-11</v>
      </c>
      <c r="AM26" s="37">
        <f>NCA!AM$14</f>
        <v>-3.092281986027956E-11</v>
      </c>
      <c r="AN26" s="37">
        <f>NCA!AN$14</f>
        <v>-3.092281986027956E-11</v>
      </c>
      <c r="AO26" s="37">
        <f>NCA!AO$14</f>
        <v>-3.092281986027956E-11</v>
      </c>
      <c r="AP26" s="37">
        <f>NCA!AP$14</f>
        <v>-3.092281986027956E-11</v>
      </c>
      <c r="AQ26" s="37">
        <f>NCA!AQ$14</f>
        <v>-3.092281986027956E-11</v>
      </c>
      <c r="AR26" s="37">
        <f>NCA!AR$14</f>
        <v>-3.092281986027956E-11</v>
      </c>
      <c r="AS26" s="37">
        <f>NCA!AS$14</f>
        <v>-3.092281986027956E-11</v>
      </c>
      <c r="AT26" s="37">
        <f>NCA!AT$14</f>
        <v>-3.092281986027956E-11</v>
      </c>
      <c r="AU26" s="37">
        <f>NCA!AU$14</f>
        <v>-3.092281986027956E-11</v>
      </c>
      <c r="AV26" s="37">
        <f>NCA!AV$14</f>
        <v>-3.092281986027956E-11</v>
      </c>
      <c r="AW26" s="37">
        <f>NCA!AW$14</f>
        <v>-3.092281986027956E-11</v>
      </c>
      <c r="AX26" s="37">
        <f>NCA!AX$14</f>
        <v>-3.092281986027956E-11</v>
      </c>
      <c r="AY26" s="37">
        <f>NCA!AY$14</f>
        <v>-3.092281986027956E-11</v>
      </c>
      <c r="AZ26" s="37">
        <f>NCA!AZ$14</f>
        <v>-3.092281986027956E-11</v>
      </c>
      <c r="BA26" s="37">
        <f>NCA!BA$14</f>
        <v>-3.092281986027956E-11</v>
      </c>
      <c r="BB26" s="37">
        <f>NCA!BB$14</f>
        <v>-3.092281986027956E-11</v>
      </c>
      <c r="BC26" s="37">
        <f>NCA!BC$14</f>
        <v>-3.092281986027956E-11</v>
      </c>
      <c r="BD26" s="37">
        <f>NCA!BD$14</f>
        <v>-3.092281986027956E-11</v>
      </c>
      <c r="BE26" s="37">
        <f>NCA!BE$14</f>
        <v>-3.092281986027956E-11</v>
      </c>
      <c r="BF26" s="37">
        <f>NCA!BF$14</f>
        <v>-3.092281986027956E-11</v>
      </c>
      <c r="BG26" s="37">
        <f>NCA!BG$14</f>
        <v>-3.092281986027956E-11</v>
      </c>
      <c r="BH26" s="37">
        <f>NCA!BH$14</f>
        <v>-3.092281986027956E-11</v>
      </c>
      <c r="BI26" s="37">
        <f>NCA!BI$14</f>
        <v>-3.092281986027956E-11</v>
      </c>
      <c r="BJ26" s="37">
        <f>NCA!BJ$14</f>
        <v>-3.092281986027956E-11</v>
      </c>
      <c r="BK26" s="37">
        <f>NCA!BK$14</f>
        <v>-3.092281986027956E-11</v>
      </c>
      <c r="BL26" s="37">
        <f>NCA!BL$14</f>
        <v>-3.092281986027956E-11</v>
      </c>
      <c r="BM26" s="37">
        <f>NCA!BM$14</f>
        <v>-3.092281986027956E-11</v>
      </c>
      <c r="BN26" s="37">
        <f>NCA!BN$14</f>
        <v>-3.092281986027956E-11</v>
      </c>
      <c r="BO26" s="37">
        <f>NCA!BO$14</f>
        <v>-3.092281986027956E-11</v>
      </c>
      <c r="BP26" s="37">
        <f>NCA!BP$14</f>
        <v>-3.092281986027956E-11</v>
      </c>
      <c r="BQ26" s="37">
        <f>NCA!BQ$14</f>
        <v>-3.092281986027956E-11</v>
      </c>
      <c r="BR26" s="37">
        <f>NCA!BR$14</f>
        <v>-3.092281986027956E-11</v>
      </c>
      <c r="BS26" s="37">
        <f>NCA!BS$14</f>
        <v>-3.092281986027956E-11</v>
      </c>
      <c r="BT26" s="37">
        <f>NCA!BT$14</f>
        <v>-3.092281986027956E-11</v>
      </c>
      <c r="BU26" s="37">
        <f>NCA!BU$14</f>
        <v>-3.092281986027956E-11</v>
      </c>
      <c r="BV26" s="37">
        <f>NCA!BV$14</f>
        <v>-3.092281986027956E-11</v>
      </c>
      <c r="BW26" s="37">
        <f>NCA!BW$14</f>
        <v>-3.092281986027956E-11</v>
      </c>
      <c r="BX26" s="37">
        <f>NCA!BX$14</f>
        <v>-3.092281986027956E-11</v>
      </c>
      <c r="BY26" s="37">
        <f>NCA!BY$14</f>
        <v>-3.092281986027956E-11</v>
      </c>
      <c r="BZ26" s="37">
        <f>NCA!BZ$14</f>
        <v>-3.092281986027956E-11</v>
      </c>
      <c r="CA26" s="37">
        <f>NCA!CA$14</f>
        <v>-3.092281986027956E-11</v>
      </c>
      <c r="CB26" s="37">
        <f>NCA!CB$14</f>
        <v>-3.092281986027956E-11</v>
      </c>
      <c r="CC26" s="37">
        <f>NCA!CC$14</f>
        <v>-3.092281986027956E-11</v>
      </c>
      <c r="CD26" s="37">
        <f>NCA!CD$14</f>
        <v>-3.092281986027956E-11</v>
      </c>
      <c r="CE26" s="37">
        <f>NCA!CE$14</f>
        <v>-3.092281986027956E-11</v>
      </c>
      <c r="CF26" s="37">
        <f>NCA!CF$14</f>
        <v>-3.092281986027956E-11</v>
      </c>
      <c r="CG26" s="37">
        <f>NCA!CG$14</f>
        <v>-3.092281986027956E-11</v>
      </c>
      <c r="CH26" s="37">
        <f>NCA!CH$14</f>
        <v>-3.092281986027956E-11</v>
      </c>
    </row>
    <row r="27" spans="1:86" x14ac:dyDescent="0.25">
      <c r="D27" s="196" t="s">
        <v>99</v>
      </c>
      <c r="L27" s="14">
        <f>+L21</f>
        <v>0</v>
      </c>
    </row>
    <row r="28" spans="1:86" hidden="1" x14ac:dyDescent="0.25">
      <c r="D28" s="77" t="s">
        <v>100</v>
      </c>
      <c r="G28" s="7">
        <f>SUM(I28:CH28)</f>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4">
        <v>0</v>
      </c>
      <c r="AS28" s="14">
        <v>0</v>
      </c>
      <c r="AT28" s="14">
        <v>0</v>
      </c>
      <c r="AU28" s="14">
        <v>0</v>
      </c>
      <c r="AV28" s="14">
        <v>0</v>
      </c>
      <c r="AW28" s="14">
        <v>0</v>
      </c>
      <c r="AX28" s="14">
        <v>0</v>
      </c>
      <c r="AY28" s="14">
        <v>0</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row>
    <row r="29" spans="1:86" x14ac:dyDescent="0.25">
      <c r="D29" s="37" t="str">
        <f>WrkCap!D$23</f>
        <v xml:space="preserve">Account receivable balance </v>
      </c>
      <c r="E29" s="103" t="str">
        <f>WrkCap!E$23</f>
        <v>BS</v>
      </c>
      <c r="F29" s="40" t="str">
        <f>WrkCap!F$23</f>
        <v>$ 000s</v>
      </c>
      <c r="G29" s="37">
        <f>WrkCap!G$23</f>
        <v>0</v>
      </c>
      <c r="H29" s="37">
        <f>WrkCap!H$23</f>
        <v>0</v>
      </c>
      <c r="I29" s="37">
        <f>WrkCap!I$23</f>
        <v>0</v>
      </c>
      <c r="J29" s="37">
        <f>WrkCap!J$23</f>
        <v>0</v>
      </c>
      <c r="K29" s="37">
        <f>WrkCap!K$23</f>
        <v>0</v>
      </c>
      <c r="L29" s="37">
        <f>WrkCap!L$23</f>
        <v>0</v>
      </c>
      <c r="M29" s="37">
        <f>WrkCap!M$23</f>
        <v>0</v>
      </c>
      <c r="N29" s="37">
        <f>WrkCap!N$23</f>
        <v>0</v>
      </c>
      <c r="O29" s="37">
        <f>WrkCap!O$23</f>
        <v>0</v>
      </c>
      <c r="P29" s="37">
        <f>WrkCap!P$23</f>
        <v>0</v>
      </c>
      <c r="Q29" s="37">
        <f>WrkCap!Q$23</f>
        <v>0</v>
      </c>
      <c r="R29" s="37">
        <f>WrkCap!R$23</f>
        <v>0</v>
      </c>
      <c r="S29" s="37">
        <f>WrkCap!S$23</f>
        <v>0</v>
      </c>
      <c r="T29" s="37">
        <f>WrkCap!T$23</f>
        <v>0</v>
      </c>
      <c r="U29" s="37">
        <f>WrkCap!U$23</f>
        <v>0</v>
      </c>
      <c r="V29" s="37">
        <f>WrkCap!V$23</f>
        <v>0</v>
      </c>
      <c r="W29" s="37">
        <f>WrkCap!W$23</f>
        <v>0</v>
      </c>
      <c r="X29" s="37">
        <f>WrkCap!X$23</f>
        <v>0</v>
      </c>
      <c r="Y29" s="37">
        <f>WrkCap!Y$23</f>
        <v>0</v>
      </c>
      <c r="Z29" s="37">
        <f>WrkCap!Z$23</f>
        <v>0</v>
      </c>
      <c r="AA29" s="37">
        <f>WrkCap!AA$23</f>
        <v>0</v>
      </c>
      <c r="AB29" s="37">
        <f>WrkCap!AB$23</f>
        <v>0</v>
      </c>
      <c r="AC29" s="37">
        <f>WrkCap!AC$23</f>
        <v>0</v>
      </c>
      <c r="AD29" s="37">
        <f>WrkCap!AD$23</f>
        <v>0</v>
      </c>
      <c r="AE29" s="37">
        <f>WrkCap!AE$23</f>
        <v>0</v>
      </c>
      <c r="AF29" s="37">
        <f>WrkCap!AF$23</f>
        <v>0</v>
      </c>
      <c r="AG29" s="37">
        <f>WrkCap!AG$23</f>
        <v>0</v>
      </c>
      <c r="AH29" s="37">
        <f>WrkCap!AH$23</f>
        <v>0</v>
      </c>
      <c r="AI29" s="37">
        <f>WrkCap!AI$23</f>
        <v>0</v>
      </c>
      <c r="AJ29" s="37">
        <f>WrkCap!AJ$23</f>
        <v>0</v>
      </c>
      <c r="AK29" s="37">
        <f>WrkCap!AK$23</f>
        <v>0</v>
      </c>
      <c r="AL29" s="37">
        <f>WrkCap!AL$23</f>
        <v>0</v>
      </c>
      <c r="AM29" s="37">
        <f>WrkCap!AM$23</f>
        <v>0</v>
      </c>
      <c r="AN29" s="37">
        <f>WrkCap!AN$23</f>
        <v>0</v>
      </c>
      <c r="AO29" s="37">
        <f>WrkCap!AO$23</f>
        <v>0</v>
      </c>
      <c r="AP29" s="37">
        <f>WrkCap!AP$23</f>
        <v>0</v>
      </c>
      <c r="AQ29" s="37">
        <f>WrkCap!AQ$23</f>
        <v>0</v>
      </c>
      <c r="AR29" s="37">
        <f>WrkCap!AR$23</f>
        <v>0</v>
      </c>
      <c r="AS29" s="37">
        <f>WrkCap!AS$23</f>
        <v>0</v>
      </c>
      <c r="AT29" s="37">
        <f>WrkCap!AT$23</f>
        <v>0</v>
      </c>
      <c r="AU29" s="37">
        <f>WrkCap!AU$23</f>
        <v>0</v>
      </c>
      <c r="AV29" s="37">
        <f>WrkCap!AV$23</f>
        <v>0</v>
      </c>
      <c r="AW29" s="37">
        <f>WrkCap!AW$23</f>
        <v>0</v>
      </c>
      <c r="AX29" s="37">
        <f>WrkCap!AX$23</f>
        <v>0</v>
      </c>
      <c r="AY29" s="37">
        <f>WrkCap!AY$23</f>
        <v>0</v>
      </c>
      <c r="AZ29" s="37">
        <f>WrkCap!AZ$23</f>
        <v>0</v>
      </c>
      <c r="BA29" s="37">
        <f>WrkCap!BA$23</f>
        <v>0</v>
      </c>
      <c r="BB29" s="37">
        <f>WrkCap!BB$23</f>
        <v>0</v>
      </c>
      <c r="BC29" s="37">
        <f>WrkCap!BC$23</f>
        <v>0</v>
      </c>
      <c r="BD29" s="37">
        <f>WrkCap!BD$23</f>
        <v>0</v>
      </c>
      <c r="BE29" s="37">
        <f>WrkCap!BE$23</f>
        <v>0</v>
      </c>
      <c r="BF29" s="37">
        <f>WrkCap!BF$23</f>
        <v>0</v>
      </c>
      <c r="BG29" s="37">
        <f>WrkCap!BG$23</f>
        <v>0</v>
      </c>
      <c r="BH29" s="37">
        <f>WrkCap!BH$23</f>
        <v>0</v>
      </c>
      <c r="BI29" s="37">
        <f>WrkCap!BI$23</f>
        <v>0</v>
      </c>
      <c r="BJ29" s="37">
        <f>WrkCap!BJ$23</f>
        <v>0</v>
      </c>
      <c r="BK29" s="37">
        <f>WrkCap!BK$23</f>
        <v>0</v>
      </c>
      <c r="BL29" s="37">
        <f>WrkCap!BL$23</f>
        <v>0</v>
      </c>
      <c r="BM29" s="37">
        <f>WrkCap!BM$23</f>
        <v>0</v>
      </c>
      <c r="BN29" s="37">
        <f>WrkCap!BN$23</f>
        <v>0</v>
      </c>
      <c r="BO29" s="37">
        <f>WrkCap!BO$23</f>
        <v>0</v>
      </c>
      <c r="BP29" s="37">
        <f>WrkCap!BP$23</f>
        <v>0</v>
      </c>
      <c r="BQ29" s="37">
        <f>WrkCap!BQ$23</f>
        <v>0</v>
      </c>
      <c r="BR29" s="37">
        <f>WrkCap!BR$23</f>
        <v>0</v>
      </c>
      <c r="BS29" s="37">
        <f>WrkCap!BS$23</f>
        <v>0</v>
      </c>
      <c r="BT29" s="37">
        <f>WrkCap!BT$23</f>
        <v>0</v>
      </c>
      <c r="BU29" s="37">
        <f>WrkCap!BU$23</f>
        <v>0</v>
      </c>
      <c r="BV29" s="37">
        <f>WrkCap!BV$23</f>
        <v>0</v>
      </c>
      <c r="BW29" s="37">
        <f>WrkCap!BW$23</f>
        <v>0</v>
      </c>
      <c r="BX29" s="37">
        <f>WrkCap!BX$23</f>
        <v>0</v>
      </c>
      <c r="BY29" s="37">
        <f>WrkCap!BY$23</f>
        <v>0</v>
      </c>
      <c r="BZ29" s="37">
        <f>WrkCap!BZ$23</f>
        <v>0</v>
      </c>
      <c r="CA29" s="37">
        <f>WrkCap!CA$23</f>
        <v>0</v>
      </c>
      <c r="CB29" s="37">
        <f>WrkCap!CB$23</f>
        <v>0</v>
      </c>
      <c r="CC29" s="37">
        <f>WrkCap!CC$23</f>
        <v>0</v>
      </c>
      <c r="CD29" s="37">
        <f>WrkCap!CD$23</f>
        <v>0</v>
      </c>
      <c r="CE29" s="37">
        <f>WrkCap!CE$23</f>
        <v>0</v>
      </c>
      <c r="CF29" s="37">
        <f>WrkCap!CF$23</f>
        <v>0</v>
      </c>
      <c r="CG29" s="37">
        <f>WrkCap!CG$23</f>
        <v>0</v>
      </c>
      <c r="CH29" s="37">
        <f>WrkCap!CH$23</f>
        <v>0</v>
      </c>
    </row>
    <row r="30" spans="1:86" x14ac:dyDescent="0.25">
      <c r="D30" s="37" t="str">
        <f>Equity!D$26</f>
        <v xml:space="preserve">Retained cash balance </v>
      </c>
      <c r="E30" s="103" t="str">
        <f>Equity!E$26</f>
        <v>BS</v>
      </c>
      <c r="F30" s="40" t="str">
        <f>Equity!F$26</f>
        <v>$ 000s</v>
      </c>
      <c r="G30" s="37">
        <f>Equity!G$26</f>
        <v>0</v>
      </c>
      <c r="H30" s="37">
        <f>Equity!H$26</f>
        <v>0</v>
      </c>
      <c r="I30" s="37">
        <f>Equity!I$26</f>
        <v>0</v>
      </c>
      <c r="J30" s="37">
        <f>Equity!J$26</f>
        <v>0</v>
      </c>
      <c r="K30" s="37">
        <f>Equity!K$26</f>
        <v>0</v>
      </c>
      <c r="L30" s="37">
        <f>Equity!L$26</f>
        <v>756.3758294218826</v>
      </c>
      <c r="M30" s="37">
        <f>Equity!M$26</f>
        <v>1913.6209473763265</v>
      </c>
      <c r="N30" s="37">
        <f>Equity!N$26</f>
        <v>3411.0465344455233</v>
      </c>
      <c r="O30" s="37">
        <f>Equity!O$26</f>
        <v>4959.7230886949865</v>
      </c>
      <c r="P30" s="37">
        <f>Equity!P$26</f>
        <v>6222.6467242327572</v>
      </c>
      <c r="Q30" s="37">
        <f>Equity!Q$26</f>
        <v>7485.3669357532808</v>
      </c>
      <c r="R30" s="37">
        <f>Equity!R$26</f>
        <v>8748.1227340845453</v>
      </c>
      <c r="S30" s="37">
        <f>Equity!S$26</f>
        <v>10010.656873256128</v>
      </c>
      <c r="T30" s="37">
        <f>Equity!T$26</f>
        <v>11273.743952358878</v>
      </c>
      <c r="U30" s="37">
        <f>Equity!U$26</f>
        <v>12536.610838763243</v>
      </c>
      <c r="V30" s="37">
        <f>Equity!V$26</f>
        <v>13799.516245476021</v>
      </c>
      <c r="W30" s="37">
        <f>Equity!W$26</f>
        <v>15062.181721185802</v>
      </c>
      <c r="X30" s="37">
        <f>Equity!X$26</f>
        <v>16325.445716859627</v>
      </c>
      <c r="Y30" s="37">
        <f>Equity!Y$26</f>
        <v>17588.471368875325</v>
      </c>
      <c r="Z30" s="37">
        <f>Equity!Z$26</f>
        <v>20237.072299688713</v>
      </c>
      <c r="AA30" s="37">
        <f>Equity!AA$26</f>
        <v>22885.413521468276</v>
      </c>
      <c r="AB30" s="37">
        <f>Equity!AB$26</f>
        <v>25534.40260050532</v>
      </c>
      <c r="AC30" s="37">
        <f>Equity!AC$26</f>
        <v>28183.133688701677</v>
      </c>
      <c r="AD30" s="37">
        <f>Equity!AD$26</f>
        <v>30831.909909578746</v>
      </c>
      <c r="AE30" s="37">
        <f>Equity!AE$26</f>
        <v>33480.405013045362</v>
      </c>
      <c r="AF30" s="37">
        <f>Equity!AF$26</f>
        <v>36129.601378042564</v>
      </c>
      <c r="AG30" s="37">
        <f>Equity!AG$26</f>
        <v>38778.518485456814</v>
      </c>
      <c r="AH30" s="37">
        <f>Equity!AH$26</f>
        <v>41427.484445936141</v>
      </c>
      <c r="AI30" s="37">
        <f>Equity!AI$26</f>
        <v>44076.146115889656</v>
      </c>
      <c r="AJ30" s="37">
        <f>Equity!AJ$26</f>
        <v>46725.566853876444</v>
      </c>
      <c r="AK30" s="37">
        <f>Equity!AK$26</f>
        <v>49374.685314474526</v>
      </c>
      <c r="AL30" s="37">
        <f>Equity!AL$26</f>
        <v>0</v>
      </c>
      <c r="AM30" s="37">
        <f>Equity!AM$26</f>
        <v>-137.54121487841297</v>
      </c>
      <c r="AN30" s="37">
        <f>Equity!AN$26</f>
        <v>-137.54121487841292</v>
      </c>
      <c r="AO30" s="37">
        <f>Equity!AO$26</f>
        <v>-137.54121487841286</v>
      </c>
      <c r="AP30" s="37">
        <f>Equity!AP$26</f>
        <v>-137.5412148784128</v>
      </c>
      <c r="AQ30" s="37">
        <f>Equity!AQ$26</f>
        <v>-137.54121487841275</v>
      </c>
      <c r="AR30" s="37">
        <f>Equity!AR$26</f>
        <v>-137.54121487841269</v>
      </c>
      <c r="AS30" s="37">
        <f>Equity!AS$26</f>
        <v>-137.54121487841263</v>
      </c>
      <c r="AT30" s="37">
        <f>Equity!AT$26</f>
        <v>-137.54121487841257</v>
      </c>
      <c r="AU30" s="37">
        <f>Equity!AU$26</f>
        <v>-137.54121487841252</v>
      </c>
      <c r="AV30" s="37">
        <f>Equity!AV$26</f>
        <v>-137.54121487841246</v>
      </c>
      <c r="AW30" s="37">
        <f>Equity!AW$26</f>
        <v>-137.5412148784124</v>
      </c>
      <c r="AX30" s="37">
        <f>Equity!AX$26</f>
        <v>-137.54121487841235</v>
      </c>
      <c r="AY30" s="37">
        <f>Equity!AY$26</f>
        <v>-137.54121487841229</v>
      </c>
      <c r="AZ30" s="37">
        <f>Equity!AZ$26</f>
        <v>-137.54121487841223</v>
      </c>
      <c r="BA30" s="37">
        <f>Equity!BA$26</f>
        <v>-137.54121487841218</v>
      </c>
      <c r="BB30" s="37">
        <f>Equity!BB$26</f>
        <v>-137.54121487841212</v>
      </c>
      <c r="BC30" s="37">
        <f>Equity!BC$26</f>
        <v>-137.54121487841206</v>
      </c>
      <c r="BD30" s="37">
        <f>Equity!BD$26</f>
        <v>-137.54121487841201</v>
      </c>
      <c r="BE30" s="37">
        <f>Equity!BE$26</f>
        <v>-137.54121487841195</v>
      </c>
      <c r="BF30" s="37">
        <f>Equity!BF$26</f>
        <v>-137.54121487841189</v>
      </c>
      <c r="BG30" s="37">
        <f>Equity!BG$26</f>
        <v>-137.54121487841184</v>
      </c>
      <c r="BH30" s="37">
        <f>Equity!BH$26</f>
        <v>-137.54121487841178</v>
      </c>
      <c r="BI30" s="37">
        <f>Equity!BI$26</f>
        <v>-137.54121487841172</v>
      </c>
      <c r="BJ30" s="37">
        <f>Equity!BJ$26</f>
        <v>-137.54121487841167</v>
      </c>
      <c r="BK30" s="37">
        <f>Equity!BK$26</f>
        <v>-137.54121487841161</v>
      </c>
      <c r="BL30" s="37">
        <f>Equity!BL$26</f>
        <v>-137.54121487841155</v>
      </c>
      <c r="BM30" s="37">
        <f>Equity!BM$26</f>
        <v>-137.54121487841149</v>
      </c>
      <c r="BN30" s="37">
        <f>Equity!BN$26</f>
        <v>-137.54121487841144</v>
      </c>
      <c r="BO30" s="37">
        <f>Equity!BO$26</f>
        <v>-137.54121487841138</v>
      </c>
      <c r="BP30" s="37">
        <f>Equity!BP$26</f>
        <v>-137.54121487841132</v>
      </c>
      <c r="BQ30" s="37">
        <f>Equity!BQ$26</f>
        <v>-137.54121487841127</v>
      </c>
      <c r="BR30" s="37">
        <f>Equity!BR$26</f>
        <v>-137.54121487841121</v>
      </c>
      <c r="BS30" s="37">
        <f>Equity!BS$26</f>
        <v>-137.54121487841115</v>
      </c>
      <c r="BT30" s="37">
        <f>Equity!BT$26</f>
        <v>-137.5412148784111</v>
      </c>
      <c r="BU30" s="37">
        <f>Equity!BU$26</f>
        <v>-137.54121487841104</v>
      </c>
      <c r="BV30" s="37">
        <f>Equity!BV$26</f>
        <v>-137.54121487841098</v>
      </c>
      <c r="BW30" s="37">
        <f>Equity!BW$26</f>
        <v>-137.54121487841093</v>
      </c>
      <c r="BX30" s="37">
        <f>Equity!BX$26</f>
        <v>-137.54121487841087</v>
      </c>
      <c r="BY30" s="37">
        <f>Equity!BY$26</f>
        <v>-137.54121487841081</v>
      </c>
      <c r="BZ30" s="37">
        <f>Equity!BZ$26</f>
        <v>-137.54121487841076</v>
      </c>
      <c r="CA30" s="37">
        <f>Equity!CA$26</f>
        <v>-137.5412148784107</v>
      </c>
      <c r="CB30" s="37">
        <f>Equity!CB$26</f>
        <v>-137.54121487841064</v>
      </c>
      <c r="CC30" s="37">
        <f>Equity!CC$26</f>
        <v>-137.54121487841059</v>
      </c>
      <c r="CD30" s="37">
        <f>Equity!CD$26</f>
        <v>-137.54121487841053</v>
      </c>
      <c r="CE30" s="37">
        <f>Equity!CE$26</f>
        <v>-137.54121487841047</v>
      </c>
      <c r="CF30" s="37">
        <f>Equity!CF$26</f>
        <v>-137.54121487841041</v>
      </c>
      <c r="CG30" s="37">
        <f>Equity!CG$26</f>
        <v>-137.54121487841036</v>
      </c>
      <c r="CH30" s="37">
        <f>Equity!CH$26</f>
        <v>-137.5412148784103</v>
      </c>
    </row>
    <row r="31" spans="1:86" s="93" customFormat="1" x14ac:dyDescent="0.25">
      <c r="A31" s="43"/>
      <c r="B31" s="43"/>
      <c r="C31" s="43"/>
      <c r="D31" s="81" t="s">
        <v>101</v>
      </c>
      <c r="E31" s="110"/>
      <c r="F31" s="46" t="s">
        <v>59</v>
      </c>
      <c r="G31" s="46"/>
      <c r="H31" s="44"/>
      <c r="I31" s="93">
        <f>SUM(I26:I30)</f>
        <v>0</v>
      </c>
      <c r="J31" s="93">
        <f t="shared" ref="J31:BU31" si="6">SUM(J26:J30)</f>
        <v>0</v>
      </c>
      <c r="K31" s="93">
        <f t="shared" si="6"/>
        <v>0</v>
      </c>
      <c r="L31" s="93">
        <f>SUM(L26:L30)</f>
        <v>69564.711637597196</v>
      </c>
      <c r="M31" s="93">
        <f t="shared" si="6"/>
        <v>68075.48230139105</v>
      </c>
      <c r="N31" s="93">
        <f t="shared" si="6"/>
        <v>66926.433434299659</v>
      </c>
      <c r="O31" s="93">
        <f t="shared" si="6"/>
        <v>65828.635534388523</v>
      </c>
      <c r="P31" s="93">
        <f t="shared" si="6"/>
        <v>64445.084715765704</v>
      </c>
      <c r="Q31" s="93">
        <f t="shared" si="6"/>
        <v>63061.330473125636</v>
      </c>
      <c r="R31" s="93">
        <f t="shared" si="6"/>
        <v>61677.611817296311</v>
      </c>
      <c r="S31" s="93">
        <f t="shared" si="6"/>
        <v>60293.671502307305</v>
      </c>
      <c r="T31" s="93">
        <f t="shared" si="6"/>
        <v>58910.284127249462</v>
      </c>
      <c r="U31" s="93">
        <f t="shared" si="6"/>
        <v>57526.676559493237</v>
      </c>
      <c r="V31" s="93">
        <f t="shared" si="6"/>
        <v>56143.107512045426</v>
      </c>
      <c r="W31" s="93">
        <f t="shared" si="6"/>
        <v>54759.298533594614</v>
      </c>
      <c r="X31" s="93">
        <f t="shared" si="6"/>
        <v>53376.088075107851</v>
      </c>
      <c r="Y31" s="93">
        <f t="shared" si="6"/>
        <v>51992.639272962959</v>
      </c>
      <c r="Z31" s="93">
        <f t="shared" si="6"/>
        <v>51994.765749615755</v>
      </c>
      <c r="AA31" s="93">
        <f t="shared" si="6"/>
        <v>51996.632517234728</v>
      </c>
      <c r="AB31" s="93">
        <f t="shared" si="6"/>
        <v>51999.147142111178</v>
      </c>
      <c r="AC31" s="93">
        <f t="shared" si="6"/>
        <v>52001.403776146952</v>
      </c>
      <c r="AD31" s="93">
        <f t="shared" si="6"/>
        <v>52003.705542863427</v>
      </c>
      <c r="AE31" s="93">
        <f t="shared" si="6"/>
        <v>52005.726192169452</v>
      </c>
      <c r="AF31" s="93">
        <f t="shared" si="6"/>
        <v>52008.448103006063</v>
      </c>
      <c r="AG31" s="93">
        <f t="shared" si="6"/>
        <v>52010.890756259731</v>
      </c>
      <c r="AH31" s="93">
        <f t="shared" si="6"/>
        <v>52013.382262578467</v>
      </c>
      <c r="AI31" s="93">
        <f t="shared" si="6"/>
        <v>52015.569478371392</v>
      </c>
      <c r="AJ31" s="93">
        <f t="shared" si="6"/>
        <v>52018.515762197589</v>
      </c>
      <c r="AK31" s="93">
        <f t="shared" si="6"/>
        <v>52021.159768635087</v>
      </c>
      <c r="AL31" s="93">
        <f t="shared" si="6"/>
        <v>-3.092281986027956E-11</v>
      </c>
      <c r="AM31" s="93">
        <f t="shared" si="6"/>
        <v>-137.5412148784439</v>
      </c>
      <c r="AN31" s="93">
        <f t="shared" si="6"/>
        <v>-137.54121487844384</v>
      </c>
      <c r="AO31" s="93">
        <f t="shared" si="6"/>
        <v>-137.54121487844378</v>
      </c>
      <c r="AP31" s="93">
        <f t="shared" si="6"/>
        <v>-137.54121487844372</v>
      </c>
      <c r="AQ31" s="93">
        <f t="shared" si="6"/>
        <v>-137.54121487844367</v>
      </c>
      <c r="AR31" s="93">
        <f t="shared" si="6"/>
        <v>-137.54121487844361</v>
      </c>
      <c r="AS31" s="93">
        <f t="shared" si="6"/>
        <v>-137.54121487844355</v>
      </c>
      <c r="AT31" s="93">
        <f t="shared" si="6"/>
        <v>-137.5412148784435</v>
      </c>
      <c r="AU31" s="93">
        <f t="shared" si="6"/>
        <v>-137.54121487844344</v>
      </c>
      <c r="AV31" s="93">
        <f t="shared" si="6"/>
        <v>-137.54121487844338</v>
      </c>
      <c r="AW31" s="93">
        <f t="shared" si="6"/>
        <v>-137.54121487844333</v>
      </c>
      <c r="AX31" s="93">
        <f t="shared" si="6"/>
        <v>-137.54121487844327</v>
      </c>
      <c r="AY31" s="93">
        <f t="shared" si="6"/>
        <v>-137.54121487844321</v>
      </c>
      <c r="AZ31" s="93">
        <f t="shared" si="6"/>
        <v>-137.54121487844316</v>
      </c>
      <c r="BA31" s="93">
        <f t="shared" si="6"/>
        <v>-137.5412148784431</v>
      </c>
      <c r="BB31" s="93">
        <f t="shared" si="6"/>
        <v>-137.54121487844304</v>
      </c>
      <c r="BC31" s="93">
        <f t="shared" si="6"/>
        <v>-137.54121487844299</v>
      </c>
      <c r="BD31" s="93">
        <f t="shared" si="6"/>
        <v>-137.54121487844293</v>
      </c>
      <c r="BE31" s="93">
        <f t="shared" si="6"/>
        <v>-137.54121487844287</v>
      </c>
      <c r="BF31" s="93">
        <f t="shared" si="6"/>
        <v>-137.54121487844282</v>
      </c>
      <c r="BG31" s="93">
        <f t="shared" si="6"/>
        <v>-137.54121487844276</v>
      </c>
      <c r="BH31" s="93">
        <f t="shared" si="6"/>
        <v>-137.5412148784427</v>
      </c>
      <c r="BI31" s="93">
        <f t="shared" si="6"/>
        <v>-137.54121487844264</v>
      </c>
      <c r="BJ31" s="93">
        <f t="shared" si="6"/>
        <v>-137.54121487844259</v>
      </c>
      <c r="BK31" s="93">
        <f t="shared" si="6"/>
        <v>-137.54121487844253</v>
      </c>
      <c r="BL31" s="93">
        <f t="shared" si="6"/>
        <v>-137.54121487844247</v>
      </c>
      <c r="BM31" s="93">
        <f t="shared" si="6"/>
        <v>-137.54121487844242</v>
      </c>
      <c r="BN31" s="93">
        <f t="shared" si="6"/>
        <v>-137.54121487844236</v>
      </c>
      <c r="BO31" s="93">
        <f t="shared" si="6"/>
        <v>-137.5412148784423</v>
      </c>
      <c r="BP31" s="93">
        <f t="shared" si="6"/>
        <v>-137.54121487844225</v>
      </c>
      <c r="BQ31" s="93">
        <f t="shared" si="6"/>
        <v>-137.54121487844219</v>
      </c>
      <c r="BR31" s="93">
        <f t="shared" si="6"/>
        <v>-137.54121487844213</v>
      </c>
      <c r="BS31" s="93">
        <f t="shared" si="6"/>
        <v>-137.54121487844208</v>
      </c>
      <c r="BT31" s="93">
        <f t="shared" si="6"/>
        <v>-137.54121487844202</v>
      </c>
      <c r="BU31" s="93">
        <f t="shared" si="6"/>
        <v>-137.54121487844196</v>
      </c>
      <c r="BV31" s="93">
        <f t="shared" ref="BV31:CH31" si="7">SUM(BV26:BV30)</f>
        <v>-137.54121487844191</v>
      </c>
      <c r="BW31" s="93">
        <f t="shared" si="7"/>
        <v>-137.54121487844185</v>
      </c>
      <c r="BX31" s="93">
        <f t="shared" si="7"/>
        <v>-137.54121487844179</v>
      </c>
      <c r="BY31" s="93">
        <f t="shared" si="7"/>
        <v>-137.54121487844174</v>
      </c>
      <c r="BZ31" s="93">
        <f t="shared" si="7"/>
        <v>-137.54121487844168</v>
      </c>
      <c r="CA31" s="93">
        <f t="shared" si="7"/>
        <v>-137.54121487844162</v>
      </c>
      <c r="CB31" s="93">
        <f t="shared" si="7"/>
        <v>-137.54121487844156</v>
      </c>
      <c r="CC31" s="93">
        <f t="shared" si="7"/>
        <v>-137.54121487844151</v>
      </c>
      <c r="CD31" s="93">
        <f t="shared" si="7"/>
        <v>-137.54121487844145</v>
      </c>
      <c r="CE31" s="93">
        <f t="shared" si="7"/>
        <v>-137.54121487844139</v>
      </c>
      <c r="CF31" s="93">
        <f t="shared" si="7"/>
        <v>-137.54121487844134</v>
      </c>
      <c r="CG31" s="93">
        <f t="shared" si="7"/>
        <v>-137.54121487844128</v>
      </c>
      <c r="CH31" s="93">
        <f t="shared" si="7"/>
        <v>-137.54121487844122</v>
      </c>
    </row>
    <row r="32" spans="1:86" x14ac:dyDescent="0.25">
      <c r="D32" s="78"/>
    </row>
    <row r="33" spans="1:86" x14ac:dyDescent="0.25">
      <c r="D33" s="37" t="str">
        <f>WrkCap!D$42</f>
        <v xml:space="preserve">Accounts payable balance </v>
      </c>
      <c r="E33" s="103" t="str">
        <f>WrkCap!E$42</f>
        <v>BS</v>
      </c>
      <c r="F33" s="40" t="str">
        <f>WrkCap!F$42</f>
        <v>$ 000s</v>
      </c>
      <c r="G33" s="37">
        <f>WrkCap!G$42</f>
        <v>0</v>
      </c>
      <c r="H33" s="37">
        <f>WrkCap!H$42</f>
        <v>0</v>
      </c>
      <c r="I33" s="37">
        <f>WrkCap!I$42</f>
        <v>0</v>
      </c>
      <c r="J33" s="37">
        <f>WrkCap!J$42</f>
        <v>0</v>
      </c>
      <c r="K33" s="37">
        <f>WrkCap!K$42</f>
        <v>0</v>
      </c>
      <c r="L33" s="37">
        <f>WrkCap!L$42</f>
        <v>82.19178082191786</v>
      </c>
      <c r="M33" s="37">
        <f>WrkCap!M$42</f>
        <v>83.835616438356169</v>
      </c>
      <c r="N33" s="37">
        <f>WrkCap!N$42</f>
        <v>85.512328767123336</v>
      </c>
      <c r="O33" s="37">
        <f>WrkCap!O$42</f>
        <v>86.984262295081862</v>
      </c>
      <c r="P33" s="37">
        <f>WrkCap!P$42</f>
        <v>88.967026849315062</v>
      </c>
      <c r="Q33" s="37">
        <f>WrkCap!Q$42</f>
        <v>90.746367386301245</v>
      </c>
      <c r="R33" s="37">
        <f>WrkCap!R$42</f>
        <v>92.561294734027342</v>
      </c>
      <c r="S33" s="37">
        <f>WrkCap!S$42</f>
        <v>94.154562922072046</v>
      </c>
      <c r="T33" s="37">
        <f>WrkCap!T$42</f>
        <v>96.300771041282133</v>
      </c>
      <c r="U33" s="37">
        <f>WrkCap!U$42</f>
        <v>98.226786462107839</v>
      </c>
      <c r="V33" s="37">
        <f>WrkCap!V$42</f>
        <v>100.19132219134985</v>
      </c>
      <c r="W33" s="37">
        <f>WrkCap!W$42</f>
        <v>101.91592691759433</v>
      </c>
      <c r="X33" s="37">
        <f>WrkCap!X$42</f>
        <v>104.23905160788036</v>
      </c>
      <c r="Y33" s="37">
        <f>WrkCap!Y$42</f>
        <v>106.32383264003806</v>
      </c>
      <c r="Z33" s="37">
        <f>WrkCap!Z$42</f>
        <v>108.45030929283871</v>
      </c>
      <c r="AA33" s="37">
        <f>WrkCap!AA$42</f>
        <v>110.31707691181373</v>
      </c>
      <c r="AB33" s="37">
        <f>WrkCap!AB$42</f>
        <v>112.83170178826958</v>
      </c>
      <c r="AC33" s="37">
        <f>WrkCap!AC$42</f>
        <v>115.08833582403486</v>
      </c>
      <c r="AD33" s="37">
        <f>WrkCap!AD$42</f>
        <v>117.3901025405155</v>
      </c>
      <c r="AE33" s="37">
        <f>WrkCap!AE$42</f>
        <v>119.41075184654073</v>
      </c>
      <c r="AF33" s="37">
        <f>WrkCap!AF$42</f>
        <v>122.13266268315238</v>
      </c>
      <c r="AG33" s="37">
        <f>WrkCap!AG$42</f>
        <v>124.57531593681551</v>
      </c>
      <c r="AH33" s="37">
        <f>WrkCap!AH$42</f>
        <v>127.06682225555164</v>
      </c>
      <c r="AI33" s="37">
        <f>WrkCap!AI$42</f>
        <v>129.25403804847519</v>
      </c>
      <c r="AJ33" s="37">
        <f>WrkCap!AJ$42</f>
        <v>132.20032187467609</v>
      </c>
      <c r="AK33" s="37">
        <f>WrkCap!AK$42</f>
        <v>134.84432831216964</v>
      </c>
      <c r="AL33" s="37">
        <f>WrkCap!AL$42</f>
        <v>137.54121487841303</v>
      </c>
      <c r="AM33" s="37">
        <f>WrkCap!AM$42</f>
        <v>0</v>
      </c>
      <c r="AN33" s="37">
        <f>WrkCap!AN$42</f>
        <v>0</v>
      </c>
      <c r="AO33" s="37">
        <f>WrkCap!AO$42</f>
        <v>0</v>
      </c>
      <c r="AP33" s="37">
        <f>WrkCap!AP$42</f>
        <v>0</v>
      </c>
      <c r="AQ33" s="37">
        <f>WrkCap!AQ$42</f>
        <v>0</v>
      </c>
      <c r="AR33" s="37">
        <f>WrkCap!AR$42</f>
        <v>0</v>
      </c>
      <c r="AS33" s="37">
        <f>WrkCap!AS$42</f>
        <v>0</v>
      </c>
      <c r="AT33" s="37">
        <f>WrkCap!AT$42</f>
        <v>0</v>
      </c>
      <c r="AU33" s="37">
        <f>WrkCap!AU$42</f>
        <v>0</v>
      </c>
      <c r="AV33" s="37">
        <f>WrkCap!AV$42</f>
        <v>0</v>
      </c>
      <c r="AW33" s="37">
        <f>WrkCap!AW$42</f>
        <v>0</v>
      </c>
      <c r="AX33" s="37">
        <f>WrkCap!AX$42</f>
        <v>0</v>
      </c>
      <c r="AY33" s="37">
        <f>WrkCap!AY$42</f>
        <v>0</v>
      </c>
      <c r="AZ33" s="37">
        <f>WrkCap!AZ$42</f>
        <v>0</v>
      </c>
      <c r="BA33" s="37">
        <f>WrkCap!BA$42</f>
        <v>0</v>
      </c>
      <c r="BB33" s="37">
        <f>WrkCap!BB$42</f>
        <v>0</v>
      </c>
      <c r="BC33" s="37">
        <f>WrkCap!BC$42</f>
        <v>0</v>
      </c>
      <c r="BD33" s="37">
        <f>WrkCap!BD$42</f>
        <v>0</v>
      </c>
      <c r="BE33" s="37">
        <f>WrkCap!BE$42</f>
        <v>0</v>
      </c>
      <c r="BF33" s="37">
        <f>WrkCap!BF$42</f>
        <v>0</v>
      </c>
      <c r="BG33" s="37">
        <f>WrkCap!BG$42</f>
        <v>0</v>
      </c>
      <c r="BH33" s="37">
        <f>WrkCap!BH$42</f>
        <v>0</v>
      </c>
      <c r="BI33" s="37">
        <f>WrkCap!BI$42</f>
        <v>0</v>
      </c>
      <c r="BJ33" s="37">
        <f>WrkCap!BJ$42</f>
        <v>0</v>
      </c>
      <c r="BK33" s="37">
        <f>WrkCap!BK$42</f>
        <v>0</v>
      </c>
      <c r="BL33" s="37">
        <f>WrkCap!BL$42</f>
        <v>0</v>
      </c>
      <c r="BM33" s="37">
        <f>WrkCap!BM$42</f>
        <v>0</v>
      </c>
      <c r="BN33" s="37">
        <f>WrkCap!BN$42</f>
        <v>0</v>
      </c>
      <c r="BO33" s="37">
        <f>WrkCap!BO$42</f>
        <v>0</v>
      </c>
      <c r="BP33" s="37">
        <f>WrkCap!BP$42</f>
        <v>0</v>
      </c>
      <c r="BQ33" s="37">
        <f>WrkCap!BQ$42</f>
        <v>0</v>
      </c>
      <c r="BR33" s="37">
        <f>WrkCap!BR$42</f>
        <v>0</v>
      </c>
      <c r="BS33" s="37">
        <f>WrkCap!BS$42</f>
        <v>0</v>
      </c>
      <c r="BT33" s="37">
        <f>WrkCap!BT$42</f>
        <v>0</v>
      </c>
      <c r="BU33" s="37">
        <f>WrkCap!BU$42</f>
        <v>0</v>
      </c>
      <c r="BV33" s="37">
        <f>WrkCap!BV$42</f>
        <v>0</v>
      </c>
      <c r="BW33" s="37">
        <f>WrkCap!BW$42</f>
        <v>0</v>
      </c>
      <c r="BX33" s="37">
        <f>WrkCap!BX$42</f>
        <v>0</v>
      </c>
      <c r="BY33" s="37">
        <f>WrkCap!BY$42</f>
        <v>0</v>
      </c>
      <c r="BZ33" s="37">
        <f>WrkCap!BZ$42</f>
        <v>0</v>
      </c>
      <c r="CA33" s="37">
        <f>WrkCap!CA$42</f>
        <v>0</v>
      </c>
      <c r="CB33" s="37">
        <f>WrkCap!CB$42</f>
        <v>0</v>
      </c>
      <c r="CC33" s="37">
        <f>WrkCap!CC$42</f>
        <v>0</v>
      </c>
      <c r="CD33" s="37">
        <f>WrkCap!CD$42</f>
        <v>0</v>
      </c>
      <c r="CE33" s="37">
        <f>WrkCap!CE$42</f>
        <v>0</v>
      </c>
      <c r="CF33" s="37">
        <f>WrkCap!CF$42</f>
        <v>0</v>
      </c>
      <c r="CG33" s="37">
        <f>WrkCap!CG$42</f>
        <v>0</v>
      </c>
      <c r="CH33" s="37">
        <f>WrkCap!CH$42</f>
        <v>0</v>
      </c>
    </row>
    <row r="34" spans="1:86" x14ac:dyDescent="0.25">
      <c r="D34" s="37" t="str">
        <f>Tax!D$52</f>
        <v xml:space="preserve">Deferred tax balance </v>
      </c>
      <c r="E34" s="103" t="str">
        <f>Tax!E$52</f>
        <v>BS</v>
      </c>
      <c r="F34" s="40" t="str">
        <f>Tax!F$52</f>
        <v>$ 000s</v>
      </c>
      <c r="G34" s="37">
        <f>Tax!G$52</f>
        <v>0</v>
      </c>
      <c r="H34" s="37">
        <f>Tax!H$52</f>
        <v>0</v>
      </c>
      <c r="I34" s="37">
        <f>Tax!I$52</f>
        <v>0</v>
      </c>
      <c r="J34" s="37">
        <f>Tax!J$52</f>
        <v>0</v>
      </c>
      <c r="K34" s="37">
        <f>Tax!K$52</f>
        <v>0</v>
      </c>
      <c r="L34" s="37">
        <f>Tax!L$52</f>
        <v>-126.7119782219212</v>
      </c>
      <c r="M34" s="37">
        <f>Tax!M$52</f>
        <v>-157.32755344571791</v>
      </c>
      <c r="N34" s="37">
        <f>Tax!N$52</f>
        <v>-85.879124921390073</v>
      </c>
      <c r="O34" s="37">
        <f>Tax!O$52</f>
        <v>0</v>
      </c>
      <c r="P34" s="37">
        <f>Tax!P$52</f>
        <v>0</v>
      </c>
      <c r="Q34" s="37">
        <f>Tax!Q$52</f>
        <v>0</v>
      </c>
      <c r="R34" s="37">
        <f>Tax!R$52</f>
        <v>0</v>
      </c>
      <c r="S34" s="37">
        <f>Tax!S$52</f>
        <v>0</v>
      </c>
      <c r="T34" s="37">
        <f>Tax!T$52</f>
        <v>0</v>
      </c>
      <c r="U34" s="37">
        <f>Tax!U$52</f>
        <v>0</v>
      </c>
      <c r="V34" s="37">
        <f>Tax!V$52</f>
        <v>0</v>
      </c>
      <c r="W34" s="37">
        <f>Tax!W$52</f>
        <v>0</v>
      </c>
      <c r="X34" s="37">
        <f>Tax!X$52</f>
        <v>0</v>
      </c>
      <c r="Y34" s="37">
        <f>Tax!Y$52</f>
        <v>0</v>
      </c>
      <c r="Z34" s="37">
        <f>Tax!Z$52</f>
        <v>0</v>
      </c>
      <c r="AA34" s="37">
        <f>Tax!AA$52</f>
        <v>0</v>
      </c>
      <c r="AB34" s="37">
        <f>Tax!AB$52</f>
        <v>0</v>
      </c>
      <c r="AC34" s="37">
        <f>Tax!AC$52</f>
        <v>0</v>
      </c>
      <c r="AD34" s="37">
        <f>Tax!AD$52</f>
        <v>0</v>
      </c>
      <c r="AE34" s="37">
        <f>Tax!AE$52</f>
        <v>0</v>
      </c>
      <c r="AF34" s="37">
        <f>Tax!AF$52</f>
        <v>0</v>
      </c>
      <c r="AG34" s="37">
        <f>Tax!AG$52</f>
        <v>0</v>
      </c>
      <c r="AH34" s="37">
        <f>Tax!AH$52</f>
        <v>0</v>
      </c>
      <c r="AI34" s="37">
        <f>Tax!AI$52</f>
        <v>0</v>
      </c>
      <c r="AJ34" s="37">
        <f>Tax!AJ$52</f>
        <v>0</v>
      </c>
      <c r="AK34" s="37">
        <f>Tax!AK$52</f>
        <v>0</v>
      </c>
      <c r="AL34" s="37">
        <f>Tax!AL$52</f>
        <v>0</v>
      </c>
      <c r="AM34" s="37">
        <f>Tax!AM$52</f>
        <v>0</v>
      </c>
      <c r="AN34" s="37">
        <f>Tax!AN$52</f>
        <v>0</v>
      </c>
      <c r="AO34" s="37">
        <f>Tax!AO$52</f>
        <v>0</v>
      </c>
      <c r="AP34" s="37">
        <f>Tax!AP$52</f>
        <v>0</v>
      </c>
      <c r="AQ34" s="37">
        <f>Tax!AQ$52</f>
        <v>0</v>
      </c>
      <c r="AR34" s="37">
        <f>Tax!AR$52</f>
        <v>0</v>
      </c>
      <c r="AS34" s="37">
        <f>Tax!AS$52</f>
        <v>0</v>
      </c>
      <c r="AT34" s="37">
        <f>Tax!AT$52</f>
        <v>0</v>
      </c>
      <c r="AU34" s="37">
        <f>Tax!AU$52</f>
        <v>0</v>
      </c>
      <c r="AV34" s="37">
        <f>Tax!AV$52</f>
        <v>0</v>
      </c>
      <c r="AW34" s="37">
        <f>Tax!AW$52</f>
        <v>0</v>
      </c>
      <c r="AX34" s="37">
        <f>Tax!AX$52</f>
        <v>0</v>
      </c>
      <c r="AY34" s="37">
        <f>Tax!AY$52</f>
        <v>0</v>
      </c>
      <c r="AZ34" s="37">
        <f>Tax!AZ$52</f>
        <v>0</v>
      </c>
      <c r="BA34" s="37">
        <f>Tax!BA$52</f>
        <v>0</v>
      </c>
      <c r="BB34" s="37">
        <f>Tax!BB$52</f>
        <v>0</v>
      </c>
      <c r="BC34" s="37">
        <f>Tax!BC$52</f>
        <v>0</v>
      </c>
      <c r="BD34" s="37">
        <f>Tax!BD$52</f>
        <v>0</v>
      </c>
      <c r="BE34" s="37">
        <f>Tax!BE$52</f>
        <v>0</v>
      </c>
      <c r="BF34" s="37">
        <f>Tax!BF$52</f>
        <v>0</v>
      </c>
      <c r="BG34" s="37">
        <f>Tax!BG$52</f>
        <v>0</v>
      </c>
      <c r="BH34" s="37">
        <f>Tax!BH$52</f>
        <v>0</v>
      </c>
      <c r="BI34" s="37">
        <f>Tax!BI$52</f>
        <v>0</v>
      </c>
      <c r="BJ34" s="37">
        <f>Tax!BJ$52</f>
        <v>0</v>
      </c>
      <c r="BK34" s="37">
        <f>Tax!BK$52</f>
        <v>0</v>
      </c>
      <c r="BL34" s="37">
        <f>Tax!BL$52</f>
        <v>0</v>
      </c>
      <c r="BM34" s="37">
        <f>Tax!BM$52</f>
        <v>0</v>
      </c>
      <c r="BN34" s="37">
        <f>Tax!BN$52</f>
        <v>0</v>
      </c>
      <c r="BO34" s="37">
        <f>Tax!BO$52</f>
        <v>0</v>
      </c>
      <c r="BP34" s="37">
        <f>Tax!BP$52</f>
        <v>0</v>
      </c>
      <c r="BQ34" s="37">
        <f>Tax!BQ$52</f>
        <v>0</v>
      </c>
      <c r="BR34" s="37">
        <f>Tax!BR$52</f>
        <v>0</v>
      </c>
      <c r="BS34" s="37">
        <f>Tax!BS$52</f>
        <v>0</v>
      </c>
      <c r="BT34" s="37">
        <f>Tax!BT$52</f>
        <v>0</v>
      </c>
      <c r="BU34" s="37">
        <f>Tax!BU$52</f>
        <v>0</v>
      </c>
      <c r="BV34" s="37">
        <f>Tax!BV$52</f>
        <v>0</v>
      </c>
      <c r="BW34" s="37">
        <f>Tax!BW$52</f>
        <v>0</v>
      </c>
      <c r="BX34" s="37">
        <f>Tax!BX$52</f>
        <v>0</v>
      </c>
      <c r="BY34" s="37">
        <f>Tax!BY$52</f>
        <v>0</v>
      </c>
      <c r="BZ34" s="37">
        <f>Tax!BZ$52</f>
        <v>0</v>
      </c>
      <c r="CA34" s="37">
        <f>Tax!CA$52</f>
        <v>0</v>
      </c>
      <c r="CB34" s="37">
        <f>Tax!CB$52</f>
        <v>0</v>
      </c>
      <c r="CC34" s="37">
        <f>Tax!CC$52</f>
        <v>0</v>
      </c>
      <c r="CD34" s="37">
        <f>Tax!CD$52</f>
        <v>0</v>
      </c>
      <c r="CE34" s="37">
        <f>Tax!CE$52</f>
        <v>0</v>
      </c>
      <c r="CF34" s="37">
        <f>Tax!CF$52</f>
        <v>0</v>
      </c>
      <c r="CG34" s="37">
        <f>Tax!CG$52</f>
        <v>0</v>
      </c>
      <c r="CH34" s="37">
        <f>Tax!CH$52</f>
        <v>0</v>
      </c>
    </row>
    <row r="35" spans="1:86" x14ac:dyDescent="0.25">
      <c r="D35" s="37" t="str">
        <f>ConFunding!D$22</f>
        <v>Principal outstanding</v>
      </c>
      <c r="E35" s="37">
        <f>ConFunding!E$22</f>
        <v>0</v>
      </c>
      <c r="F35" s="37">
        <f>ConFunding!F$22</f>
        <v>0</v>
      </c>
      <c r="G35" s="37">
        <f>ConFunding!G$22</f>
        <v>0</v>
      </c>
      <c r="H35" s="37">
        <f>ConFunding!H$22</f>
        <v>0</v>
      </c>
      <c r="I35" s="37">
        <f>ConFunding!I$22</f>
        <v>0</v>
      </c>
      <c r="J35" s="37">
        <f>ConFunding!J$22</f>
        <v>0</v>
      </c>
      <c r="K35" s="37">
        <f>ConFunding!K$22</f>
        <v>0</v>
      </c>
      <c r="L35" s="246">
        <f>ConFunding!L$22</f>
        <v>18011.936581301663</v>
      </c>
      <c r="M35" s="37">
        <f>ConFunding!M$22</f>
        <v>16626.402998124613</v>
      </c>
      <c r="N35" s="37">
        <f>ConFunding!N$22</f>
        <v>15240.869414947561</v>
      </c>
      <c r="O35" s="37">
        <f>ConFunding!O$22</f>
        <v>13855.33583177051</v>
      </c>
      <c r="P35" s="37">
        <f>ConFunding!P$22</f>
        <v>12469.802248593458</v>
      </c>
      <c r="Q35" s="37">
        <f>ConFunding!Q$22</f>
        <v>11084.268665416406</v>
      </c>
      <c r="R35" s="37">
        <f>ConFunding!R$22</f>
        <v>9698.7350822393546</v>
      </c>
      <c r="S35" s="37">
        <f>ConFunding!S$22</f>
        <v>8313.2014990623029</v>
      </c>
      <c r="T35" s="37">
        <f>ConFunding!T$22</f>
        <v>6927.6679158852521</v>
      </c>
      <c r="U35" s="37">
        <f>ConFunding!U$22</f>
        <v>5542.1343327082013</v>
      </c>
      <c r="V35" s="37">
        <f>ConFunding!V$22</f>
        <v>4156.6007495311505</v>
      </c>
      <c r="W35" s="37">
        <f>ConFunding!W$22</f>
        <v>2771.0671663540998</v>
      </c>
      <c r="X35" s="37">
        <f>ConFunding!X$22</f>
        <v>1385.5335831770487</v>
      </c>
      <c r="Y35" s="37">
        <f>ConFunding!Y$22</f>
        <v>-2.2737367544323206E-12</v>
      </c>
      <c r="Z35" s="37">
        <f>ConFunding!Z$22</f>
        <v>-2.2737367544323206E-12</v>
      </c>
      <c r="AA35" s="37">
        <f>ConFunding!AA$22</f>
        <v>-2.2737367544323206E-12</v>
      </c>
      <c r="AB35" s="37">
        <f>ConFunding!AB$22</f>
        <v>-2.2737367544323206E-12</v>
      </c>
      <c r="AC35" s="37">
        <f>ConFunding!AC$22</f>
        <v>-2.2737367544323206E-12</v>
      </c>
      <c r="AD35" s="37">
        <f>ConFunding!AD$22</f>
        <v>-2.2737367544323206E-12</v>
      </c>
      <c r="AE35" s="37">
        <f>ConFunding!AE$22</f>
        <v>-2.2737367544323206E-12</v>
      </c>
      <c r="AF35" s="37">
        <f>ConFunding!AF$22</f>
        <v>-2.2737367544323206E-12</v>
      </c>
      <c r="AG35" s="37">
        <f>ConFunding!AG$22</f>
        <v>-2.2737367544323206E-12</v>
      </c>
      <c r="AH35" s="37">
        <f>ConFunding!AH$22</f>
        <v>-2.2737367544323206E-12</v>
      </c>
      <c r="AI35" s="37">
        <f>ConFunding!AI$22</f>
        <v>-2.2737367544323206E-12</v>
      </c>
      <c r="AJ35" s="37">
        <f>ConFunding!AJ$22</f>
        <v>-2.2737367544323206E-12</v>
      </c>
      <c r="AK35" s="37">
        <f>ConFunding!AK$22</f>
        <v>-2.2737367544323206E-12</v>
      </c>
      <c r="AL35" s="37">
        <f>ConFunding!AL$22</f>
        <v>-2.2737367544323206E-12</v>
      </c>
      <c r="AM35" s="37">
        <f>ConFunding!AM$22</f>
        <v>-2.2737367544323206E-12</v>
      </c>
      <c r="AN35" s="37">
        <f>ConFunding!AN$22</f>
        <v>-2.2737367544323206E-12</v>
      </c>
      <c r="AO35" s="37">
        <f>ConFunding!AO$22</f>
        <v>-2.2737367544323206E-12</v>
      </c>
      <c r="AP35" s="37">
        <f>ConFunding!AP$22</f>
        <v>-2.2737367544323206E-12</v>
      </c>
      <c r="AQ35" s="37">
        <f>ConFunding!AQ$22</f>
        <v>-2.2737367544323206E-12</v>
      </c>
      <c r="AR35" s="37">
        <f>ConFunding!AR$22</f>
        <v>-2.2737367544323206E-12</v>
      </c>
      <c r="AS35" s="37">
        <f>ConFunding!AS$22</f>
        <v>-2.2737367544323206E-12</v>
      </c>
      <c r="AT35" s="37">
        <f>ConFunding!AT$22</f>
        <v>-2.2737367544323206E-12</v>
      </c>
      <c r="AU35" s="37">
        <f>ConFunding!AU$22</f>
        <v>-2.2737367544323206E-12</v>
      </c>
      <c r="AV35" s="37">
        <f>ConFunding!AV$22</f>
        <v>-2.2737367544323206E-12</v>
      </c>
      <c r="AW35" s="37">
        <f>ConFunding!AW$22</f>
        <v>-2.2737367544323206E-12</v>
      </c>
      <c r="AX35" s="37">
        <f>ConFunding!AX$22</f>
        <v>-2.2737367544323206E-12</v>
      </c>
      <c r="AY35" s="37">
        <f>ConFunding!AY$22</f>
        <v>-2.2737367544323206E-12</v>
      </c>
      <c r="AZ35" s="37">
        <f>ConFunding!AZ$22</f>
        <v>-2.2737367544323206E-12</v>
      </c>
      <c r="BA35" s="37">
        <f>ConFunding!BA$22</f>
        <v>-2.2737367544323206E-12</v>
      </c>
      <c r="BB35" s="37">
        <f>ConFunding!BB$22</f>
        <v>-2.2737367544323206E-12</v>
      </c>
      <c r="BC35" s="37">
        <f>ConFunding!BC$22</f>
        <v>-2.2737367544323206E-12</v>
      </c>
      <c r="BD35" s="37">
        <f>ConFunding!BD$22</f>
        <v>-2.2737367544323206E-12</v>
      </c>
      <c r="BE35" s="37">
        <f>ConFunding!BE$22</f>
        <v>-2.2737367544323206E-12</v>
      </c>
      <c r="BF35" s="37">
        <f>ConFunding!BF$22</f>
        <v>-2.2737367544323206E-12</v>
      </c>
      <c r="BG35" s="37">
        <f>ConFunding!BG$22</f>
        <v>-2.2737367544323206E-12</v>
      </c>
      <c r="BH35" s="37">
        <f>ConFunding!BH$22</f>
        <v>-2.2737367544323206E-12</v>
      </c>
      <c r="BI35" s="37">
        <f>ConFunding!BI$22</f>
        <v>-2.2737367544323206E-12</v>
      </c>
      <c r="BJ35" s="37">
        <f>ConFunding!BJ$22</f>
        <v>-2.2737367544323206E-12</v>
      </c>
      <c r="BK35" s="37">
        <f>ConFunding!BK$22</f>
        <v>-2.2737367544323206E-12</v>
      </c>
      <c r="BL35" s="37">
        <f>ConFunding!BL$22</f>
        <v>-2.2737367544323206E-12</v>
      </c>
      <c r="BM35" s="37">
        <f>ConFunding!BM$22</f>
        <v>-2.2737367544323206E-12</v>
      </c>
      <c r="BN35" s="37">
        <f>ConFunding!BN$22</f>
        <v>-2.2737367544323206E-12</v>
      </c>
      <c r="BO35" s="37">
        <f>ConFunding!BO$22</f>
        <v>-2.2737367544323206E-12</v>
      </c>
      <c r="BP35" s="37">
        <f>ConFunding!BP$22</f>
        <v>-2.2737367544323206E-12</v>
      </c>
      <c r="BQ35" s="37">
        <f>ConFunding!BQ$22</f>
        <v>-2.2737367544323206E-12</v>
      </c>
      <c r="BR35" s="37">
        <f>ConFunding!BR$22</f>
        <v>-2.2737367544323206E-12</v>
      </c>
      <c r="BS35" s="37">
        <f>ConFunding!BS$22</f>
        <v>-2.2737367544323206E-12</v>
      </c>
      <c r="BT35" s="37">
        <f>ConFunding!BT$22</f>
        <v>-2.2737367544323206E-12</v>
      </c>
      <c r="BU35" s="37">
        <f>ConFunding!BU$22</f>
        <v>-2.2737367544323206E-12</v>
      </c>
      <c r="BV35" s="37">
        <f>ConFunding!BV$22</f>
        <v>-2.2737367544323206E-12</v>
      </c>
      <c r="BW35" s="37">
        <f>ConFunding!BW$22</f>
        <v>-2.2737367544323206E-12</v>
      </c>
      <c r="BX35" s="37">
        <f>ConFunding!BX$22</f>
        <v>-2.2737367544323206E-12</v>
      </c>
      <c r="BY35" s="37">
        <f>ConFunding!BY$22</f>
        <v>-2.2737367544323206E-12</v>
      </c>
      <c r="BZ35" s="37">
        <f>ConFunding!BZ$22</f>
        <v>-2.2737367544323206E-12</v>
      </c>
      <c r="CA35" s="37">
        <f>ConFunding!CA$22</f>
        <v>-2.2737367544323206E-12</v>
      </c>
      <c r="CB35" s="37">
        <f>ConFunding!CB$22</f>
        <v>-2.2737367544323206E-12</v>
      </c>
      <c r="CC35" s="37">
        <f>ConFunding!CC$22</f>
        <v>-2.2737367544323206E-12</v>
      </c>
      <c r="CD35" s="37">
        <f>ConFunding!CD$22</f>
        <v>-2.2737367544323206E-12</v>
      </c>
      <c r="CE35" s="37">
        <f>ConFunding!CE$22</f>
        <v>-2.2737367544323206E-12</v>
      </c>
      <c r="CF35" s="37">
        <f>ConFunding!CF$22</f>
        <v>-2.2737367544323206E-12</v>
      </c>
      <c r="CG35" s="37">
        <f>ConFunding!CG$22</f>
        <v>-2.2737367544323206E-12</v>
      </c>
      <c r="CH35" s="37">
        <f>ConFunding!CH$22</f>
        <v>-2.2737367544323206E-12</v>
      </c>
    </row>
    <row r="36" spans="1:86" x14ac:dyDescent="0.25">
      <c r="D36" s="37" t="str">
        <f>Equity!D$19</f>
        <v xml:space="preserve">Share capital balance </v>
      </c>
      <c r="E36" s="103" t="str">
        <f>Equity!E$19</f>
        <v>BS</v>
      </c>
      <c r="F36" s="40" t="str">
        <f>Equity!F$19</f>
        <v>$ 000s</v>
      </c>
      <c r="G36" s="37"/>
      <c r="H36" s="37">
        <f>Equity!H$19</f>
        <v>0</v>
      </c>
      <c r="I36" s="209"/>
      <c r="J36" s="209"/>
      <c r="K36" s="209"/>
      <c r="L36" s="246">
        <f>ConFunding!$G$94</f>
        <v>52110.182904734393</v>
      </c>
      <c r="M36" s="37">
        <f>ConFunding!$G$94</f>
        <v>52110.182904734393</v>
      </c>
      <c r="N36" s="37">
        <f>ConFunding!$G$94</f>
        <v>52110.182904734393</v>
      </c>
      <c r="O36" s="37">
        <f>ConFunding!$G$94</f>
        <v>52110.182904734393</v>
      </c>
      <c r="P36" s="37">
        <f>ConFunding!$G$94</f>
        <v>52110.182904734393</v>
      </c>
      <c r="Q36" s="37">
        <f>ConFunding!$G$94</f>
        <v>52110.182904734393</v>
      </c>
      <c r="R36" s="37">
        <f>ConFunding!$G$94</f>
        <v>52110.182904734393</v>
      </c>
      <c r="S36" s="37">
        <f>ConFunding!$G$94</f>
        <v>52110.182904734393</v>
      </c>
      <c r="T36" s="37">
        <f>ConFunding!$G$94</f>
        <v>52110.182904734393</v>
      </c>
      <c r="U36" s="37">
        <f>ConFunding!$G$94</f>
        <v>52110.182904734393</v>
      </c>
      <c r="V36" s="37">
        <f>ConFunding!$G$94</f>
        <v>52110.182904734393</v>
      </c>
      <c r="W36" s="37">
        <f>ConFunding!$G$94</f>
        <v>52110.182904734393</v>
      </c>
      <c r="X36" s="37">
        <f>ConFunding!$G$94</f>
        <v>52110.182904734393</v>
      </c>
      <c r="Y36" s="37">
        <f>ConFunding!$G$94</f>
        <v>52110.182904734393</v>
      </c>
      <c r="Z36" s="37">
        <f>ConFunding!$G$94</f>
        <v>52110.182904734393</v>
      </c>
      <c r="AA36" s="37">
        <f>ConFunding!$G$94</f>
        <v>52110.182904734393</v>
      </c>
      <c r="AB36" s="37">
        <f>ConFunding!$G$94</f>
        <v>52110.182904734393</v>
      </c>
      <c r="AC36" s="37">
        <f>ConFunding!$G$94</f>
        <v>52110.182904734393</v>
      </c>
      <c r="AD36" s="37">
        <f>ConFunding!$G$94</f>
        <v>52110.182904734393</v>
      </c>
      <c r="AE36" s="37">
        <f>ConFunding!$G$94</f>
        <v>52110.182904734393</v>
      </c>
      <c r="AF36" s="37">
        <f>ConFunding!$G$94</f>
        <v>52110.182904734393</v>
      </c>
      <c r="AG36" s="37">
        <f>ConFunding!$G$94</f>
        <v>52110.182904734393</v>
      </c>
      <c r="AH36" s="37">
        <f>ConFunding!$G$94</f>
        <v>52110.182904734393</v>
      </c>
      <c r="AI36" s="37">
        <f>ConFunding!$G$94</f>
        <v>52110.182904734393</v>
      </c>
      <c r="AJ36" s="37">
        <f>ConFunding!$G$94</f>
        <v>52110.182904734393</v>
      </c>
      <c r="AK36" s="37">
        <f>ConFunding!$G$94</f>
        <v>52110.182904734393</v>
      </c>
      <c r="AL36" s="37">
        <f>ConFunding!$G$94</f>
        <v>52110.182904734393</v>
      </c>
      <c r="AM36" s="37">
        <f>ConFunding!$G$94</f>
        <v>52110.182904734393</v>
      </c>
      <c r="AN36" s="37">
        <f>ConFunding!$G$94</f>
        <v>52110.182904734393</v>
      </c>
      <c r="AO36" s="37">
        <f>ConFunding!$G$94</f>
        <v>52110.182904734393</v>
      </c>
      <c r="AP36" s="37">
        <f>ConFunding!$G$94</f>
        <v>52110.182904734393</v>
      </c>
      <c r="AQ36" s="37">
        <f>ConFunding!$G$94</f>
        <v>52110.182904734393</v>
      </c>
      <c r="AR36" s="37">
        <f>ConFunding!$G$94</f>
        <v>52110.182904734393</v>
      </c>
      <c r="AS36" s="37">
        <f>ConFunding!$G$94</f>
        <v>52110.182904734393</v>
      </c>
      <c r="AT36" s="37">
        <f>ConFunding!$G$94</f>
        <v>52110.182904734393</v>
      </c>
      <c r="AU36" s="37">
        <f>ConFunding!$G$94</f>
        <v>52110.182904734393</v>
      </c>
      <c r="AV36" s="37">
        <f>ConFunding!$G$94</f>
        <v>52110.182904734393</v>
      </c>
      <c r="AW36" s="37">
        <f>ConFunding!$G$94</f>
        <v>52110.182904734393</v>
      </c>
      <c r="AX36" s="37">
        <f>ConFunding!$G$94</f>
        <v>52110.182904734393</v>
      </c>
      <c r="AY36" s="37">
        <f>ConFunding!$G$94</f>
        <v>52110.182904734393</v>
      </c>
      <c r="AZ36" s="37">
        <f>ConFunding!$G$94</f>
        <v>52110.182904734393</v>
      </c>
      <c r="BA36" s="37">
        <f>ConFunding!$G$94</f>
        <v>52110.182904734393</v>
      </c>
      <c r="BB36" s="37">
        <f>ConFunding!$G$94</f>
        <v>52110.182904734393</v>
      </c>
      <c r="BC36" s="37">
        <f>ConFunding!$G$94</f>
        <v>52110.182904734393</v>
      </c>
      <c r="BD36" s="37">
        <f>ConFunding!$G$94</f>
        <v>52110.182904734393</v>
      </c>
      <c r="BE36" s="37">
        <f>ConFunding!$G$94</f>
        <v>52110.182904734393</v>
      </c>
      <c r="BF36" s="37">
        <f>ConFunding!$G$94</f>
        <v>52110.182904734393</v>
      </c>
      <c r="BG36" s="37">
        <f>ConFunding!$G$94</f>
        <v>52110.182904734393</v>
      </c>
      <c r="BH36" s="37">
        <f>ConFunding!$G$94</f>
        <v>52110.182904734393</v>
      </c>
      <c r="BI36" s="37">
        <f>ConFunding!$G$94</f>
        <v>52110.182904734393</v>
      </c>
      <c r="BJ36" s="37">
        <f>ConFunding!$G$94</f>
        <v>52110.182904734393</v>
      </c>
      <c r="BK36" s="37">
        <f>ConFunding!$G$94</f>
        <v>52110.182904734393</v>
      </c>
      <c r="BL36" s="37">
        <f>ConFunding!$G$94</f>
        <v>52110.182904734393</v>
      </c>
      <c r="BM36" s="37">
        <f>ConFunding!$G$94</f>
        <v>52110.182904734393</v>
      </c>
      <c r="BN36" s="37">
        <f>ConFunding!$G$94</f>
        <v>52110.182904734393</v>
      </c>
      <c r="BO36" s="37">
        <f>ConFunding!$G$94</f>
        <v>52110.182904734393</v>
      </c>
      <c r="BP36" s="37">
        <f>ConFunding!$G$94</f>
        <v>52110.182904734393</v>
      </c>
      <c r="BQ36" s="37">
        <f>ConFunding!$G$94</f>
        <v>52110.182904734393</v>
      </c>
      <c r="BR36" s="37">
        <f>ConFunding!$G$94</f>
        <v>52110.182904734393</v>
      </c>
      <c r="BS36" s="37">
        <f>ConFunding!$G$94</f>
        <v>52110.182904734393</v>
      </c>
      <c r="BT36" s="37">
        <f>ConFunding!$G$94</f>
        <v>52110.182904734393</v>
      </c>
      <c r="BU36" s="37">
        <f>ConFunding!$G$94</f>
        <v>52110.182904734393</v>
      </c>
      <c r="BV36" s="37">
        <f>ConFunding!$G$94</f>
        <v>52110.182904734393</v>
      </c>
      <c r="BW36" s="37">
        <f>ConFunding!$G$94</f>
        <v>52110.182904734393</v>
      </c>
      <c r="BX36" s="37">
        <f>ConFunding!$G$94</f>
        <v>52110.182904734393</v>
      </c>
      <c r="BY36" s="37">
        <f>ConFunding!$G$94</f>
        <v>52110.182904734393</v>
      </c>
      <c r="BZ36" s="37">
        <f>ConFunding!$G$94</f>
        <v>52110.182904734393</v>
      </c>
      <c r="CA36" s="37">
        <f>ConFunding!$G$94</f>
        <v>52110.182904734393</v>
      </c>
      <c r="CB36" s="37">
        <f>ConFunding!$G$94</f>
        <v>52110.182904734393</v>
      </c>
      <c r="CC36" s="37">
        <f>ConFunding!$G$94</f>
        <v>52110.182904734393</v>
      </c>
      <c r="CD36" s="37">
        <f>ConFunding!$G$94</f>
        <v>52110.182904734393</v>
      </c>
      <c r="CE36" s="37">
        <f>ConFunding!$G$94</f>
        <v>52110.182904734393</v>
      </c>
      <c r="CF36" s="37">
        <f>ConFunding!$G$94</f>
        <v>52110.182904734393</v>
      </c>
      <c r="CG36" s="37">
        <f>ConFunding!$G$94</f>
        <v>52110.182904734393</v>
      </c>
      <c r="CH36" s="37">
        <f>ConFunding!$G$94</f>
        <v>52110.182904734393</v>
      </c>
    </row>
    <row r="37" spans="1:86" hidden="1" x14ac:dyDescent="0.25">
      <c r="D37" s="77" t="s">
        <v>104</v>
      </c>
      <c r="G37" s="7">
        <v>0</v>
      </c>
      <c r="I37" s="14">
        <v>0</v>
      </c>
      <c r="J37" s="14">
        <v>0</v>
      </c>
      <c r="K37" s="14">
        <v>0</v>
      </c>
      <c r="L37" s="247">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v>0</v>
      </c>
      <c r="AD37" s="14">
        <v>0</v>
      </c>
      <c r="AE37" s="14">
        <v>0</v>
      </c>
      <c r="AF37" s="14">
        <v>0</v>
      </c>
      <c r="AG37" s="14">
        <v>0</v>
      </c>
      <c r="AH37" s="14">
        <v>0</v>
      </c>
      <c r="AI37" s="14">
        <v>0</v>
      </c>
      <c r="AJ37" s="14">
        <v>0</v>
      </c>
      <c r="AK37" s="14">
        <v>0</v>
      </c>
      <c r="AL37" s="14">
        <v>0</v>
      </c>
      <c r="AM37" s="14">
        <v>0</v>
      </c>
      <c r="AN37" s="14">
        <v>0</v>
      </c>
      <c r="AO37" s="14">
        <v>0</v>
      </c>
      <c r="AP37" s="14">
        <v>0</v>
      </c>
      <c r="AQ37" s="14">
        <v>0</v>
      </c>
      <c r="AR37" s="14">
        <v>0</v>
      </c>
      <c r="AS37" s="14">
        <v>0</v>
      </c>
      <c r="AT37" s="14">
        <v>0</v>
      </c>
      <c r="AU37" s="14">
        <v>0</v>
      </c>
      <c r="AV37" s="14">
        <v>0</v>
      </c>
      <c r="AW37" s="14">
        <v>0</v>
      </c>
      <c r="AX37" s="14">
        <v>0</v>
      </c>
      <c r="AY37" s="14">
        <v>0</v>
      </c>
      <c r="AZ37" s="14">
        <v>0</v>
      </c>
      <c r="BA37" s="14">
        <v>0</v>
      </c>
      <c r="BB37" s="14">
        <v>0</v>
      </c>
      <c r="BC37" s="14">
        <v>0</v>
      </c>
      <c r="BD37" s="14">
        <v>0</v>
      </c>
      <c r="BE37" s="14">
        <v>0</v>
      </c>
      <c r="BF37" s="14">
        <v>0</v>
      </c>
      <c r="BG37" s="14">
        <v>0</v>
      </c>
      <c r="BH37" s="14">
        <v>0</v>
      </c>
      <c r="BI37" s="14">
        <v>0</v>
      </c>
      <c r="BJ37" s="14">
        <v>0</v>
      </c>
      <c r="BK37" s="14">
        <v>0</v>
      </c>
      <c r="BL37" s="14">
        <v>0</v>
      </c>
      <c r="BM37" s="14">
        <v>0</v>
      </c>
      <c r="BN37" s="14">
        <v>0</v>
      </c>
      <c r="BO37" s="14">
        <v>0</v>
      </c>
      <c r="BP37" s="14">
        <v>0</v>
      </c>
      <c r="BQ37" s="14">
        <v>0</v>
      </c>
      <c r="BR37" s="14">
        <v>0</v>
      </c>
      <c r="BS37" s="14">
        <v>0</v>
      </c>
      <c r="BT37" s="14">
        <v>0</v>
      </c>
      <c r="BU37" s="14">
        <v>0</v>
      </c>
      <c r="BV37" s="14">
        <v>0</v>
      </c>
      <c r="BW37" s="14">
        <v>0</v>
      </c>
      <c r="BX37" s="14">
        <v>0</v>
      </c>
      <c r="BY37" s="14">
        <v>0</v>
      </c>
      <c r="BZ37" s="14">
        <v>0</v>
      </c>
      <c r="CA37" s="14">
        <v>0</v>
      </c>
      <c r="CB37" s="14">
        <v>0</v>
      </c>
      <c r="CC37" s="14">
        <v>0</v>
      </c>
      <c r="CD37" s="14">
        <v>0</v>
      </c>
      <c r="CE37" s="14">
        <v>0</v>
      </c>
      <c r="CF37" s="14">
        <v>0</v>
      </c>
      <c r="CG37" s="14">
        <v>0</v>
      </c>
      <c r="CH37" s="14">
        <v>0</v>
      </c>
    </row>
    <row r="38" spans="1:86" hidden="1" x14ac:dyDescent="0.25">
      <c r="D38" s="77" t="s">
        <v>105</v>
      </c>
      <c r="G38" s="7">
        <v>0</v>
      </c>
      <c r="I38" s="14">
        <v>0</v>
      </c>
      <c r="J38" s="14">
        <v>0</v>
      </c>
      <c r="K38" s="14">
        <v>0</v>
      </c>
      <c r="L38" s="247">
        <v>0</v>
      </c>
      <c r="M38" s="14">
        <v>0</v>
      </c>
      <c r="N38" s="14">
        <v>0</v>
      </c>
      <c r="O38" s="14">
        <v>0</v>
      </c>
      <c r="P38" s="14">
        <v>0</v>
      </c>
      <c r="Q38" s="14">
        <v>0</v>
      </c>
      <c r="R38" s="14">
        <v>0</v>
      </c>
      <c r="S38" s="14">
        <v>0</v>
      </c>
      <c r="T38" s="14">
        <v>0</v>
      </c>
      <c r="U38" s="14">
        <v>0</v>
      </c>
      <c r="V38" s="14">
        <v>0</v>
      </c>
      <c r="W38" s="14">
        <v>0</v>
      </c>
      <c r="X38" s="14">
        <v>0</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4">
        <v>0</v>
      </c>
      <c r="AS38" s="14">
        <v>0</v>
      </c>
      <c r="AT38" s="14">
        <v>0</v>
      </c>
      <c r="AU38" s="14">
        <v>0</v>
      </c>
      <c r="AV38" s="14">
        <v>0</v>
      </c>
      <c r="AW38" s="14">
        <v>0</v>
      </c>
      <c r="AX38" s="14">
        <v>0</v>
      </c>
      <c r="AY38" s="14">
        <v>0</v>
      </c>
      <c r="AZ38" s="14">
        <v>0</v>
      </c>
      <c r="BA38" s="14">
        <v>0</v>
      </c>
      <c r="BB38" s="14">
        <v>0</v>
      </c>
      <c r="BC38" s="14">
        <v>0</v>
      </c>
      <c r="BD38" s="14">
        <v>0</v>
      </c>
      <c r="BE38" s="14">
        <v>0</v>
      </c>
      <c r="BF38" s="14">
        <v>0</v>
      </c>
      <c r="BG38" s="14">
        <v>0</v>
      </c>
      <c r="BH38" s="14">
        <v>0</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row>
    <row r="39" spans="1:86" hidden="1" x14ac:dyDescent="0.25">
      <c r="D39" s="77" t="s">
        <v>106</v>
      </c>
      <c r="G39" s="7">
        <v>0</v>
      </c>
      <c r="I39" s="14">
        <v>0</v>
      </c>
      <c r="J39" s="14">
        <v>0</v>
      </c>
      <c r="K39" s="14">
        <v>0</v>
      </c>
      <c r="L39" s="247">
        <v>0</v>
      </c>
      <c r="M39" s="14">
        <v>0</v>
      </c>
      <c r="N39" s="14">
        <v>0</v>
      </c>
      <c r="O39" s="14">
        <v>0</v>
      </c>
      <c r="P39" s="14">
        <v>0</v>
      </c>
      <c r="Q39" s="14">
        <v>0</v>
      </c>
      <c r="R39" s="14">
        <v>0</v>
      </c>
      <c r="S39" s="14">
        <v>0</v>
      </c>
      <c r="T39" s="14">
        <v>0</v>
      </c>
      <c r="U39" s="14">
        <v>0</v>
      </c>
      <c r="V39" s="14">
        <v>0</v>
      </c>
      <c r="W39" s="14">
        <v>0</v>
      </c>
      <c r="X39" s="14">
        <v>0</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4">
        <v>0</v>
      </c>
      <c r="AS39" s="14">
        <v>0</v>
      </c>
      <c r="AT39" s="14">
        <v>0</v>
      </c>
      <c r="AU39" s="14">
        <v>0</v>
      </c>
      <c r="AV39" s="14">
        <v>0</v>
      </c>
      <c r="AW39" s="14">
        <v>0</v>
      </c>
      <c r="AX39" s="14">
        <v>0</v>
      </c>
      <c r="AY39" s="14">
        <v>0</v>
      </c>
      <c r="AZ39" s="14">
        <v>0</v>
      </c>
      <c r="BA39" s="14">
        <v>0</v>
      </c>
      <c r="BB39" s="14">
        <v>0</v>
      </c>
      <c r="BC39" s="14">
        <v>0</v>
      </c>
      <c r="BD39" s="14">
        <v>0</v>
      </c>
      <c r="BE39" s="14">
        <v>0</v>
      </c>
      <c r="BF39" s="14">
        <v>0</v>
      </c>
      <c r="BG39" s="14">
        <v>0</v>
      </c>
      <c r="BH39" s="14">
        <v>0</v>
      </c>
      <c r="BI39" s="14">
        <v>0</v>
      </c>
      <c r="BJ39" s="14">
        <v>0</v>
      </c>
      <c r="BK39" s="14">
        <v>0</v>
      </c>
      <c r="BL39" s="14">
        <v>0</v>
      </c>
      <c r="BM39" s="14">
        <v>0</v>
      </c>
      <c r="BN39" s="14">
        <v>0</v>
      </c>
      <c r="BO39" s="14">
        <v>0</v>
      </c>
      <c r="BP39" s="14">
        <v>0</v>
      </c>
      <c r="BQ39" s="14">
        <v>0</v>
      </c>
      <c r="BR39" s="14">
        <v>0</v>
      </c>
      <c r="BS39" s="14">
        <v>0</v>
      </c>
      <c r="BT39" s="14">
        <v>0</v>
      </c>
      <c r="BU39" s="14">
        <v>0</v>
      </c>
      <c r="BV39" s="14">
        <v>0</v>
      </c>
      <c r="BW39" s="14">
        <v>0</v>
      </c>
      <c r="BX39" s="14">
        <v>0</v>
      </c>
      <c r="BY39" s="14">
        <v>0</v>
      </c>
      <c r="BZ39" s="14">
        <v>0</v>
      </c>
      <c r="CA39" s="14">
        <v>0</v>
      </c>
      <c r="CB39" s="14">
        <v>0</v>
      </c>
      <c r="CC39" s="14">
        <v>0</v>
      </c>
      <c r="CD39" s="14">
        <v>0</v>
      </c>
      <c r="CE39" s="14">
        <v>0</v>
      </c>
      <c r="CF39" s="14">
        <v>0</v>
      </c>
      <c r="CG39" s="14">
        <v>0</v>
      </c>
      <c r="CH39" s="14">
        <v>0</v>
      </c>
    </row>
    <row r="40" spans="1:86" x14ac:dyDescent="0.25">
      <c r="D40" s="37" t="str">
        <f>Equity!D$33</f>
        <v>Retained earnings balance</v>
      </c>
      <c r="E40" s="103" t="str">
        <f>Equity!E$33</f>
        <v>BS</v>
      </c>
      <c r="F40" s="40" t="str">
        <f>Equity!F$33</f>
        <v>$ 000s</v>
      </c>
      <c r="G40" s="37">
        <f>Equity!G$33</f>
        <v>0</v>
      </c>
      <c r="H40" s="37">
        <f>Equity!H$33</f>
        <v>0</v>
      </c>
      <c r="I40" s="37">
        <f>Equity!I$33</f>
        <v>0</v>
      </c>
      <c r="J40" s="37">
        <f>Equity!J$33</f>
        <v>0</v>
      </c>
      <c r="K40" s="37">
        <f>Equity!K$33</f>
        <v>0</v>
      </c>
      <c r="L40" s="246">
        <f>Equity!L$33</f>
        <v>-295.66128251781618</v>
      </c>
      <c r="M40" s="37">
        <f>Equity!M$33</f>
        <v>-367.09762470667516</v>
      </c>
      <c r="N40" s="37">
        <f>Equity!N$33</f>
        <v>-200.38462481657683</v>
      </c>
      <c r="O40" s="37">
        <f>Equity!O$33</f>
        <v>0</v>
      </c>
      <c r="P40" s="37">
        <f>Equity!P$33</f>
        <v>0</v>
      </c>
      <c r="Q40" s="37">
        <f>Equity!Q$33</f>
        <v>0</v>
      </c>
      <c r="R40" s="37">
        <f>Equity!R$33</f>
        <v>0</v>
      </c>
      <c r="S40" s="37">
        <f>Equity!S$33</f>
        <v>0</v>
      </c>
      <c r="T40" s="37">
        <f>Equity!T$33</f>
        <v>0</v>
      </c>
      <c r="U40" s="37">
        <f>Equity!U$33</f>
        <v>0</v>
      </c>
      <c r="V40" s="37">
        <f>Equity!V$33</f>
        <v>0</v>
      </c>
      <c r="W40" s="37">
        <f>Equity!W$33</f>
        <v>0</v>
      </c>
      <c r="X40" s="37">
        <f>Equity!X$33</f>
        <v>0</v>
      </c>
      <c r="Y40" s="37">
        <f>Equity!Y$33</f>
        <v>0</v>
      </c>
      <c r="Z40" s="37">
        <f>Equity!Z$33</f>
        <v>0</v>
      </c>
      <c r="AA40" s="37">
        <f>Equity!AA$33</f>
        <v>0</v>
      </c>
      <c r="AB40" s="37">
        <f>Equity!AB$33</f>
        <v>0</v>
      </c>
      <c r="AC40" s="37">
        <f>Equity!AC$33</f>
        <v>0</v>
      </c>
      <c r="AD40" s="37">
        <f>Equity!AD$33</f>
        <v>0</v>
      </c>
      <c r="AE40" s="37">
        <f>Equity!AE$33</f>
        <v>0</v>
      </c>
      <c r="AF40" s="37">
        <f>Equity!AF$33</f>
        <v>0</v>
      </c>
      <c r="AG40" s="37">
        <f>Equity!AG$33</f>
        <v>0</v>
      </c>
      <c r="AH40" s="37">
        <f>Equity!AH$33</f>
        <v>0</v>
      </c>
      <c r="AI40" s="37">
        <f>Equity!AI$33</f>
        <v>0</v>
      </c>
      <c r="AJ40" s="37">
        <f>Equity!AJ$33</f>
        <v>0</v>
      </c>
      <c r="AK40" s="37">
        <f>Equity!AK$33</f>
        <v>0</v>
      </c>
      <c r="AL40" s="37">
        <f>Equity!AL$33</f>
        <v>86.326249533041846</v>
      </c>
      <c r="AM40" s="37">
        <f>Equity!AM$33</f>
        <v>86.326249533041903</v>
      </c>
      <c r="AN40" s="37">
        <f>Equity!AN$33</f>
        <v>86.32624953304196</v>
      </c>
      <c r="AO40" s="37">
        <f>Equity!AO$33</f>
        <v>86.326249533042017</v>
      </c>
      <c r="AP40" s="37">
        <f>Equity!AP$33</f>
        <v>86.326249533042073</v>
      </c>
      <c r="AQ40" s="37">
        <f>Equity!AQ$33</f>
        <v>86.32624953304213</v>
      </c>
      <c r="AR40" s="37">
        <f>Equity!AR$33</f>
        <v>86.326249533042187</v>
      </c>
      <c r="AS40" s="37">
        <f>Equity!AS$33</f>
        <v>86.326249533042244</v>
      </c>
      <c r="AT40" s="37">
        <f>Equity!AT$33</f>
        <v>86.326249533042301</v>
      </c>
      <c r="AU40" s="37">
        <f>Equity!AU$33</f>
        <v>86.326249533042358</v>
      </c>
      <c r="AV40" s="37">
        <f>Equity!AV$33</f>
        <v>86.326249533042414</v>
      </c>
      <c r="AW40" s="37">
        <f>Equity!AW$33</f>
        <v>86.326249533042471</v>
      </c>
      <c r="AX40" s="37">
        <f>Equity!AX$33</f>
        <v>86.326249533042528</v>
      </c>
      <c r="AY40" s="37">
        <f>Equity!AY$33</f>
        <v>86.326249533042585</v>
      </c>
      <c r="AZ40" s="37">
        <f>Equity!AZ$33</f>
        <v>86.326249533042642</v>
      </c>
      <c r="BA40" s="37">
        <f>Equity!BA$33</f>
        <v>86.326249533042699</v>
      </c>
      <c r="BB40" s="37">
        <f>Equity!BB$33</f>
        <v>86.326249533042756</v>
      </c>
      <c r="BC40" s="37">
        <f>Equity!BC$33</f>
        <v>86.326249533042812</v>
      </c>
      <c r="BD40" s="37">
        <f>Equity!BD$33</f>
        <v>86.326249533042869</v>
      </c>
      <c r="BE40" s="37">
        <f>Equity!BE$33</f>
        <v>86.326249533042926</v>
      </c>
      <c r="BF40" s="37">
        <f>Equity!BF$33</f>
        <v>86.326249533042983</v>
      </c>
      <c r="BG40" s="37">
        <f>Equity!BG$33</f>
        <v>86.32624953304304</v>
      </c>
      <c r="BH40" s="37">
        <f>Equity!BH$33</f>
        <v>86.326249533043097</v>
      </c>
      <c r="BI40" s="37">
        <f>Equity!BI$33</f>
        <v>86.326249533043153</v>
      </c>
      <c r="BJ40" s="37">
        <f>Equity!BJ$33</f>
        <v>86.32624953304321</v>
      </c>
      <c r="BK40" s="37">
        <f>Equity!BK$33</f>
        <v>86.326249533043267</v>
      </c>
      <c r="BL40" s="37">
        <f>Equity!BL$33</f>
        <v>86.326249533043324</v>
      </c>
      <c r="BM40" s="37">
        <f>Equity!BM$33</f>
        <v>86.326249533043381</v>
      </c>
      <c r="BN40" s="37">
        <f>Equity!BN$33</f>
        <v>86.326249533043438</v>
      </c>
      <c r="BO40" s="37">
        <f>Equity!BO$33</f>
        <v>86.326249533043494</v>
      </c>
      <c r="BP40" s="37">
        <f>Equity!BP$33</f>
        <v>86.326249533043551</v>
      </c>
      <c r="BQ40" s="37">
        <f>Equity!BQ$33</f>
        <v>86.326249533043608</v>
      </c>
      <c r="BR40" s="37">
        <f>Equity!BR$33</f>
        <v>86.326249533043665</v>
      </c>
      <c r="BS40" s="37">
        <f>Equity!BS$33</f>
        <v>86.326249533043722</v>
      </c>
      <c r="BT40" s="37">
        <f>Equity!BT$33</f>
        <v>86.326249533043779</v>
      </c>
      <c r="BU40" s="37">
        <f>Equity!BU$33</f>
        <v>86.326249533043836</v>
      </c>
      <c r="BV40" s="37">
        <f>Equity!BV$33</f>
        <v>86.326249533043892</v>
      </c>
      <c r="BW40" s="37">
        <f>Equity!BW$33</f>
        <v>86.326249533043949</v>
      </c>
      <c r="BX40" s="37">
        <f>Equity!BX$33</f>
        <v>86.326249533044006</v>
      </c>
      <c r="BY40" s="37">
        <f>Equity!BY$33</f>
        <v>86.326249533044063</v>
      </c>
      <c r="BZ40" s="37">
        <f>Equity!BZ$33</f>
        <v>86.32624953304412</v>
      </c>
      <c r="CA40" s="37">
        <f>Equity!CA$33</f>
        <v>86.326249533044177</v>
      </c>
      <c r="CB40" s="37">
        <f>Equity!CB$33</f>
        <v>86.326249533044233</v>
      </c>
      <c r="CC40" s="37">
        <f>Equity!CC$33</f>
        <v>86.32624953304429</v>
      </c>
      <c r="CD40" s="37">
        <f>Equity!CD$33</f>
        <v>86.326249533044347</v>
      </c>
      <c r="CE40" s="37">
        <f>Equity!CE$33</f>
        <v>86.326249533044404</v>
      </c>
      <c r="CF40" s="37">
        <f>Equity!CF$33</f>
        <v>86.326249533044461</v>
      </c>
      <c r="CG40" s="37">
        <f>Equity!CG$33</f>
        <v>86.326249533044518</v>
      </c>
      <c r="CH40" s="37">
        <f>Equity!CH$33</f>
        <v>86.326249533044574</v>
      </c>
    </row>
    <row r="41" spans="1:86" s="93" customFormat="1" x14ac:dyDescent="0.25">
      <c r="A41" s="43"/>
      <c r="B41" s="43"/>
      <c r="C41" s="43"/>
      <c r="D41" s="81" t="s">
        <v>107</v>
      </c>
      <c r="E41" s="110"/>
      <c r="F41" s="46" t="s">
        <v>59</v>
      </c>
      <c r="G41" s="46"/>
      <c r="H41" s="44"/>
      <c r="I41" s="93">
        <f>SUM(I33:I40)</f>
        <v>0</v>
      </c>
      <c r="J41" s="93">
        <f t="shared" ref="J41:BU41" si="8">SUM(J33:J40)</f>
        <v>0</v>
      </c>
      <c r="K41" s="93">
        <f t="shared" si="8"/>
        <v>0</v>
      </c>
      <c r="L41" s="93">
        <f t="shared" si="8"/>
        <v>69781.938006118231</v>
      </c>
      <c r="M41" s="93">
        <f t="shared" si="8"/>
        <v>68295.996341144972</v>
      </c>
      <c r="N41" s="93">
        <f t="shared" si="8"/>
        <v>67150.30089871111</v>
      </c>
      <c r="O41" s="93">
        <f t="shared" si="8"/>
        <v>66052.502998799988</v>
      </c>
      <c r="P41" s="93">
        <f t="shared" si="8"/>
        <v>64668.952180177163</v>
      </c>
      <c r="Q41" s="93">
        <f t="shared" si="8"/>
        <v>63285.197937537101</v>
      </c>
      <c r="R41" s="93">
        <f t="shared" si="8"/>
        <v>61901.479281707776</v>
      </c>
      <c r="S41" s="93">
        <f t="shared" si="8"/>
        <v>60517.53896671877</v>
      </c>
      <c r="T41" s="93">
        <f t="shared" si="8"/>
        <v>59134.151591660928</v>
      </c>
      <c r="U41" s="93">
        <f t="shared" si="8"/>
        <v>57750.544023904702</v>
      </c>
      <c r="V41" s="93">
        <f t="shared" si="8"/>
        <v>56366.974976456891</v>
      </c>
      <c r="W41" s="93">
        <f t="shared" si="8"/>
        <v>54983.165998006087</v>
      </c>
      <c r="X41" s="93">
        <f t="shared" si="8"/>
        <v>53599.955539519324</v>
      </c>
      <c r="Y41" s="93">
        <f t="shared" si="8"/>
        <v>52216.506737374431</v>
      </c>
      <c r="Z41" s="93">
        <f t="shared" si="8"/>
        <v>52218.633214027228</v>
      </c>
      <c r="AA41" s="93">
        <f t="shared" si="8"/>
        <v>52220.499981646208</v>
      </c>
      <c r="AB41" s="93">
        <f t="shared" si="8"/>
        <v>52223.014606522658</v>
      </c>
      <c r="AC41" s="93">
        <f t="shared" si="8"/>
        <v>52225.271240558424</v>
      </c>
      <c r="AD41" s="93">
        <f t="shared" si="8"/>
        <v>52227.573007274907</v>
      </c>
      <c r="AE41" s="93">
        <f t="shared" si="8"/>
        <v>52229.593656580932</v>
      </c>
      <c r="AF41" s="93">
        <f t="shared" si="8"/>
        <v>52232.315567417543</v>
      </c>
      <c r="AG41" s="93">
        <f t="shared" si="8"/>
        <v>52234.758220671203</v>
      </c>
      <c r="AH41" s="93">
        <f t="shared" si="8"/>
        <v>52237.24972698994</v>
      </c>
      <c r="AI41" s="93">
        <f t="shared" si="8"/>
        <v>52239.436942782864</v>
      </c>
      <c r="AJ41" s="93">
        <f t="shared" si="8"/>
        <v>52242.383226609069</v>
      </c>
      <c r="AK41" s="93">
        <f t="shared" si="8"/>
        <v>52245.02723304656</v>
      </c>
      <c r="AL41" s="93">
        <f t="shared" si="8"/>
        <v>52334.050369145843</v>
      </c>
      <c r="AM41" s="93">
        <f t="shared" si="8"/>
        <v>52196.509154267434</v>
      </c>
      <c r="AN41" s="93">
        <f t="shared" si="8"/>
        <v>52196.509154267434</v>
      </c>
      <c r="AO41" s="93">
        <f t="shared" si="8"/>
        <v>52196.509154267434</v>
      </c>
      <c r="AP41" s="93">
        <f t="shared" si="8"/>
        <v>52196.509154267434</v>
      </c>
      <c r="AQ41" s="93">
        <f t="shared" si="8"/>
        <v>52196.509154267434</v>
      </c>
      <c r="AR41" s="93">
        <f t="shared" si="8"/>
        <v>52196.509154267434</v>
      </c>
      <c r="AS41" s="93">
        <f t="shared" si="8"/>
        <v>52196.509154267434</v>
      </c>
      <c r="AT41" s="93">
        <f t="shared" si="8"/>
        <v>52196.509154267434</v>
      </c>
      <c r="AU41" s="93">
        <f t="shared" si="8"/>
        <v>52196.509154267434</v>
      </c>
      <c r="AV41" s="93">
        <f t="shared" si="8"/>
        <v>52196.509154267434</v>
      </c>
      <c r="AW41" s="93">
        <f t="shared" si="8"/>
        <v>52196.509154267434</v>
      </c>
      <c r="AX41" s="93">
        <f t="shared" si="8"/>
        <v>52196.509154267434</v>
      </c>
      <c r="AY41" s="93">
        <f t="shared" si="8"/>
        <v>52196.509154267434</v>
      </c>
      <c r="AZ41" s="93">
        <f t="shared" si="8"/>
        <v>52196.509154267434</v>
      </c>
      <c r="BA41" s="93">
        <f t="shared" si="8"/>
        <v>52196.509154267434</v>
      </c>
      <c r="BB41" s="93">
        <f t="shared" si="8"/>
        <v>52196.509154267434</v>
      </c>
      <c r="BC41" s="93">
        <f t="shared" si="8"/>
        <v>52196.509154267434</v>
      </c>
      <c r="BD41" s="93">
        <f t="shared" si="8"/>
        <v>52196.509154267434</v>
      </c>
      <c r="BE41" s="93">
        <f t="shared" si="8"/>
        <v>52196.509154267434</v>
      </c>
      <c r="BF41" s="93">
        <f t="shared" si="8"/>
        <v>52196.509154267434</v>
      </c>
      <c r="BG41" s="93">
        <f t="shared" si="8"/>
        <v>52196.509154267434</v>
      </c>
      <c r="BH41" s="93">
        <f t="shared" si="8"/>
        <v>52196.509154267434</v>
      </c>
      <c r="BI41" s="93">
        <f t="shared" si="8"/>
        <v>52196.509154267434</v>
      </c>
      <c r="BJ41" s="93">
        <f t="shared" si="8"/>
        <v>52196.509154267434</v>
      </c>
      <c r="BK41" s="93">
        <f t="shared" si="8"/>
        <v>52196.509154267434</v>
      </c>
      <c r="BL41" s="93">
        <f t="shared" si="8"/>
        <v>52196.509154267434</v>
      </c>
      <c r="BM41" s="93">
        <f t="shared" si="8"/>
        <v>52196.509154267434</v>
      </c>
      <c r="BN41" s="93">
        <f t="shared" si="8"/>
        <v>52196.509154267434</v>
      </c>
      <c r="BO41" s="93">
        <f t="shared" si="8"/>
        <v>52196.509154267434</v>
      </c>
      <c r="BP41" s="93">
        <f t="shared" si="8"/>
        <v>52196.509154267434</v>
      </c>
      <c r="BQ41" s="93">
        <f t="shared" si="8"/>
        <v>52196.509154267434</v>
      </c>
      <c r="BR41" s="93">
        <f t="shared" si="8"/>
        <v>52196.509154267434</v>
      </c>
      <c r="BS41" s="93">
        <f t="shared" si="8"/>
        <v>52196.509154267434</v>
      </c>
      <c r="BT41" s="93">
        <f t="shared" si="8"/>
        <v>52196.509154267434</v>
      </c>
      <c r="BU41" s="93">
        <f t="shared" si="8"/>
        <v>52196.509154267434</v>
      </c>
      <c r="BV41" s="93">
        <f t="shared" ref="BV41:CH41" si="9">SUM(BV33:BV40)</f>
        <v>52196.509154267434</v>
      </c>
      <c r="BW41" s="93">
        <f t="shared" si="9"/>
        <v>52196.509154267434</v>
      </c>
      <c r="BX41" s="93">
        <f t="shared" si="9"/>
        <v>52196.509154267434</v>
      </c>
      <c r="BY41" s="93">
        <f t="shared" si="9"/>
        <v>52196.509154267434</v>
      </c>
      <c r="BZ41" s="93">
        <f t="shared" si="9"/>
        <v>52196.509154267434</v>
      </c>
      <c r="CA41" s="93">
        <f t="shared" si="9"/>
        <v>52196.509154267434</v>
      </c>
      <c r="CB41" s="93">
        <f t="shared" si="9"/>
        <v>52196.509154267434</v>
      </c>
      <c r="CC41" s="93">
        <f t="shared" si="9"/>
        <v>52196.509154267434</v>
      </c>
      <c r="CD41" s="93">
        <f t="shared" si="9"/>
        <v>52196.509154267434</v>
      </c>
      <c r="CE41" s="93">
        <f t="shared" si="9"/>
        <v>52196.509154267434</v>
      </c>
      <c r="CF41" s="93">
        <f t="shared" si="9"/>
        <v>52196.509154267434</v>
      </c>
      <c r="CG41" s="93">
        <f t="shared" si="9"/>
        <v>52196.509154267434</v>
      </c>
      <c r="CH41" s="93">
        <f t="shared" si="9"/>
        <v>52196.509154267434</v>
      </c>
    </row>
    <row r="42" spans="1:86" x14ac:dyDescent="0.25">
      <c r="D42" s="78"/>
    </row>
    <row r="43" spans="1:86" s="195" customFormat="1" ht="14.25" x14ac:dyDescent="0.2">
      <c r="A43" s="190"/>
      <c r="B43" s="190"/>
      <c r="C43" s="190"/>
      <c r="D43" s="191" t="s">
        <v>78</v>
      </c>
      <c r="E43" s="192"/>
      <c r="F43" s="193"/>
      <c r="G43" s="193"/>
      <c r="H43" s="194"/>
      <c r="I43" s="195">
        <f>I31-I41</f>
        <v>0</v>
      </c>
      <c r="J43" s="195">
        <f t="shared" ref="J43:BU43" si="10">J31-J41</f>
        <v>0</v>
      </c>
      <c r="K43" s="195">
        <f t="shared" si="10"/>
        <v>0</v>
      </c>
      <c r="L43" s="195">
        <f t="shared" si="10"/>
        <v>-217.2263685210346</v>
      </c>
      <c r="M43" s="195">
        <f t="shared" si="10"/>
        <v>-220.51403975392168</v>
      </c>
      <c r="N43" s="195">
        <f>N31-N41</f>
        <v>-223.86746441145078</v>
      </c>
      <c r="O43" s="195">
        <f t="shared" si="10"/>
        <v>-223.86746441146533</v>
      </c>
      <c r="P43" s="195">
        <f t="shared" si="10"/>
        <v>-223.86746441145806</v>
      </c>
      <c r="Q43" s="195">
        <f t="shared" si="10"/>
        <v>-223.86746441146533</v>
      </c>
      <c r="R43" s="195">
        <f t="shared" si="10"/>
        <v>-223.86746441146533</v>
      </c>
      <c r="S43" s="195">
        <f t="shared" si="10"/>
        <v>-223.86746441146533</v>
      </c>
      <c r="T43" s="195">
        <f t="shared" si="10"/>
        <v>-223.86746441146533</v>
      </c>
      <c r="U43" s="195">
        <f t="shared" si="10"/>
        <v>-223.86746441146533</v>
      </c>
      <c r="V43" s="195">
        <f t="shared" si="10"/>
        <v>-223.86746441146533</v>
      </c>
      <c r="W43" s="195">
        <f t="shared" si="10"/>
        <v>-223.86746441147261</v>
      </c>
      <c r="X43" s="195">
        <f t="shared" si="10"/>
        <v>-223.86746441147261</v>
      </c>
      <c r="Y43" s="195">
        <f t="shared" si="10"/>
        <v>-223.86746441147261</v>
      </c>
      <c r="Z43" s="195">
        <f t="shared" si="10"/>
        <v>-223.86746441147261</v>
      </c>
      <c r="AA43" s="195">
        <f t="shared" si="10"/>
        <v>-223.86746441147989</v>
      </c>
      <c r="AB43" s="195">
        <f t="shared" si="10"/>
        <v>-223.86746441147989</v>
      </c>
      <c r="AC43" s="195">
        <f t="shared" si="10"/>
        <v>-223.86746441147261</v>
      </c>
      <c r="AD43" s="195">
        <f t="shared" si="10"/>
        <v>-223.86746441147989</v>
      </c>
      <c r="AE43" s="195">
        <f t="shared" si="10"/>
        <v>-223.86746441147989</v>
      </c>
      <c r="AF43" s="195">
        <f t="shared" si="10"/>
        <v>-223.86746441147989</v>
      </c>
      <c r="AG43" s="195">
        <f t="shared" si="10"/>
        <v>-223.86746441147261</v>
      </c>
      <c r="AH43" s="195">
        <f t="shared" si="10"/>
        <v>-223.86746441147261</v>
      </c>
      <c r="AI43" s="195">
        <f t="shared" si="10"/>
        <v>-223.86746441147261</v>
      </c>
      <c r="AJ43" s="195">
        <f t="shared" si="10"/>
        <v>-223.86746441147989</v>
      </c>
      <c r="AK43" s="195">
        <f t="shared" si="10"/>
        <v>-223.86746441147261</v>
      </c>
      <c r="AL43" s="195">
        <f t="shared" si="10"/>
        <v>-52334.050369145873</v>
      </c>
      <c r="AM43" s="195">
        <f t="shared" si="10"/>
        <v>-52334.05036914588</v>
      </c>
      <c r="AN43" s="195">
        <f t="shared" si="10"/>
        <v>-52334.05036914588</v>
      </c>
      <c r="AO43" s="195">
        <f t="shared" si="10"/>
        <v>-52334.05036914588</v>
      </c>
      <c r="AP43" s="195">
        <f t="shared" si="10"/>
        <v>-52334.05036914588</v>
      </c>
      <c r="AQ43" s="195">
        <f t="shared" si="10"/>
        <v>-52334.05036914588</v>
      </c>
      <c r="AR43" s="195">
        <f t="shared" si="10"/>
        <v>-52334.05036914588</v>
      </c>
      <c r="AS43" s="195">
        <f t="shared" si="10"/>
        <v>-52334.05036914588</v>
      </c>
      <c r="AT43" s="195">
        <f t="shared" si="10"/>
        <v>-52334.05036914588</v>
      </c>
      <c r="AU43" s="195">
        <f t="shared" si="10"/>
        <v>-52334.05036914588</v>
      </c>
      <c r="AV43" s="195">
        <f t="shared" si="10"/>
        <v>-52334.05036914588</v>
      </c>
      <c r="AW43" s="195">
        <f t="shared" si="10"/>
        <v>-52334.05036914588</v>
      </c>
      <c r="AX43" s="195">
        <f t="shared" si="10"/>
        <v>-52334.05036914588</v>
      </c>
      <c r="AY43" s="195">
        <f t="shared" si="10"/>
        <v>-52334.05036914588</v>
      </c>
      <c r="AZ43" s="195">
        <f t="shared" si="10"/>
        <v>-52334.05036914588</v>
      </c>
      <c r="BA43" s="195">
        <f t="shared" si="10"/>
        <v>-52334.05036914588</v>
      </c>
      <c r="BB43" s="195">
        <f t="shared" si="10"/>
        <v>-52334.05036914588</v>
      </c>
      <c r="BC43" s="195">
        <f t="shared" si="10"/>
        <v>-52334.05036914588</v>
      </c>
      <c r="BD43" s="195">
        <f t="shared" si="10"/>
        <v>-52334.05036914588</v>
      </c>
      <c r="BE43" s="195">
        <f t="shared" si="10"/>
        <v>-52334.05036914588</v>
      </c>
      <c r="BF43" s="195">
        <f t="shared" si="10"/>
        <v>-52334.05036914588</v>
      </c>
      <c r="BG43" s="195">
        <f t="shared" si="10"/>
        <v>-52334.05036914588</v>
      </c>
      <c r="BH43" s="195">
        <f t="shared" si="10"/>
        <v>-52334.05036914588</v>
      </c>
      <c r="BI43" s="195">
        <f t="shared" si="10"/>
        <v>-52334.05036914588</v>
      </c>
      <c r="BJ43" s="195">
        <f t="shared" si="10"/>
        <v>-52334.05036914588</v>
      </c>
      <c r="BK43" s="195">
        <f t="shared" si="10"/>
        <v>-52334.05036914588</v>
      </c>
      <c r="BL43" s="195">
        <f t="shared" si="10"/>
        <v>-52334.05036914588</v>
      </c>
      <c r="BM43" s="195">
        <f t="shared" si="10"/>
        <v>-52334.05036914588</v>
      </c>
      <c r="BN43" s="195">
        <f t="shared" si="10"/>
        <v>-52334.05036914588</v>
      </c>
      <c r="BO43" s="195">
        <f t="shared" si="10"/>
        <v>-52334.05036914588</v>
      </c>
      <c r="BP43" s="195">
        <f t="shared" si="10"/>
        <v>-52334.05036914588</v>
      </c>
      <c r="BQ43" s="195">
        <f t="shared" si="10"/>
        <v>-52334.05036914588</v>
      </c>
      <c r="BR43" s="195">
        <f t="shared" si="10"/>
        <v>-52334.05036914588</v>
      </c>
      <c r="BS43" s="195">
        <f t="shared" si="10"/>
        <v>-52334.05036914588</v>
      </c>
      <c r="BT43" s="195">
        <f t="shared" si="10"/>
        <v>-52334.05036914588</v>
      </c>
      <c r="BU43" s="195">
        <f t="shared" si="10"/>
        <v>-52334.05036914588</v>
      </c>
      <c r="BV43" s="195">
        <f t="shared" ref="BV43:CH43" si="11">BV31-BV41</f>
        <v>-52334.05036914588</v>
      </c>
      <c r="BW43" s="195">
        <f t="shared" si="11"/>
        <v>-52334.05036914588</v>
      </c>
      <c r="BX43" s="195">
        <f t="shared" si="11"/>
        <v>-52334.05036914588</v>
      </c>
      <c r="BY43" s="195">
        <f t="shared" si="11"/>
        <v>-52334.05036914588</v>
      </c>
      <c r="BZ43" s="195">
        <f t="shared" si="11"/>
        <v>-52334.050369145873</v>
      </c>
      <c r="CA43" s="195">
        <f t="shared" si="11"/>
        <v>-52334.050369145873</v>
      </c>
      <c r="CB43" s="195">
        <f t="shared" si="11"/>
        <v>-52334.050369145873</v>
      </c>
      <c r="CC43" s="195">
        <f t="shared" si="11"/>
        <v>-52334.050369145873</v>
      </c>
      <c r="CD43" s="195">
        <f t="shared" si="11"/>
        <v>-52334.050369145873</v>
      </c>
      <c r="CE43" s="195">
        <f t="shared" si="11"/>
        <v>-52334.050369145873</v>
      </c>
      <c r="CF43" s="195">
        <f t="shared" si="11"/>
        <v>-52334.050369145873</v>
      </c>
      <c r="CG43" s="195">
        <f t="shared" si="11"/>
        <v>-52334.050369145873</v>
      </c>
      <c r="CH43" s="195">
        <f t="shared" si="11"/>
        <v>-52334.050369145873</v>
      </c>
    </row>
    <row r="44" spans="1:86" x14ac:dyDescent="0.25">
      <c r="D44" s="78"/>
    </row>
    <row r="45" spans="1:86" x14ac:dyDescent="0.25">
      <c r="A45" s="5" t="s">
        <v>108</v>
      </c>
      <c r="D45" s="78"/>
    </row>
    <row r="46" spans="1:86" x14ac:dyDescent="0.25">
      <c r="D46" s="78"/>
    </row>
    <row r="47" spans="1:86" x14ac:dyDescent="0.25">
      <c r="D47" s="6" t="str">
        <f>D$11</f>
        <v>EBITDA</v>
      </c>
      <c r="E47" s="14">
        <f t="shared" ref="E47:BP47" si="12">E$11</f>
        <v>0</v>
      </c>
      <c r="F47" s="7" t="str">
        <f t="shared" si="12"/>
        <v>$ 000s</v>
      </c>
      <c r="G47" s="6">
        <f t="shared" si="12"/>
        <v>268415.98637823237</v>
      </c>
      <c r="H47" s="6">
        <f t="shared" si="12"/>
        <v>0</v>
      </c>
      <c r="I47" s="6">
        <f t="shared" si="12"/>
        <v>0</v>
      </c>
      <c r="J47" s="6">
        <f t="shared" si="12"/>
        <v>0</v>
      </c>
      <c r="K47" s="6">
        <f t="shared" si="12"/>
        <v>0</v>
      </c>
      <c r="L47" s="6">
        <f t="shared" si="12"/>
        <v>3000</v>
      </c>
      <c r="M47" s="6">
        <f t="shared" si="12"/>
        <v>3264.8999999999996</v>
      </c>
      <c r="N47" s="6">
        <f t="shared" si="12"/>
        <v>3549.6920024999995</v>
      </c>
      <c r="O47" s="6">
        <f t="shared" si="12"/>
        <v>3855.8133053780612</v>
      </c>
      <c r="P47" s="6">
        <f t="shared" si="12"/>
        <v>4184.8039878536119</v>
      </c>
      <c r="Q47" s="6">
        <f t="shared" si="12"/>
        <v>4538.3142392844838</v>
      </c>
      <c r="R47" s="6">
        <f t="shared" si="12"/>
        <v>4918.1122101214414</v>
      </c>
      <c r="S47" s="6">
        <f t="shared" si="12"/>
        <v>5326.0924222141393</v>
      </c>
      <c r="T47" s="6">
        <f t="shared" si="12"/>
        <v>5764.2847783116722</v>
      </c>
      <c r="U47" s="6">
        <f t="shared" si="12"/>
        <v>6234.8642134387601</v>
      </c>
      <c r="V47" s="6">
        <f t="shared" si="12"/>
        <v>6740.1610338686132</v>
      </c>
      <c r="W47" s="6">
        <f t="shared" si="12"/>
        <v>7282.6719926701389</v>
      </c>
      <c r="X47" s="6">
        <f t="shared" si="12"/>
        <v>7865.0721542955835</v>
      </c>
      <c r="Y47" s="6">
        <f t="shared" si="12"/>
        <v>8490.227604411748</v>
      </c>
      <c r="Z47" s="6">
        <f t="shared" si="12"/>
        <v>9161.2090651809722</v>
      </c>
      <c r="AA47" s="6">
        <f t="shared" si="12"/>
        <v>9881.3064804863789</v>
      </c>
      <c r="AB47" s="6">
        <f t="shared" si="12"/>
        <v>10654.044640189672</v>
      </c>
      <c r="AC47" s="6">
        <f t="shared" si="12"/>
        <v>11483.199917430447</v>
      </c>
      <c r="AD47" s="6">
        <f t="shared" si="12"/>
        <v>12372.81819824756</v>
      </c>
      <c r="AE47" s="6">
        <f t="shared" si="12"/>
        <v>13327.234088449834</v>
      </c>
      <c r="AF47" s="6">
        <f t="shared" si="12"/>
        <v>14351.091488712405</v>
      </c>
      <c r="AG47" s="6">
        <f t="shared" si="12"/>
        <v>15449.365635354932</v>
      </c>
      <c r="AH47" s="6">
        <f t="shared" si="12"/>
        <v>16627.386711199262</v>
      </c>
      <c r="AI47" s="6">
        <f t="shared" si="12"/>
        <v>17890.865138339923</v>
      </c>
      <c r="AJ47" s="6">
        <f t="shared" si="12"/>
        <v>19245.918672626376</v>
      </c>
      <c r="AK47" s="6">
        <f t="shared" si="12"/>
        <v>20699.101428188558</v>
      </c>
      <c r="AL47" s="6">
        <f t="shared" si="12"/>
        <v>22257.434969477737</v>
      </c>
      <c r="AM47" s="6">
        <f t="shared" si="12"/>
        <v>0</v>
      </c>
      <c r="AN47" s="6">
        <f t="shared" si="12"/>
        <v>0</v>
      </c>
      <c r="AO47" s="6">
        <f t="shared" si="12"/>
        <v>0</v>
      </c>
      <c r="AP47" s="6">
        <f t="shared" si="12"/>
        <v>0</v>
      </c>
      <c r="AQ47" s="6">
        <f t="shared" si="12"/>
        <v>0</v>
      </c>
      <c r="AR47" s="6">
        <f t="shared" si="12"/>
        <v>0</v>
      </c>
      <c r="AS47" s="6">
        <f t="shared" si="12"/>
        <v>0</v>
      </c>
      <c r="AT47" s="6">
        <f t="shared" si="12"/>
        <v>0</v>
      </c>
      <c r="AU47" s="6">
        <f t="shared" si="12"/>
        <v>0</v>
      </c>
      <c r="AV47" s="6">
        <f t="shared" si="12"/>
        <v>0</v>
      </c>
      <c r="AW47" s="6">
        <f t="shared" si="12"/>
        <v>0</v>
      </c>
      <c r="AX47" s="6">
        <f t="shared" si="12"/>
        <v>0</v>
      </c>
      <c r="AY47" s="6">
        <f t="shared" si="12"/>
        <v>0</v>
      </c>
      <c r="AZ47" s="6">
        <f t="shared" si="12"/>
        <v>0</v>
      </c>
      <c r="BA47" s="6">
        <f t="shared" si="12"/>
        <v>0</v>
      </c>
      <c r="BB47" s="6">
        <f t="shared" si="12"/>
        <v>0</v>
      </c>
      <c r="BC47" s="6">
        <f t="shared" si="12"/>
        <v>0</v>
      </c>
      <c r="BD47" s="6">
        <f t="shared" si="12"/>
        <v>0</v>
      </c>
      <c r="BE47" s="6">
        <f t="shared" si="12"/>
        <v>0</v>
      </c>
      <c r="BF47" s="6">
        <f t="shared" si="12"/>
        <v>0</v>
      </c>
      <c r="BG47" s="6">
        <f t="shared" si="12"/>
        <v>0</v>
      </c>
      <c r="BH47" s="6">
        <f t="shared" si="12"/>
        <v>0</v>
      </c>
      <c r="BI47" s="6">
        <f t="shared" si="12"/>
        <v>0</v>
      </c>
      <c r="BJ47" s="6">
        <f t="shared" si="12"/>
        <v>0</v>
      </c>
      <c r="BK47" s="6">
        <f t="shared" si="12"/>
        <v>0</v>
      </c>
      <c r="BL47" s="6">
        <f t="shared" si="12"/>
        <v>0</v>
      </c>
      <c r="BM47" s="6">
        <f t="shared" si="12"/>
        <v>0</v>
      </c>
      <c r="BN47" s="6">
        <f t="shared" si="12"/>
        <v>0</v>
      </c>
      <c r="BO47" s="6">
        <f t="shared" si="12"/>
        <v>0</v>
      </c>
      <c r="BP47" s="6">
        <f t="shared" si="12"/>
        <v>0</v>
      </c>
      <c r="BQ47" s="6">
        <f t="shared" ref="BQ47:CH47" si="13">BQ$11</f>
        <v>0</v>
      </c>
      <c r="BR47" s="6">
        <f t="shared" si="13"/>
        <v>0</v>
      </c>
      <c r="BS47" s="6">
        <f t="shared" si="13"/>
        <v>0</v>
      </c>
      <c r="BT47" s="6">
        <f t="shared" si="13"/>
        <v>0</v>
      </c>
      <c r="BU47" s="6">
        <f t="shared" si="13"/>
        <v>0</v>
      </c>
      <c r="BV47" s="6">
        <f t="shared" si="13"/>
        <v>0</v>
      </c>
      <c r="BW47" s="6">
        <f t="shared" si="13"/>
        <v>0</v>
      </c>
      <c r="BX47" s="6">
        <f t="shared" si="13"/>
        <v>0</v>
      </c>
      <c r="BY47" s="6">
        <f t="shared" si="13"/>
        <v>0</v>
      </c>
      <c r="BZ47" s="6">
        <f t="shared" si="13"/>
        <v>0</v>
      </c>
      <c r="CA47" s="6">
        <f t="shared" si="13"/>
        <v>0</v>
      </c>
      <c r="CB47" s="6">
        <f t="shared" si="13"/>
        <v>0</v>
      </c>
      <c r="CC47" s="6">
        <f t="shared" si="13"/>
        <v>0</v>
      </c>
      <c r="CD47" s="6">
        <f t="shared" si="13"/>
        <v>0</v>
      </c>
      <c r="CE47" s="6">
        <f t="shared" si="13"/>
        <v>0</v>
      </c>
      <c r="CF47" s="6">
        <f t="shared" si="13"/>
        <v>0</v>
      </c>
      <c r="CG47" s="6">
        <f t="shared" si="13"/>
        <v>0</v>
      </c>
      <c r="CH47" s="6">
        <f t="shared" si="13"/>
        <v>0</v>
      </c>
    </row>
    <row r="48" spans="1:86" x14ac:dyDescent="0.25">
      <c r="D48" s="37" t="str">
        <f>WrkCap!D$59</f>
        <v xml:space="preserve">Changes in working capital </v>
      </c>
      <c r="E48" s="103" t="str">
        <f>WrkCap!E$59</f>
        <v>CF</v>
      </c>
      <c r="F48" s="40" t="str">
        <f>WrkCap!F$59</f>
        <v>$ 000s</v>
      </c>
      <c r="G48" s="37">
        <f>WrkCap!G$59</f>
        <v>2.2737367544323206E-13</v>
      </c>
      <c r="H48" s="37">
        <f>WrkCap!H$59</f>
        <v>0</v>
      </c>
      <c r="I48" s="37">
        <f>WrkCap!I$59</f>
        <v>0</v>
      </c>
      <c r="J48" s="37">
        <f>WrkCap!J$59</f>
        <v>0</v>
      </c>
      <c r="K48" s="37">
        <f>WrkCap!K$59</f>
        <v>0</v>
      </c>
      <c r="L48" s="37">
        <f>WrkCap!L$59</f>
        <v>82.19178082191786</v>
      </c>
      <c r="M48" s="37">
        <f>WrkCap!M$59</f>
        <v>1.6438356164383094</v>
      </c>
      <c r="N48" s="37">
        <f>WrkCap!N$59</f>
        <v>1.6767123287671666</v>
      </c>
      <c r="O48" s="37">
        <f>WrkCap!O$59</f>
        <v>1.4719335279586403</v>
      </c>
      <c r="P48" s="37">
        <f>WrkCap!P$59</f>
        <v>1.9827645542331993</v>
      </c>
      <c r="Q48" s="37">
        <f>WrkCap!Q$59</f>
        <v>1.7793405369862967</v>
      </c>
      <c r="R48" s="37">
        <f>WrkCap!R$59</f>
        <v>1.8149273477260977</v>
      </c>
      <c r="S48" s="37">
        <f>WrkCap!S$59</f>
        <v>1.5932681880447035</v>
      </c>
      <c r="T48" s="37">
        <f>WrkCap!T$59</f>
        <v>2.1462081192100868</v>
      </c>
      <c r="U48" s="37">
        <f>WrkCap!U$59</f>
        <v>1.9260154208257063</v>
      </c>
      <c r="V48" s="37">
        <f>WrkCap!V$59</f>
        <v>1.9645357292420158</v>
      </c>
      <c r="W48" s="37">
        <f>WrkCap!W$59</f>
        <v>1.724604726244479</v>
      </c>
      <c r="X48" s="37">
        <f>WrkCap!X$59</f>
        <v>2.3231246902860221</v>
      </c>
      <c r="Y48" s="37">
        <f>WrkCap!Y$59</f>
        <v>2.0847810321577072</v>
      </c>
      <c r="Z48" s="37">
        <f>WrkCap!Z$59</f>
        <v>2.1264766528006476</v>
      </c>
      <c r="AA48" s="37">
        <f>WrkCap!AA$59</f>
        <v>1.8667676189750182</v>
      </c>
      <c r="AB48" s="37">
        <f>WrkCap!AB$59</f>
        <v>2.514624876455855</v>
      </c>
      <c r="AC48" s="37">
        <f>WrkCap!AC$59</f>
        <v>2.2566340357652734</v>
      </c>
      <c r="AD48" s="37">
        <f>WrkCap!AD$59</f>
        <v>2.3017667164806426</v>
      </c>
      <c r="AE48" s="37">
        <f>WrkCap!AE$59</f>
        <v>2.0206493060252342</v>
      </c>
      <c r="AF48" s="37">
        <f>WrkCap!AF$59</f>
        <v>2.7219108366116416</v>
      </c>
      <c r="AG48" s="37">
        <f>WrkCap!AG$59</f>
        <v>2.4426532536631385</v>
      </c>
      <c r="AH48" s="37">
        <f>WrkCap!AH$59</f>
        <v>2.4915063187361284</v>
      </c>
      <c r="AI48" s="37">
        <f>WrkCap!AI$59</f>
        <v>2.1872157929235527</v>
      </c>
      <c r="AJ48" s="37">
        <f>WrkCap!AJ$59</f>
        <v>2.9462838262008972</v>
      </c>
      <c r="AK48" s="37">
        <f>WrkCap!AK$59</f>
        <v>2.6440064374935446</v>
      </c>
      <c r="AL48" s="37">
        <f>WrkCap!AL$59</f>
        <v>2.6968865662433927</v>
      </c>
      <c r="AM48" s="37">
        <f>WrkCap!AM$59</f>
        <v>-137.54121487841303</v>
      </c>
      <c r="AN48" s="37">
        <f>WrkCap!AN$59</f>
        <v>0</v>
      </c>
      <c r="AO48" s="37">
        <f>WrkCap!AO$59</f>
        <v>0</v>
      </c>
      <c r="AP48" s="37">
        <f>WrkCap!AP$59</f>
        <v>0</v>
      </c>
      <c r="AQ48" s="37">
        <f>WrkCap!AQ$59</f>
        <v>0</v>
      </c>
      <c r="AR48" s="37">
        <f>WrkCap!AR$59</f>
        <v>0</v>
      </c>
      <c r="AS48" s="37">
        <f>WrkCap!AS$59</f>
        <v>0</v>
      </c>
      <c r="AT48" s="37">
        <f>WrkCap!AT$59</f>
        <v>0</v>
      </c>
      <c r="AU48" s="37">
        <f>WrkCap!AU$59</f>
        <v>0</v>
      </c>
      <c r="AV48" s="37">
        <f>WrkCap!AV$59</f>
        <v>0</v>
      </c>
      <c r="AW48" s="37">
        <f>WrkCap!AW$59</f>
        <v>0</v>
      </c>
      <c r="AX48" s="37">
        <f>WrkCap!AX$59</f>
        <v>0</v>
      </c>
      <c r="AY48" s="37">
        <f>WrkCap!AY$59</f>
        <v>0</v>
      </c>
      <c r="AZ48" s="37">
        <f>WrkCap!AZ$59</f>
        <v>0</v>
      </c>
      <c r="BA48" s="37">
        <f>WrkCap!BA$59</f>
        <v>0</v>
      </c>
      <c r="BB48" s="37">
        <f>WrkCap!BB$59</f>
        <v>0</v>
      </c>
      <c r="BC48" s="37">
        <f>WrkCap!BC$59</f>
        <v>0</v>
      </c>
      <c r="BD48" s="37">
        <f>WrkCap!BD$59</f>
        <v>0</v>
      </c>
      <c r="BE48" s="37">
        <f>WrkCap!BE$59</f>
        <v>0</v>
      </c>
      <c r="BF48" s="37">
        <f>WrkCap!BF$59</f>
        <v>0</v>
      </c>
      <c r="BG48" s="37">
        <f>WrkCap!BG$59</f>
        <v>0</v>
      </c>
      <c r="BH48" s="37">
        <f>WrkCap!BH$59</f>
        <v>0</v>
      </c>
      <c r="BI48" s="37">
        <f>WrkCap!BI$59</f>
        <v>0</v>
      </c>
      <c r="BJ48" s="37">
        <f>WrkCap!BJ$59</f>
        <v>0</v>
      </c>
      <c r="BK48" s="37">
        <f>WrkCap!BK$59</f>
        <v>0</v>
      </c>
      <c r="BL48" s="37">
        <f>WrkCap!BL$59</f>
        <v>0</v>
      </c>
      <c r="BM48" s="37">
        <f>WrkCap!BM$59</f>
        <v>0</v>
      </c>
      <c r="BN48" s="37">
        <f>WrkCap!BN$59</f>
        <v>0</v>
      </c>
      <c r="BO48" s="37">
        <f>WrkCap!BO$59</f>
        <v>0</v>
      </c>
      <c r="BP48" s="37">
        <f>WrkCap!BP$59</f>
        <v>0</v>
      </c>
      <c r="BQ48" s="37">
        <f>WrkCap!BQ$59</f>
        <v>0</v>
      </c>
      <c r="BR48" s="37">
        <f>WrkCap!BR$59</f>
        <v>0</v>
      </c>
      <c r="BS48" s="37">
        <f>WrkCap!BS$59</f>
        <v>0</v>
      </c>
      <c r="BT48" s="37">
        <f>WrkCap!BT$59</f>
        <v>0</v>
      </c>
      <c r="BU48" s="37">
        <f>WrkCap!BU$59</f>
        <v>0</v>
      </c>
      <c r="BV48" s="37">
        <f>WrkCap!BV$59</f>
        <v>0</v>
      </c>
      <c r="BW48" s="37">
        <f>WrkCap!BW$59</f>
        <v>0</v>
      </c>
      <c r="BX48" s="37">
        <f>WrkCap!BX$59</f>
        <v>0</v>
      </c>
      <c r="BY48" s="37">
        <f>WrkCap!BY$59</f>
        <v>0</v>
      </c>
      <c r="BZ48" s="37">
        <f>WrkCap!BZ$59</f>
        <v>0</v>
      </c>
      <c r="CA48" s="37">
        <f>WrkCap!CA$59</f>
        <v>0</v>
      </c>
      <c r="CB48" s="37">
        <f>WrkCap!CB$59</f>
        <v>0</v>
      </c>
      <c r="CC48" s="37">
        <f>WrkCap!CC$59</f>
        <v>0</v>
      </c>
      <c r="CD48" s="37">
        <f>WrkCap!CD$59</f>
        <v>0</v>
      </c>
      <c r="CE48" s="37">
        <f>WrkCap!CE$59</f>
        <v>0</v>
      </c>
      <c r="CF48" s="37">
        <f>WrkCap!CF$59</f>
        <v>0</v>
      </c>
      <c r="CG48" s="37">
        <f>WrkCap!CG$59</f>
        <v>0</v>
      </c>
      <c r="CH48" s="37">
        <f>WrkCap!CH$59</f>
        <v>0</v>
      </c>
    </row>
    <row r="49" spans="1:86" x14ac:dyDescent="0.25">
      <c r="D49" s="37" t="str">
        <f>NCA!D$36</f>
        <v xml:space="preserve">Maintenance capex </v>
      </c>
      <c r="E49" s="103" t="str">
        <f>NCA!E$36</f>
        <v>CF</v>
      </c>
      <c r="F49" s="40">
        <f>NCA!F$36</f>
        <v>0</v>
      </c>
      <c r="G49" s="37">
        <f>NCA!G$36</f>
        <v>0</v>
      </c>
      <c r="H49" s="37">
        <f>NCA!H$36</f>
        <v>0</v>
      </c>
      <c r="I49" s="37">
        <f>NCA!I$36</f>
        <v>0</v>
      </c>
      <c r="J49" s="37">
        <f>NCA!J$36</f>
        <v>0</v>
      </c>
      <c r="K49" s="37">
        <f>NCA!K$36</f>
        <v>0</v>
      </c>
      <c r="L49" s="37">
        <f>NCA!L$36</f>
        <v>0</v>
      </c>
      <c r="M49" s="37">
        <f>NCA!M$36</f>
        <v>0</v>
      </c>
      <c r="N49" s="37">
        <f>NCA!N$36</f>
        <v>0</v>
      </c>
      <c r="O49" s="37">
        <f>NCA!O$36</f>
        <v>0</v>
      </c>
      <c r="P49" s="37">
        <f>NCA!P$36</f>
        <v>0</v>
      </c>
      <c r="Q49" s="37">
        <f>NCA!Q$36</f>
        <v>0</v>
      </c>
      <c r="R49" s="37">
        <f>NCA!R$36</f>
        <v>0</v>
      </c>
      <c r="S49" s="37">
        <f>NCA!S$36</f>
        <v>0</v>
      </c>
      <c r="T49" s="37">
        <f>NCA!T$36</f>
        <v>0</v>
      </c>
      <c r="U49" s="37">
        <f>NCA!U$36</f>
        <v>0</v>
      </c>
      <c r="V49" s="37">
        <f>NCA!V$36</f>
        <v>0</v>
      </c>
      <c r="W49" s="37">
        <f>NCA!W$36</f>
        <v>0</v>
      </c>
      <c r="X49" s="37">
        <f>NCA!X$36</f>
        <v>0</v>
      </c>
      <c r="Y49" s="37">
        <f>NCA!Y$36</f>
        <v>0</v>
      </c>
      <c r="Z49" s="37">
        <f>NCA!Z$36</f>
        <v>0</v>
      </c>
      <c r="AA49" s="37">
        <f>NCA!AA$36</f>
        <v>0</v>
      </c>
      <c r="AB49" s="37">
        <f>NCA!AB$36</f>
        <v>0</v>
      </c>
      <c r="AC49" s="37">
        <f>NCA!AC$36</f>
        <v>0</v>
      </c>
      <c r="AD49" s="37">
        <f>NCA!AD$36</f>
        <v>0</v>
      </c>
      <c r="AE49" s="37">
        <f>NCA!AE$36</f>
        <v>0</v>
      </c>
      <c r="AF49" s="37">
        <f>NCA!AF$36</f>
        <v>0</v>
      </c>
      <c r="AG49" s="37">
        <f>NCA!AG$36</f>
        <v>0</v>
      </c>
      <c r="AH49" s="37">
        <f>NCA!AH$36</f>
        <v>0</v>
      </c>
      <c r="AI49" s="37">
        <f>NCA!AI$36</f>
        <v>0</v>
      </c>
      <c r="AJ49" s="37">
        <f>NCA!AJ$36</f>
        <v>0</v>
      </c>
      <c r="AK49" s="37">
        <f>NCA!AK$36</f>
        <v>0</v>
      </c>
      <c r="AL49" s="37">
        <f>NCA!AL$36</f>
        <v>0</v>
      </c>
      <c r="AM49" s="37">
        <f>NCA!AM$36</f>
        <v>0</v>
      </c>
      <c r="AN49" s="37">
        <f>NCA!AN$36</f>
        <v>0</v>
      </c>
      <c r="AO49" s="37">
        <f>NCA!AO$36</f>
        <v>0</v>
      </c>
      <c r="AP49" s="37">
        <f>NCA!AP$36</f>
        <v>0</v>
      </c>
      <c r="AQ49" s="37">
        <f>NCA!AQ$36</f>
        <v>0</v>
      </c>
      <c r="AR49" s="37">
        <f>NCA!AR$36</f>
        <v>0</v>
      </c>
      <c r="AS49" s="37">
        <f>NCA!AS$36</f>
        <v>0</v>
      </c>
      <c r="AT49" s="37">
        <f>NCA!AT$36</f>
        <v>0</v>
      </c>
      <c r="AU49" s="37">
        <f>NCA!AU$36</f>
        <v>0</v>
      </c>
      <c r="AV49" s="37">
        <f>NCA!AV$36</f>
        <v>0</v>
      </c>
      <c r="AW49" s="37">
        <f>NCA!AW$36</f>
        <v>0</v>
      </c>
      <c r="AX49" s="37">
        <f>NCA!AX$36</f>
        <v>0</v>
      </c>
      <c r="AY49" s="37">
        <f>NCA!AY$36</f>
        <v>0</v>
      </c>
      <c r="AZ49" s="37">
        <f>NCA!AZ$36</f>
        <v>0</v>
      </c>
      <c r="BA49" s="37">
        <f>NCA!BA$36</f>
        <v>0</v>
      </c>
      <c r="BB49" s="37">
        <f>NCA!BB$36</f>
        <v>0</v>
      </c>
      <c r="BC49" s="37">
        <f>NCA!BC$36</f>
        <v>0</v>
      </c>
      <c r="BD49" s="37">
        <f>NCA!BD$36</f>
        <v>0</v>
      </c>
      <c r="BE49" s="37">
        <f>NCA!BE$36</f>
        <v>0</v>
      </c>
      <c r="BF49" s="37">
        <f>NCA!BF$36</f>
        <v>0</v>
      </c>
      <c r="BG49" s="37">
        <f>NCA!BG$36</f>
        <v>0</v>
      </c>
      <c r="BH49" s="37">
        <f>NCA!BH$36</f>
        <v>0</v>
      </c>
      <c r="BI49" s="37">
        <f>NCA!BI$36</f>
        <v>0</v>
      </c>
      <c r="BJ49" s="37">
        <f>NCA!BJ$36</f>
        <v>0</v>
      </c>
      <c r="BK49" s="37">
        <f>NCA!BK$36</f>
        <v>0</v>
      </c>
      <c r="BL49" s="37">
        <f>NCA!BL$36</f>
        <v>0</v>
      </c>
      <c r="BM49" s="37">
        <f>NCA!BM$36</f>
        <v>0</v>
      </c>
      <c r="BN49" s="37">
        <f>NCA!BN$36</f>
        <v>0</v>
      </c>
      <c r="BO49" s="37">
        <f>NCA!BO$36</f>
        <v>0</v>
      </c>
      <c r="BP49" s="37">
        <f>NCA!BP$36</f>
        <v>0</v>
      </c>
      <c r="BQ49" s="37">
        <f>NCA!BQ$36</f>
        <v>0</v>
      </c>
      <c r="BR49" s="37">
        <f>NCA!BR$36</f>
        <v>0</v>
      </c>
      <c r="BS49" s="37">
        <f>NCA!BS$36</f>
        <v>0</v>
      </c>
      <c r="BT49" s="37">
        <f>NCA!BT$36</f>
        <v>0</v>
      </c>
      <c r="BU49" s="37">
        <f>NCA!BU$36</f>
        <v>0</v>
      </c>
      <c r="BV49" s="37">
        <f>NCA!BV$36</f>
        <v>0</v>
      </c>
      <c r="BW49" s="37">
        <f>NCA!BW$36</f>
        <v>0</v>
      </c>
      <c r="BX49" s="37">
        <f>NCA!BX$36</f>
        <v>0</v>
      </c>
      <c r="BY49" s="37">
        <f>NCA!BY$36</f>
        <v>0</v>
      </c>
      <c r="BZ49" s="37">
        <f>NCA!BZ$36</f>
        <v>0</v>
      </c>
      <c r="CA49" s="37">
        <f>NCA!CA$36</f>
        <v>0</v>
      </c>
      <c r="CB49" s="37">
        <f>NCA!CB$36</f>
        <v>0</v>
      </c>
      <c r="CC49" s="37">
        <f>NCA!CC$36</f>
        <v>0</v>
      </c>
      <c r="CD49" s="37">
        <f>NCA!CD$36</f>
        <v>0</v>
      </c>
      <c r="CE49" s="37">
        <f>NCA!CE$36</f>
        <v>0</v>
      </c>
      <c r="CF49" s="37">
        <f>NCA!CF$36</f>
        <v>0</v>
      </c>
      <c r="CG49" s="37">
        <f>NCA!CG$36</f>
        <v>0</v>
      </c>
      <c r="CH49" s="37">
        <f>NCA!CH$36</f>
        <v>0</v>
      </c>
    </row>
    <row r="50" spans="1:86" x14ac:dyDescent="0.25">
      <c r="D50" s="37" t="str">
        <f>Tax!D$39</f>
        <v xml:space="preserve">Tax paid </v>
      </c>
      <c r="E50" s="103" t="str">
        <f>Tax!E$39</f>
        <v>CF</v>
      </c>
      <c r="F50" s="40" t="str">
        <f>Tax!F$39</f>
        <v>$ 000s</v>
      </c>
      <c r="G50" s="37">
        <f>Tax!G$39</f>
        <v>57342.580519965843</v>
      </c>
      <c r="H50" s="37">
        <f>Tax!H$39</f>
        <v>0</v>
      </c>
      <c r="I50" s="37">
        <f>Tax!I$39</f>
        <v>0</v>
      </c>
      <c r="J50" s="37">
        <f>Tax!J$39</f>
        <v>0</v>
      </c>
      <c r="K50" s="37">
        <f>Tax!K$39</f>
        <v>0</v>
      </c>
      <c r="L50" s="37">
        <f>Tax!L$39</f>
        <v>0</v>
      </c>
      <c r="M50" s="37">
        <f>Tax!M$39</f>
        <v>0</v>
      </c>
      <c r="N50" s="37">
        <f>Tax!N$39</f>
        <v>0</v>
      </c>
      <c r="O50" s="37">
        <f>Tax!O$39</f>
        <v>94.03209746448087</v>
      </c>
      <c r="P50" s="37">
        <f>Tax!P$39</f>
        <v>295.23483012666094</v>
      </c>
      <c r="Q50" s="37">
        <f>Tax!Q$39</f>
        <v>417.91430855404695</v>
      </c>
      <c r="R50" s="37">
        <f>Tax!R$39</f>
        <v>548.480102803259</v>
      </c>
      <c r="S50" s="37">
        <f>Tax!S$39</f>
        <v>687.50056942919275</v>
      </c>
      <c r="T50" s="37">
        <f>Tax!T$39</f>
        <v>835.58467925657737</v>
      </c>
      <c r="U50" s="37">
        <f>Tax!U$39</f>
        <v>993.38491279282823</v>
      </c>
      <c r="V50" s="37">
        <f>Tax!V$39</f>
        <v>1161.6003619199089</v>
      </c>
      <c r="W50" s="37">
        <f>Tax!W$39</f>
        <v>1340.9800525584913</v>
      </c>
      <c r="X50" s="37">
        <f>Tax!X$39</f>
        <v>1532.3265040442491</v>
      </c>
      <c r="Y50" s="37">
        <f>Tax!Y$39</f>
        <v>1736.4995420772232</v>
      </c>
      <c r="Z50" s="37">
        <f>Tax!Z$39</f>
        <v>1954.4203833061149</v>
      </c>
      <c r="AA50" s="37">
        <f>Tax!AA$39</f>
        <v>2170.4496078977368</v>
      </c>
      <c r="AB50" s="37">
        <f>Tax!AB$39</f>
        <v>2402.2710558087247</v>
      </c>
      <c r="AC50" s="37">
        <f>Tax!AC$39</f>
        <v>2651.0176389809576</v>
      </c>
      <c r="AD50" s="37">
        <f>Tax!AD$39</f>
        <v>2917.9031232260913</v>
      </c>
      <c r="AE50" s="37">
        <f>Tax!AE$39</f>
        <v>3204.2278902867733</v>
      </c>
      <c r="AF50" s="37">
        <f>Tax!AF$39</f>
        <v>3511.3851103655447</v>
      </c>
      <c r="AG50" s="37">
        <f>Tax!AG$39</f>
        <v>3840.8673543583027</v>
      </c>
      <c r="AH50" s="37">
        <f>Tax!AH$39</f>
        <v>4194.2736771116015</v>
      </c>
      <c r="AI50" s="37">
        <f>Tax!AI$39</f>
        <v>4573.3172052538002</v>
      </c>
      <c r="AJ50" s="37">
        <f>Tax!AJ$39</f>
        <v>4979.8332655397362</v>
      </c>
      <c r="AK50" s="37">
        <f>Tax!AK$39</f>
        <v>5415.7880922083905</v>
      </c>
      <c r="AL50" s="37">
        <f>Tax!AL$39</f>
        <v>5883.288154595145</v>
      </c>
      <c r="AM50" s="37">
        <f>Tax!AM$39</f>
        <v>2.7284841053187846E-14</v>
      </c>
      <c r="AN50" s="37">
        <f>Tax!AN$39</f>
        <v>2.7284841053187846E-14</v>
      </c>
      <c r="AO50" s="37">
        <f>Tax!AO$39</f>
        <v>2.7284841053187846E-14</v>
      </c>
      <c r="AP50" s="37">
        <f>Tax!AP$39</f>
        <v>2.7284841053187846E-14</v>
      </c>
      <c r="AQ50" s="37">
        <f>Tax!AQ$39</f>
        <v>2.7284841053187846E-14</v>
      </c>
      <c r="AR50" s="37">
        <f>Tax!AR$39</f>
        <v>2.7284841053187846E-14</v>
      </c>
      <c r="AS50" s="37">
        <f>Tax!AS$39</f>
        <v>2.7284841053187846E-14</v>
      </c>
      <c r="AT50" s="37">
        <f>Tax!AT$39</f>
        <v>2.7284841053187846E-14</v>
      </c>
      <c r="AU50" s="37">
        <f>Tax!AU$39</f>
        <v>2.7284841053187846E-14</v>
      </c>
      <c r="AV50" s="37">
        <f>Tax!AV$39</f>
        <v>2.7284841053187846E-14</v>
      </c>
      <c r="AW50" s="37">
        <f>Tax!AW$39</f>
        <v>2.7284841053187846E-14</v>
      </c>
      <c r="AX50" s="37">
        <f>Tax!AX$39</f>
        <v>2.7284841053187846E-14</v>
      </c>
      <c r="AY50" s="37">
        <f>Tax!AY$39</f>
        <v>2.7284841053187846E-14</v>
      </c>
      <c r="AZ50" s="37">
        <f>Tax!AZ$39</f>
        <v>2.7284841053187846E-14</v>
      </c>
      <c r="BA50" s="37">
        <f>Tax!BA$39</f>
        <v>2.7284841053187846E-14</v>
      </c>
      <c r="BB50" s="37">
        <f>Tax!BB$39</f>
        <v>2.7284841053187846E-14</v>
      </c>
      <c r="BC50" s="37">
        <f>Tax!BC$39</f>
        <v>2.7284841053187846E-14</v>
      </c>
      <c r="BD50" s="37">
        <f>Tax!BD$39</f>
        <v>2.7284841053187846E-14</v>
      </c>
      <c r="BE50" s="37">
        <f>Tax!BE$39</f>
        <v>2.7284841053187846E-14</v>
      </c>
      <c r="BF50" s="37">
        <f>Tax!BF$39</f>
        <v>2.7284841053187846E-14</v>
      </c>
      <c r="BG50" s="37">
        <f>Tax!BG$39</f>
        <v>2.7284841053187846E-14</v>
      </c>
      <c r="BH50" s="37">
        <f>Tax!BH$39</f>
        <v>2.7284841053187846E-14</v>
      </c>
      <c r="BI50" s="37">
        <f>Tax!BI$39</f>
        <v>2.7284841053187846E-14</v>
      </c>
      <c r="BJ50" s="37">
        <f>Tax!BJ$39</f>
        <v>2.7284841053187846E-14</v>
      </c>
      <c r="BK50" s="37">
        <f>Tax!BK$39</f>
        <v>2.7284841053187846E-14</v>
      </c>
      <c r="BL50" s="37">
        <f>Tax!BL$39</f>
        <v>2.7284841053187846E-14</v>
      </c>
      <c r="BM50" s="37">
        <f>Tax!BM$39</f>
        <v>2.7284841053187846E-14</v>
      </c>
      <c r="BN50" s="37">
        <f>Tax!BN$39</f>
        <v>2.7284841053187846E-14</v>
      </c>
      <c r="BO50" s="37">
        <f>Tax!BO$39</f>
        <v>2.7284841053187846E-14</v>
      </c>
      <c r="BP50" s="37">
        <f>Tax!BP$39</f>
        <v>2.7284841053187846E-14</v>
      </c>
      <c r="BQ50" s="37">
        <f>Tax!BQ$39</f>
        <v>2.7284841053187846E-14</v>
      </c>
      <c r="BR50" s="37">
        <f>Tax!BR$39</f>
        <v>2.7284841053187846E-14</v>
      </c>
      <c r="BS50" s="37">
        <f>Tax!BS$39</f>
        <v>2.7284841053187846E-14</v>
      </c>
      <c r="BT50" s="37">
        <f>Tax!BT$39</f>
        <v>2.7284841053187846E-14</v>
      </c>
      <c r="BU50" s="37">
        <f>Tax!BU$39</f>
        <v>2.7284841053187846E-14</v>
      </c>
      <c r="BV50" s="37">
        <f>Tax!BV$39</f>
        <v>2.7284841053187846E-14</v>
      </c>
      <c r="BW50" s="37">
        <f>Tax!BW$39</f>
        <v>2.7284841053187846E-14</v>
      </c>
      <c r="BX50" s="37">
        <f>Tax!BX$39</f>
        <v>2.7284841053187846E-14</v>
      </c>
      <c r="BY50" s="37">
        <f>Tax!BY$39</f>
        <v>2.7284841053187846E-14</v>
      </c>
      <c r="BZ50" s="37">
        <f>Tax!BZ$39</f>
        <v>2.7284841053187846E-14</v>
      </c>
      <c r="CA50" s="37">
        <f>Tax!CA$39</f>
        <v>2.7284841053187846E-14</v>
      </c>
      <c r="CB50" s="37">
        <f>Tax!CB$39</f>
        <v>2.7284841053187846E-14</v>
      </c>
      <c r="CC50" s="37">
        <f>Tax!CC$39</f>
        <v>2.7284841053187846E-14</v>
      </c>
      <c r="CD50" s="37">
        <f>Tax!CD$39</f>
        <v>2.7284841053187846E-14</v>
      </c>
      <c r="CE50" s="37">
        <f>Tax!CE$39</f>
        <v>2.7284841053187846E-14</v>
      </c>
      <c r="CF50" s="37">
        <f>Tax!CF$39</f>
        <v>2.7284841053187846E-14</v>
      </c>
      <c r="CG50" s="37">
        <f>Tax!CG$39</f>
        <v>2.7284841053187846E-14</v>
      </c>
      <c r="CH50" s="37">
        <f>Tax!CH$39</f>
        <v>2.7284841053187846E-14</v>
      </c>
    </row>
    <row r="51" spans="1:86" s="80" customFormat="1" x14ac:dyDescent="0.25">
      <c r="A51" s="59"/>
      <c r="B51" s="59"/>
      <c r="C51" s="59"/>
      <c r="D51" s="173" t="s">
        <v>109</v>
      </c>
      <c r="E51" s="116"/>
      <c r="F51" s="62" t="s">
        <v>59</v>
      </c>
      <c r="G51" s="62">
        <f>SUM(I51:CH51)</f>
        <v>210902.38120073226</v>
      </c>
      <c r="H51" s="60"/>
      <c r="I51" s="80">
        <f>I47-I48-I49-I50</f>
        <v>0</v>
      </c>
      <c r="J51" s="80">
        <f t="shared" ref="J51:N51" si="14">J47-J48-J49-J50</f>
        <v>0</v>
      </c>
      <c r="K51" s="80">
        <f t="shared" si="14"/>
        <v>0</v>
      </c>
      <c r="L51" s="80">
        <f t="shared" si="14"/>
        <v>2917.8082191780823</v>
      </c>
      <c r="M51" s="80">
        <f t="shared" si="14"/>
        <v>3263.2561643835616</v>
      </c>
      <c r="N51" s="80">
        <f t="shared" si="14"/>
        <v>3548.0152901712322</v>
      </c>
      <c r="O51" s="80">
        <f>O47+O48-O49-O50</f>
        <v>3763.2531414415389</v>
      </c>
      <c r="P51" s="80">
        <f t="shared" ref="P51:CA51" si="15">P47+P48-P49-P50</f>
        <v>3891.5519222811836</v>
      </c>
      <c r="Q51" s="80">
        <f t="shared" si="15"/>
        <v>4122.1792712674232</v>
      </c>
      <c r="R51" s="80">
        <f t="shared" si="15"/>
        <v>4371.4470346659082</v>
      </c>
      <c r="S51" s="80">
        <f t="shared" si="15"/>
        <v>4640.1851209729912</v>
      </c>
      <c r="T51" s="80">
        <f t="shared" si="15"/>
        <v>4930.8463071743054</v>
      </c>
      <c r="U51" s="80">
        <f t="shared" si="15"/>
        <v>5243.4053160667581</v>
      </c>
      <c r="V51" s="80">
        <f t="shared" si="15"/>
        <v>5580.5252076779461</v>
      </c>
      <c r="W51" s="80">
        <f t="shared" si="15"/>
        <v>5943.4165448378917</v>
      </c>
      <c r="X51" s="80">
        <f t="shared" si="15"/>
        <v>6335.0687749416202</v>
      </c>
      <c r="Y51" s="80">
        <f t="shared" si="15"/>
        <v>6755.8128433666825</v>
      </c>
      <c r="Z51" s="80">
        <f t="shared" si="15"/>
        <v>7208.9151585276577</v>
      </c>
      <c r="AA51" s="80">
        <f t="shared" si="15"/>
        <v>7712.723640207616</v>
      </c>
      <c r="AB51" s="80">
        <f t="shared" si="15"/>
        <v>8254.2882092574037</v>
      </c>
      <c r="AC51" s="80">
        <f t="shared" si="15"/>
        <v>8834.4389124852569</v>
      </c>
      <c r="AD51" s="80">
        <f t="shared" si="15"/>
        <v>9457.2168417379489</v>
      </c>
      <c r="AE51" s="80">
        <f t="shared" si="15"/>
        <v>10125.026847469086</v>
      </c>
      <c r="AF51" s="80">
        <f t="shared" si="15"/>
        <v>10842.428289183472</v>
      </c>
      <c r="AG51" s="80">
        <f t="shared" si="15"/>
        <v>11610.940934250293</v>
      </c>
      <c r="AH51" s="80">
        <f t="shared" si="15"/>
        <v>12435.604540406397</v>
      </c>
      <c r="AI51" s="80">
        <f t="shared" si="15"/>
        <v>13319.735148879048</v>
      </c>
      <c r="AJ51" s="80">
        <f t="shared" si="15"/>
        <v>14269.031690912841</v>
      </c>
      <c r="AK51" s="80">
        <f t="shared" si="15"/>
        <v>15285.957342417663</v>
      </c>
      <c r="AL51" s="80">
        <f t="shared" si="15"/>
        <v>16376.843701448834</v>
      </c>
      <c r="AM51" s="80">
        <f t="shared" si="15"/>
        <v>-137.54121487841306</v>
      </c>
      <c r="AN51" s="80">
        <f t="shared" si="15"/>
        <v>-2.7284841053187846E-14</v>
      </c>
      <c r="AO51" s="80">
        <f t="shared" si="15"/>
        <v>-2.7284841053187846E-14</v>
      </c>
      <c r="AP51" s="80">
        <f t="shared" si="15"/>
        <v>-2.7284841053187846E-14</v>
      </c>
      <c r="AQ51" s="80">
        <f t="shared" si="15"/>
        <v>-2.7284841053187846E-14</v>
      </c>
      <c r="AR51" s="80">
        <f t="shared" si="15"/>
        <v>-2.7284841053187846E-14</v>
      </c>
      <c r="AS51" s="80">
        <f t="shared" si="15"/>
        <v>-2.7284841053187846E-14</v>
      </c>
      <c r="AT51" s="80">
        <f t="shared" si="15"/>
        <v>-2.7284841053187846E-14</v>
      </c>
      <c r="AU51" s="80">
        <f t="shared" si="15"/>
        <v>-2.7284841053187846E-14</v>
      </c>
      <c r="AV51" s="80">
        <f t="shared" si="15"/>
        <v>-2.7284841053187846E-14</v>
      </c>
      <c r="AW51" s="80">
        <f t="shared" si="15"/>
        <v>-2.7284841053187846E-14</v>
      </c>
      <c r="AX51" s="80">
        <f t="shared" si="15"/>
        <v>-2.7284841053187846E-14</v>
      </c>
      <c r="AY51" s="80">
        <f t="shared" si="15"/>
        <v>-2.7284841053187846E-14</v>
      </c>
      <c r="AZ51" s="80">
        <f t="shared" si="15"/>
        <v>-2.7284841053187846E-14</v>
      </c>
      <c r="BA51" s="80">
        <f t="shared" si="15"/>
        <v>-2.7284841053187846E-14</v>
      </c>
      <c r="BB51" s="80">
        <f t="shared" si="15"/>
        <v>-2.7284841053187846E-14</v>
      </c>
      <c r="BC51" s="80">
        <f t="shared" si="15"/>
        <v>-2.7284841053187846E-14</v>
      </c>
      <c r="BD51" s="80">
        <f t="shared" si="15"/>
        <v>-2.7284841053187846E-14</v>
      </c>
      <c r="BE51" s="80">
        <f t="shared" si="15"/>
        <v>-2.7284841053187846E-14</v>
      </c>
      <c r="BF51" s="80">
        <f t="shared" si="15"/>
        <v>-2.7284841053187846E-14</v>
      </c>
      <c r="BG51" s="80">
        <f t="shared" si="15"/>
        <v>-2.7284841053187846E-14</v>
      </c>
      <c r="BH51" s="80">
        <f t="shared" si="15"/>
        <v>-2.7284841053187846E-14</v>
      </c>
      <c r="BI51" s="80">
        <f t="shared" si="15"/>
        <v>-2.7284841053187846E-14</v>
      </c>
      <c r="BJ51" s="80">
        <f t="shared" si="15"/>
        <v>-2.7284841053187846E-14</v>
      </c>
      <c r="BK51" s="80">
        <f t="shared" si="15"/>
        <v>-2.7284841053187846E-14</v>
      </c>
      <c r="BL51" s="80">
        <f t="shared" si="15"/>
        <v>-2.7284841053187846E-14</v>
      </c>
      <c r="BM51" s="80">
        <f t="shared" si="15"/>
        <v>-2.7284841053187846E-14</v>
      </c>
      <c r="BN51" s="80">
        <f t="shared" si="15"/>
        <v>-2.7284841053187846E-14</v>
      </c>
      <c r="BO51" s="80">
        <f t="shared" si="15"/>
        <v>-2.7284841053187846E-14</v>
      </c>
      <c r="BP51" s="80">
        <f t="shared" si="15"/>
        <v>-2.7284841053187846E-14</v>
      </c>
      <c r="BQ51" s="80">
        <f t="shared" si="15"/>
        <v>-2.7284841053187846E-14</v>
      </c>
      <c r="BR51" s="80">
        <f t="shared" si="15"/>
        <v>-2.7284841053187846E-14</v>
      </c>
      <c r="BS51" s="80">
        <f t="shared" si="15"/>
        <v>-2.7284841053187846E-14</v>
      </c>
      <c r="BT51" s="80">
        <f t="shared" si="15"/>
        <v>-2.7284841053187846E-14</v>
      </c>
      <c r="BU51" s="80">
        <f t="shared" si="15"/>
        <v>-2.7284841053187846E-14</v>
      </c>
      <c r="BV51" s="80">
        <f t="shared" si="15"/>
        <v>-2.7284841053187846E-14</v>
      </c>
      <c r="BW51" s="80">
        <f t="shared" si="15"/>
        <v>-2.7284841053187846E-14</v>
      </c>
      <c r="BX51" s="80">
        <f t="shared" si="15"/>
        <v>-2.7284841053187846E-14</v>
      </c>
      <c r="BY51" s="80">
        <f t="shared" si="15"/>
        <v>-2.7284841053187846E-14</v>
      </c>
      <c r="BZ51" s="80">
        <f t="shared" si="15"/>
        <v>-2.7284841053187846E-14</v>
      </c>
      <c r="CA51" s="80">
        <f t="shared" si="15"/>
        <v>-2.7284841053187846E-14</v>
      </c>
      <c r="CB51" s="80">
        <f t="shared" ref="CB51:CH51" si="16">CB47+CB48-CB49-CB50</f>
        <v>-2.7284841053187846E-14</v>
      </c>
      <c r="CC51" s="80">
        <f t="shared" si="16"/>
        <v>-2.7284841053187846E-14</v>
      </c>
      <c r="CD51" s="80">
        <f t="shared" si="16"/>
        <v>-2.7284841053187846E-14</v>
      </c>
      <c r="CE51" s="80">
        <f t="shared" si="16"/>
        <v>-2.7284841053187846E-14</v>
      </c>
      <c r="CF51" s="80">
        <f t="shared" si="16"/>
        <v>-2.7284841053187846E-14</v>
      </c>
      <c r="CG51" s="80">
        <f t="shared" si="16"/>
        <v>-2.7284841053187846E-14</v>
      </c>
      <c r="CH51" s="80">
        <f t="shared" si="16"/>
        <v>-2.7284841053187846E-14</v>
      </c>
    </row>
    <row r="52" spans="1:86" x14ac:dyDescent="0.25">
      <c r="D52" s="78"/>
    </row>
    <row r="53" spans="1:86" x14ac:dyDescent="0.25">
      <c r="D53" s="37" t="str">
        <f>Loan!D$19</f>
        <v>Interest payments</v>
      </c>
      <c r="E53" s="103">
        <f>Loan!E$19</f>
        <v>0</v>
      </c>
      <c r="F53" s="40">
        <f>Loan!F$19</f>
        <v>0</v>
      </c>
      <c r="G53" s="37">
        <f>Loan!G$19</f>
        <v>0</v>
      </c>
      <c r="H53" s="37">
        <f>Loan!H$19</f>
        <v>0</v>
      </c>
      <c r="I53" s="37">
        <f>Loan!I$19</f>
        <v>0</v>
      </c>
      <c r="J53" s="37">
        <f>Loan!J$19</f>
        <v>0</v>
      </c>
      <c r="K53" s="37">
        <f>Loan!K$19</f>
        <v>0</v>
      </c>
      <c r="L53" s="37">
        <f>Loan!L$19</f>
        <v>775.89880657914853</v>
      </c>
      <c r="M53" s="37">
        <f>Loan!M$19</f>
        <v>720.47746325206651</v>
      </c>
      <c r="N53" s="37">
        <f>Loan!N$19</f>
        <v>665.0561199249845</v>
      </c>
      <c r="O53" s="37">
        <f>Loan!O$19</f>
        <v>609.63477659790249</v>
      </c>
      <c r="P53" s="37">
        <f>Loan!P$19</f>
        <v>554.21343327082036</v>
      </c>
      <c r="Q53" s="37">
        <f>Loan!Q$19</f>
        <v>498.79208994373835</v>
      </c>
      <c r="R53" s="37">
        <f>Loan!R$19</f>
        <v>443.37074661665628</v>
      </c>
      <c r="S53" s="37">
        <f>Loan!S$19</f>
        <v>387.94940328957421</v>
      </c>
      <c r="T53" s="37">
        <f>Loan!T$19</f>
        <v>332.52805996249214</v>
      </c>
      <c r="U53" s="37">
        <f>Loan!U$19</f>
        <v>277.10671663541007</v>
      </c>
      <c r="V53" s="37">
        <f>Loan!V$19</f>
        <v>221.68537330832805</v>
      </c>
      <c r="W53" s="37">
        <f>Loan!W$19</f>
        <v>166.26402998124601</v>
      </c>
      <c r="X53" s="37">
        <f>Loan!X$19</f>
        <v>110.842686654164</v>
      </c>
      <c r="Y53" s="37">
        <f>Loan!Y$19</f>
        <v>55.421343327081949</v>
      </c>
      <c r="Z53" s="37">
        <f>Loan!Z$19</f>
        <v>-9.0949470177292829E-14</v>
      </c>
      <c r="AA53" s="37">
        <f>Loan!AA$19</f>
        <v>-9.0949470177292829E-14</v>
      </c>
      <c r="AB53" s="37">
        <f>Loan!AB$19</f>
        <v>-9.0949470177292829E-14</v>
      </c>
      <c r="AC53" s="37">
        <f>Loan!AC$19</f>
        <v>-9.0949470177292829E-14</v>
      </c>
      <c r="AD53" s="37">
        <f>Loan!AD$19</f>
        <v>-9.0949470177292829E-14</v>
      </c>
      <c r="AE53" s="37">
        <f>Loan!AE$19</f>
        <v>-9.0949470177292829E-14</v>
      </c>
      <c r="AF53" s="37">
        <f>Loan!AF$19</f>
        <v>-9.0949470177292829E-14</v>
      </c>
      <c r="AG53" s="37">
        <f>Loan!AG$19</f>
        <v>-9.0949470177292829E-14</v>
      </c>
      <c r="AH53" s="37">
        <f>Loan!AH$19</f>
        <v>-9.0949470177292829E-14</v>
      </c>
      <c r="AI53" s="37">
        <f>Loan!AI$19</f>
        <v>-9.0949470177292829E-14</v>
      </c>
      <c r="AJ53" s="37">
        <f>Loan!AJ$19</f>
        <v>-9.0949470177292829E-14</v>
      </c>
      <c r="AK53" s="37">
        <f>Loan!AK$19</f>
        <v>-9.0949470177292829E-14</v>
      </c>
      <c r="AL53" s="37">
        <f>Loan!AL$19</f>
        <v>-9.0949470177292829E-14</v>
      </c>
      <c r="AM53" s="37">
        <f>Loan!AM$19</f>
        <v>-9.0949470177292829E-14</v>
      </c>
      <c r="AN53" s="37">
        <f>Loan!AN$19</f>
        <v>-9.0949470177292829E-14</v>
      </c>
      <c r="AO53" s="37">
        <f>Loan!AO$19</f>
        <v>-9.0949470177292829E-14</v>
      </c>
      <c r="AP53" s="37">
        <f>Loan!AP$19</f>
        <v>-9.0949470177292829E-14</v>
      </c>
      <c r="AQ53" s="37">
        <f>Loan!AQ$19</f>
        <v>-9.0949470177292829E-14</v>
      </c>
      <c r="AR53" s="37">
        <f>Loan!AR$19</f>
        <v>-9.0949470177292829E-14</v>
      </c>
      <c r="AS53" s="37">
        <f>Loan!AS$19</f>
        <v>-9.0949470177292829E-14</v>
      </c>
      <c r="AT53" s="37">
        <f>Loan!AT$19</f>
        <v>-9.0949470177292829E-14</v>
      </c>
      <c r="AU53" s="37">
        <f>Loan!AU$19</f>
        <v>-9.0949470177292829E-14</v>
      </c>
      <c r="AV53" s="37">
        <f>Loan!AV$19</f>
        <v>-9.0949470177292829E-14</v>
      </c>
      <c r="AW53" s="37">
        <f>Loan!AW$19</f>
        <v>-9.0949470177292829E-14</v>
      </c>
      <c r="AX53" s="37">
        <f>Loan!AX$19</f>
        <v>-9.0949470177292829E-14</v>
      </c>
      <c r="AY53" s="37">
        <f>Loan!AY$19</f>
        <v>-9.0949470177292829E-14</v>
      </c>
      <c r="AZ53" s="37">
        <f>Loan!AZ$19</f>
        <v>-9.0949470177292829E-14</v>
      </c>
      <c r="BA53" s="37">
        <f>Loan!BA$19</f>
        <v>-9.0949470177292829E-14</v>
      </c>
      <c r="BB53" s="37">
        <f>Loan!BB$19</f>
        <v>-9.0949470177292829E-14</v>
      </c>
      <c r="BC53" s="37">
        <f>Loan!BC$19</f>
        <v>-9.0949470177292829E-14</v>
      </c>
      <c r="BD53" s="37">
        <f>Loan!BD$19</f>
        <v>-9.0949470177292829E-14</v>
      </c>
      <c r="BE53" s="37">
        <f>Loan!BE$19</f>
        <v>-9.0949470177292829E-14</v>
      </c>
      <c r="BF53" s="37">
        <f>Loan!BF$19</f>
        <v>-9.0949470177292829E-14</v>
      </c>
      <c r="BG53" s="37">
        <f>Loan!BG$19</f>
        <v>-9.0949470177292829E-14</v>
      </c>
      <c r="BH53" s="37">
        <f>Loan!BH$19</f>
        <v>-9.0949470177292829E-14</v>
      </c>
      <c r="BI53" s="37">
        <f>Loan!BI$19</f>
        <v>-9.0949470177292829E-14</v>
      </c>
      <c r="BJ53" s="37">
        <f>Loan!BJ$19</f>
        <v>-9.0949470177292829E-14</v>
      </c>
      <c r="BK53" s="37">
        <f>Loan!BK$19</f>
        <v>-9.0949470177292829E-14</v>
      </c>
      <c r="BL53" s="37">
        <f>Loan!BL$19</f>
        <v>-9.0949470177292829E-14</v>
      </c>
      <c r="BM53" s="37">
        <f>Loan!BM$19</f>
        <v>-9.0949470177292829E-14</v>
      </c>
      <c r="BN53" s="37">
        <f>Loan!BN$19</f>
        <v>-9.0949470177292829E-14</v>
      </c>
      <c r="BO53" s="37">
        <f>Loan!BO$19</f>
        <v>-9.0949470177292829E-14</v>
      </c>
      <c r="BP53" s="37">
        <f>Loan!BP$19</f>
        <v>-9.0949470177292829E-14</v>
      </c>
      <c r="BQ53" s="37">
        <f>Loan!BQ$19</f>
        <v>-9.0949470177292829E-14</v>
      </c>
      <c r="BR53" s="37">
        <f>Loan!BR$19</f>
        <v>-9.0949470177292829E-14</v>
      </c>
      <c r="BS53" s="37">
        <f>Loan!BS$19</f>
        <v>-9.0949470177292829E-14</v>
      </c>
      <c r="BT53" s="37">
        <f>Loan!BT$19</f>
        <v>-9.0949470177292829E-14</v>
      </c>
      <c r="BU53" s="37">
        <f>Loan!BU$19</f>
        <v>-9.0949470177292829E-14</v>
      </c>
      <c r="BV53" s="37">
        <f>Loan!BV$19</f>
        <v>-9.0949470177292829E-14</v>
      </c>
      <c r="BW53" s="37">
        <f>Loan!BW$19</f>
        <v>-9.0949470177292829E-14</v>
      </c>
      <c r="BX53" s="37">
        <f>Loan!BX$19</f>
        <v>-9.0949470177292829E-14</v>
      </c>
      <c r="BY53" s="37">
        <f>Loan!BY$19</f>
        <v>-9.0949470177292829E-14</v>
      </c>
      <c r="BZ53" s="37">
        <f>Loan!BZ$19</f>
        <v>-9.0949470177292829E-14</v>
      </c>
      <c r="CA53" s="37">
        <f>Loan!CA$19</f>
        <v>-9.0949470177292829E-14</v>
      </c>
      <c r="CB53" s="37">
        <f>Loan!CB$19</f>
        <v>-9.0949470177292829E-14</v>
      </c>
      <c r="CC53" s="37">
        <f>Loan!CC$19</f>
        <v>-9.0949470177292829E-14</v>
      </c>
      <c r="CD53" s="37">
        <f>Loan!CD$19</f>
        <v>-9.0949470177292829E-14</v>
      </c>
      <c r="CE53" s="37">
        <f>Loan!CE$19</f>
        <v>-9.0949470177292829E-14</v>
      </c>
      <c r="CF53" s="37">
        <f>Loan!CF$19</f>
        <v>-9.0949470177292829E-14</v>
      </c>
      <c r="CG53" s="37">
        <f>Loan!CG$19</f>
        <v>-9.0949470177292829E-14</v>
      </c>
      <c r="CH53" s="37">
        <f>Loan!CH$19</f>
        <v>-9.0949470177292829E-14</v>
      </c>
    </row>
    <row r="54" spans="1:86" x14ac:dyDescent="0.25">
      <c r="D54" s="37" t="str">
        <f>Loan!D$11</f>
        <v>Principal repayment per year</v>
      </c>
      <c r="E54" s="103">
        <f>Loan!E$11</f>
        <v>1385.533583177051</v>
      </c>
      <c r="F54" s="40">
        <f>Loan!F$11</f>
        <v>0</v>
      </c>
      <c r="G54" s="37">
        <f>Loan!G$11</f>
        <v>19397.470164478716</v>
      </c>
      <c r="H54" s="37">
        <f>Loan!H$11</f>
        <v>0</v>
      </c>
      <c r="I54" s="37">
        <f>Loan!I$11</f>
        <v>0</v>
      </c>
      <c r="J54" s="37">
        <f>Loan!J$11</f>
        <v>0</v>
      </c>
      <c r="K54" s="37">
        <f>Loan!K$11</f>
        <v>0</v>
      </c>
      <c r="L54" s="37">
        <f>Loan!L$11</f>
        <v>1385.533583177051</v>
      </c>
      <c r="M54" s="37">
        <f>Loan!M$11</f>
        <v>1385.533583177051</v>
      </c>
      <c r="N54" s="37">
        <f>Loan!N$11</f>
        <v>1385.533583177051</v>
      </c>
      <c r="O54" s="37">
        <f>Loan!O$11</f>
        <v>1385.533583177051</v>
      </c>
      <c r="P54" s="37">
        <f>Loan!P$11</f>
        <v>1385.533583177051</v>
      </c>
      <c r="Q54" s="37">
        <f>Loan!Q$11</f>
        <v>1385.533583177051</v>
      </c>
      <c r="R54" s="37">
        <f>Loan!R$11</f>
        <v>1385.533583177051</v>
      </c>
      <c r="S54" s="37">
        <f>Loan!S$11</f>
        <v>1385.533583177051</v>
      </c>
      <c r="T54" s="37">
        <f>Loan!T$11</f>
        <v>1385.533583177051</v>
      </c>
      <c r="U54" s="37">
        <f>Loan!U$11</f>
        <v>1385.533583177051</v>
      </c>
      <c r="V54" s="37">
        <f>Loan!V$11</f>
        <v>1385.533583177051</v>
      </c>
      <c r="W54" s="37">
        <f>Loan!W$11</f>
        <v>1385.533583177051</v>
      </c>
      <c r="X54" s="37">
        <f>Loan!X$11</f>
        <v>1385.533583177051</v>
      </c>
      <c r="Y54" s="37">
        <f>Loan!Y$11</f>
        <v>1385.533583177051</v>
      </c>
      <c r="Z54" s="37">
        <f>Loan!Z$11</f>
        <v>0</v>
      </c>
      <c r="AA54" s="37">
        <f>Loan!AA$11</f>
        <v>0</v>
      </c>
      <c r="AB54" s="37">
        <f>Loan!AB$11</f>
        <v>0</v>
      </c>
      <c r="AC54" s="37">
        <f>Loan!AC$11</f>
        <v>0</v>
      </c>
      <c r="AD54" s="37">
        <f>Loan!AD$11</f>
        <v>0</v>
      </c>
      <c r="AE54" s="37">
        <f>Loan!AE$11</f>
        <v>0</v>
      </c>
      <c r="AF54" s="37">
        <f>Loan!AF$11</f>
        <v>0</v>
      </c>
      <c r="AG54" s="37">
        <f>Loan!AG$11</f>
        <v>0</v>
      </c>
      <c r="AH54" s="37">
        <f>Loan!AH$11</f>
        <v>0</v>
      </c>
      <c r="AI54" s="37">
        <f>Loan!AI$11</f>
        <v>0</v>
      </c>
      <c r="AJ54" s="37">
        <f>Loan!AJ$11</f>
        <v>0</v>
      </c>
      <c r="AK54" s="37">
        <f>Loan!AK$11</f>
        <v>0</v>
      </c>
      <c r="AL54" s="37">
        <f>Loan!AL$11</f>
        <v>0</v>
      </c>
      <c r="AM54" s="37">
        <f>Loan!AM$11</f>
        <v>0</v>
      </c>
      <c r="AN54" s="37">
        <f>Loan!AN$11</f>
        <v>0</v>
      </c>
      <c r="AO54" s="37">
        <f>Loan!AO$11</f>
        <v>0</v>
      </c>
      <c r="AP54" s="37">
        <f>Loan!AP$11</f>
        <v>0</v>
      </c>
      <c r="AQ54" s="37">
        <f>Loan!AQ$11</f>
        <v>0</v>
      </c>
      <c r="AR54" s="37">
        <f>Loan!AR$11</f>
        <v>0</v>
      </c>
      <c r="AS54" s="37">
        <f>Loan!AS$11</f>
        <v>0</v>
      </c>
      <c r="AT54" s="37">
        <f>Loan!AT$11</f>
        <v>0</v>
      </c>
      <c r="AU54" s="37">
        <f>Loan!AU$11</f>
        <v>0</v>
      </c>
      <c r="AV54" s="37">
        <f>Loan!AV$11</f>
        <v>0</v>
      </c>
      <c r="AW54" s="37">
        <f>Loan!AW$11</f>
        <v>0</v>
      </c>
      <c r="AX54" s="37">
        <f>Loan!AX$11</f>
        <v>0</v>
      </c>
      <c r="AY54" s="37">
        <f>Loan!AY$11</f>
        <v>0</v>
      </c>
      <c r="AZ54" s="37">
        <f>Loan!AZ$11</f>
        <v>0</v>
      </c>
      <c r="BA54" s="37">
        <f>Loan!BA$11</f>
        <v>0</v>
      </c>
      <c r="BB54" s="37">
        <f>Loan!BB$11</f>
        <v>0</v>
      </c>
      <c r="BC54" s="37">
        <f>Loan!BC$11</f>
        <v>0</v>
      </c>
      <c r="BD54" s="37">
        <f>Loan!BD$11</f>
        <v>0</v>
      </c>
      <c r="BE54" s="37">
        <f>Loan!BE$11</f>
        <v>0</v>
      </c>
      <c r="BF54" s="37">
        <f>Loan!BF$11</f>
        <v>0</v>
      </c>
      <c r="BG54" s="37">
        <f>Loan!BG$11</f>
        <v>0</v>
      </c>
      <c r="BH54" s="37">
        <f>Loan!BH$11</f>
        <v>0</v>
      </c>
      <c r="BI54" s="37">
        <f>Loan!BI$11</f>
        <v>0</v>
      </c>
      <c r="BJ54" s="37">
        <f>Loan!BJ$11</f>
        <v>0</v>
      </c>
      <c r="BK54" s="37">
        <f>Loan!BK$11</f>
        <v>0</v>
      </c>
      <c r="BL54" s="37">
        <f>Loan!BL$11</f>
        <v>0</v>
      </c>
      <c r="BM54" s="37">
        <f>Loan!BM$11</f>
        <v>0</v>
      </c>
      <c r="BN54" s="37">
        <f>Loan!BN$11</f>
        <v>0</v>
      </c>
      <c r="BO54" s="37">
        <f>Loan!BO$11</f>
        <v>0</v>
      </c>
      <c r="BP54" s="37">
        <f>Loan!BP$11</f>
        <v>0</v>
      </c>
      <c r="BQ54" s="37">
        <f>Loan!BQ$11</f>
        <v>0</v>
      </c>
      <c r="BR54" s="37">
        <f>Loan!BR$11</f>
        <v>0</v>
      </c>
      <c r="BS54" s="37">
        <f>Loan!BS$11</f>
        <v>0</v>
      </c>
      <c r="BT54" s="37">
        <f>Loan!BT$11</f>
        <v>0</v>
      </c>
      <c r="BU54" s="37">
        <f>Loan!BU$11</f>
        <v>0</v>
      </c>
      <c r="BV54" s="37">
        <f>Loan!BV$11</f>
        <v>0</v>
      </c>
      <c r="BW54" s="37">
        <f>Loan!BW$11</f>
        <v>0</v>
      </c>
      <c r="BX54" s="37">
        <f>Loan!BX$11</f>
        <v>0</v>
      </c>
      <c r="BY54" s="37">
        <f>Loan!BY$11</f>
        <v>0</v>
      </c>
      <c r="BZ54" s="37">
        <f>Loan!BZ$11</f>
        <v>0</v>
      </c>
      <c r="CA54" s="37">
        <f>Loan!CA$11</f>
        <v>0</v>
      </c>
      <c r="CB54" s="37">
        <f>Loan!CB$11</f>
        <v>0</v>
      </c>
      <c r="CC54" s="37">
        <f>Loan!CC$11</f>
        <v>0</v>
      </c>
      <c r="CD54" s="37">
        <f>Loan!CD$11</f>
        <v>0</v>
      </c>
      <c r="CE54" s="37">
        <f>Loan!CE$11</f>
        <v>0</v>
      </c>
      <c r="CF54" s="37">
        <f>Loan!CF$11</f>
        <v>0</v>
      </c>
      <c r="CG54" s="37">
        <f>Loan!CG$11</f>
        <v>0</v>
      </c>
      <c r="CH54" s="37">
        <f>Loan!CH$11</f>
        <v>0</v>
      </c>
    </row>
    <row r="55" spans="1:86" s="93" customFormat="1" x14ac:dyDescent="0.25">
      <c r="A55" s="43"/>
      <c r="B55" s="43"/>
      <c r="C55" s="43"/>
      <c r="D55" s="81" t="s">
        <v>110</v>
      </c>
      <c r="E55" s="110"/>
      <c r="F55" s="46" t="s">
        <v>59</v>
      </c>
      <c r="G55" s="46">
        <f>SUM(I55:CH55)</f>
        <v>185685.6699869099</v>
      </c>
      <c r="H55" s="44"/>
      <c r="I55" s="93">
        <f>I51-I53-I54</f>
        <v>0</v>
      </c>
      <c r="J55" s="93">
        <f t="shared" ref="J55:BU55" si="17">J51-J53-J54</f>
        <v>0</v>
      </c>
      <c r="K55" s="93">
        <f t="shared" si="17"/>
        <v>0</v>
      </c>
      <c r="L55" s="93">
        <f t="shared" si="17"/>
        <v>756.3758294218826</v>
      </c>
      <c r="M55" s="93">
        <f t="shared" si="17"/>
        <v>1157.2451179544439</v>
      </c>
      <c r="N55" s="93">
        <f t="shared" si="17"/>
        <v>1497.4255870691966</v>
      </c>
      <c r="O55" s="93">
        <f t="shared" si="17"/>
        <v>1768.0847816665853</v>
      </c>
      <c r="P55" s="93">
        <f t="shared" si="17"/>
        <v>1951.8049058333124</v>
      </c>
      <c r="Q55" s="93">
        <f t="shared" si="17"/>
        <v>2237.8535981466339</v>
      </c>
      <c r="R55" s="93">
        <f t="shared" si="17"/>
        <v>2542.5427048722013</v>
      </c>
      <c r="S55" s="93">
        <f t="shared" si="17"/>
        <v>2866.7021345063658</v>
      </c>
      <c r="T55" s="93">
        <f t="shared" si="17"/>
        <v>3212.7846640347625</v>
      </c>
      <c r="U55" s="93">
        <f t="shared" si="17"/>
        <v>3580.7650162542968</v>
      </c>
      <c r="V55" s="93">
        <f t="shared" si="17"/>
        <v>3973.3062511925673</v>
      </c>
      <c r="W55" s="93">
        <f t="shared" si="17"/>
        <v>4391.6189316795953</v>
      </c>
      <c r="X55" s="93">
        <f t="shared" si="17"/>
        <v>4838.6925051104054</v>
      </c>
      <c r="Y55" s="93">
        <f t="shared" si="17"/>
        <v>5314.8579168625502</v>
      </c>
      <c r="Z55" s="93">
        <f t="shared" si="17"/>
        <v>7208.9151585276577</v>
      </c>
      <c r="AA55" s="93">
        <f t="shared" si="17"/>
        <v>7712.723640207616</v>
      </c>
      <c r="AB55" s="93">
        <f t="shared" si="17"/>
        <v>8254.2882092574037</v>
      </c>
      <c r="AC55" s="93">
        <f t="shared" si="17"/>
        <v>8834.4389124852569</v>
      </c>
      <c r="AD55" s="93">
        <f t="shared" si="17"/>
        <v>9457.2168417379489</v>
      </c>
      <c r="AE55" s="93">
        <f t="shared" si="17"/>
        <v>10125.026847469086</v>
      </c>
      <c r="AF55" s="93">
        <f t="shared" si="17"/>
        <v>10842.428289183472</v>
      </c>
      <c r="AG55" s="93">
        <f t="shared" si="17"/>
        <v>11610.940934250293</v>
      </c>
      <c r="AH55" s="93">
        <f t="shared" si="17"/>
        <v>12435.604540406397</v>
      </c>
      <c r="AI55" s="93">
        <f t="shared" si="17"/>
        <v>13319.735148879048</v>
      </c>
      <c r="AJ55" s="93">
        <f t="shared" si="17"/>
        <v>14269.031690912841</v>
      </c>
      <c r="AK55" s="93">
        <f t="shared" si="17"/>
        <v>15285.957342417663</v>
      </c>
      <c r="AL55" s="93">
        <f t="shared" si="17"/>
        <v>16376.843701448834</v>
      </c>
      <c r="AM55" s="93">
        <f t="shared" si="17"/>
        <v>-137.54121487841297</v>
      </c>
      <c r="AN55" s="93">
        <f t="shared" si="17"/>
        <v>6.3664629124104983E-14</v>
      </c>
      <c r="AO55" s="93">
        <f t="shared" si="17"/>
        <v>6.3664629124104983E-14</v>
      </c>
      <c r="AP55" s="93">
        <f t="shared" si="17"/>
        <v>6.3664629124104983E-14</v>
      </c>
      <c r="AQ55" s="93">
        <f t="shared" si="17"/>
        <v>6.3664629124104983E-14</v>
      </c>
      <c r="AR55" s="93">
        <f t="shared" si="17"/>
        <v>6.3664629124104983E-14</v>
      </c>
      <c r="AS55" s="93">
        <f t="shared" si="17"/>
        <v>6.3664629124104983E-14</v>
      </c>
      <c r="AT55" s="93">
        <f t="shared" si="17"/>
        <v>6.3664629124104983E-14</v>
      </c>
      <c r="AU55" s="93">
        <f t="shared" si="17"/>
        <v>6.3664629124104983E-14</v>
      </c>
      <c r="AV55" s="93">
        <f t="shared" si="17"/>
        <v>6.3664629124104983E-14</v>
      </c>
      <c r="AW55" s="93">
        <f t="shared" si="17"/>
        <v>6.3664629124104983E-14</v>
      </c>
      <c r="AX55" s="93">
        <f t="shared" si="17"/>
        <v>6.3664629124104983E-14</v>
      </c>
      <c r="AY55" s="93">
        <f t="shared" si="17"/>
        <v>6.3664629124104983E-14</v>
      </c>
      <c r="AZ55" s="93">
        <f t="shared" si="17"/>
        <v>6.3664629124104983E-14</v>
      </c>
      <c r="BA55" s="93">
        <f t="shared" si="17"/>
        <v>6.3664629124104983E-14</v>
      </c>
      <c r="BB55" s="93">
        <f t="shared" si="17"/>
        <v>6.3664629124104983E-14</v>
      </c>
      <c r="BC55" s="93">
        <f t="shared" si="17"/>
        <v>6.3664629124104983E-14</v>
      </c>
      <c r="BD55" s="93">
        <f t="shared" si="17"/>
        <v>6.3664629124104983E-14</v>
      </c>
      <c r="BE55" s="93">
        <f t="shared" si="17"/>
        <v>6.3664629124104983E-14</v>
      </c>
      <c r="BF55" s="93">
        <f t="shared" si="17"/>
        <v>6.3664629124104983E-14</v>
      </c>
      <c r="BG55" s="93">
        <f t="shared" si="17"/>
        <v>6.3664629124104983E-14</v>
      </c>
      <c r="BH55" s="93">
        <f t="shared" si="17"/>
        <v>6.3664629124104983E-14</v>
      </c>
      <c r="BI55" s="93">
        <f t="shared" si="17"/>
        <v>6.3664629124104983E-14</v>
      </c>
      <c r="BJ55" s="93">
        <f t="shared" si="17"/>
        <v>6.3664629124104983E-14</v>
      </c>
      <c r="BK55" s="93">
        <f t="shared" si="17"/>
        <v>6.3664629124104983E-14</v>
      </c>
      <c r="BL55" s="93">
        <f t="shared" si="17"/>
        <v>6.3664629124104983E-14</v>
      </c>
      <c r="BM55" s="93">
        <f t="shared" si="17"/>
        <v>6.3664629124104983E-14</v>
      </c>
      <c r="BN55" s="93">
        <f t="shared" si="17"/>
        <v>6.3664629124104983E-14</v>
      </c>
      <c r="BO55" s="93">
        <f t="shared" si="17"/>
        <v>6.3664629124104983E-14</v>
      </c>
      <c r="BP55" s="93">
        <f t="shared" si="17"/>
        <v>6.3664629124104983E-14</v>
      </c>
      <c r="BQ55" s="93">
        <f t="shared" si="17"/>
        <v>6.3664629124104983E-14</v>
      </c>
      <c r="BR55" s="93">
        <f t="shared" si="17"/>
        <v>6.3664629124104983E-14</v>
      </c>
      <c r="BS55" s="93">
        <f t="shared" si="17"/>
        <v>6.3664629124104983E-14</v>
      </c>
      <c r="BT55" s="93">
        <f t="shared" si="17"/>
        <v>6.3664629124104983E-14</v>
      </c>
      <c r="BU55" s="93">
        <f t="shared" si="17"/>
        <v>6.3664629124104983E-14</v>
      </c>
      <c r="BV55" s="93">
        <f t="shared" ref="BV55:CH55" si="18">BV51-BV53-BV54</f>
        <v>6.3664629124104983E-14</v>
      </c>
      <c r="BW55" s="93">
        <f t="shared" si="18"/>
        <v>6.3664629124104983E-14</v>
      </c>
      <c r="BX55" s="93">
        <f t="shared" si="18"/>
        <v>6.3664629124104983E-14</v>
      </c>
      <c r="BY55" s="93">
        <f t="shared" si="18"/>
        <v>6.3664629124104983E-14</v>
      </c>
      <c r="BZ55" s="93">
        <f t="shared" si="18"/>
        <v>6.3664629124104983E-14</v>
      </c>
      <c r="CA55" s="93">
        <f t="shared" si="18"/>
        <v>6.3664629124104983E-14</v>
      </c>
      <c r="CB55" s="93">
        <f t="shared" si="18"/>
        <v>6.3664629124104983E-14</v>
      </c>
      <c r="CC55" s="93">
        <f t="shared" si="18"/>
        <v>6.3664629124104983E-14</v>
      </c>
      <c r="CD55" s="93">
        <f t="shared" si="18"/>
        <v>6.3664629124104983E-14</v>
      </c>
      <c r="CE55" s="93">
        <f t="shared" si="18"/>
        <v>6.3664629124104983E-14</v>
      </c>
      <c r="CF55" s="93">
        <f t="shared" si="18"/>
        <v>6.3664629124104983E-14</v>
      </c>
      <c r="CG55" s="93">
        <f t="shared" si="18"/>
        <v>6.3664629124104983E-14</v>
      </c>
      <c r="CH55" s="93">
        <f t="shared" si="18"/>
        <v>6.3664629124104983E-14</v>
      </c>
    </row>
    <row r="56" spans="1:86" x14ac:dyDescent="0.25">
      <c r="D56" s="78"/>
    </row>
    <row r="57" spans="1:86" hidden="1" x14ac:dyDescent="0.25">
      <c r="D57" s="77" t="s">
        <v>111</v>
      </c>
    </row>
    <row r="58" spans="1:86" hidden="1" x14ac:dyDescent="0.25">
      <c r="D58" s="77" t="s">
        <v>112</v>
      </c>
    </row>
    <row r="59" spans="1:86" s="93" customFormat="1" hidden="1" x14ac:dyDescent="0.25">
      <c r="A59" s="43"/>
      <c r="B59" s="43"/>
      <c r="C59" s="43"/>
      <c r="D59" s="81" t="s">
        <v>113</v>
      </c>
      <c r="E59" s="110"/>
      <c r="F59" s="46" t="s">
        <v>59</v>
      </c>
      <c r="G59" s="46">
        <f>SUM(I59:CH59)</f>
        <v>185685.6699869099</v>
      </c>
      <c r="H59" s="44"/>
      <c r="I59" s="93">
        <f>I55-I57-I58</f>
        <v>0</v>
      </c>
      <c r="J59" s="93">
        <f t="shared" ref="J59:BU59" si="19">J55-J57-J58</f>
        <v>0</v>
      </c>
      <c r="K59" s="93">
        <f t="shared" si="19"/>
        <v>0</v>
      </c>
      <c r="L59" s="93">
        <f t="shared" si="19"/>
        <v>756.3758294218826</v>
      </c>
      <c r="M59" s="93">
        <f t="shared" si="19"/>
        <v>1157.2451179544439</v>
      </c>
      <c r="N59" s="93">
        <f t="shared" si="19"/>
        <v>1497.4255870691966</v>
      </c>
      <c r="O59" s="93">
        <f t="shared" si="19"/>
        <v>1768.0847816665853</v>
      </c>
      <c r="P59" s="93">
        <f t="shared" si="19"/>
        <v>1951.8049058333124</v>
      </c>
      <c r="Q59" s="93">
        <f t="shared" si="19"/>
        <v>2237.8535981466339</v>
      </c>
      <c r="R59" s="93">
        <f t="shared" si="19"/>
        <v>2542.5427048722013</v>
      </c>
      <c r="S59" s="93">
        <f t="shared" si="19"/>
        <v>2866.7021345063658</v>
      </c>
      <c r="T59" s="93">
        <f t="shared" si="19"/>
        <v>3212.7846640347625</v>
      </c>
      <c r="U59" s="93">
        <f t="shared" si="19"/>
        <v>3580.7650162542968</v>
      </c>
      <c r="V59" s="93">
        <f t="shared" si="19"/>
        <v>3973.3062511925673</v>
      </c>
      <c r="W59" s="93">
        <f t="shared" si="19"/>
        <v>4391.6189316795953</v>
      </c>
      <c r="X59" s="93">
        <f t="shared" si="19"/>
        <v>4838.6925051104054</v>
      </c>
      <c r="Y59" s="93">
        <f t="shared" si="19"/>
        <v>5314.8579168625502</v>
      </c>
      <c r="Z59" s="93">
        <f t="shared" si="19"/>
        <v>7208.9151585276577</v>
      </c>
      <c r="AA59" s="93">
        <f t="shared" si="19"/>
        <v>7712.723640207616</v>
      </c>
      <c r="AB59" s="93">
        <f t="shared" si="19"/>
        <v>8254.2882092574037</v>
      </c>
      <c r="AC59" s="93">
        <f t="shared" si="19"/>
        <v>8834.4389124852569</v>
      </c>
      <c r="AD59" s="93">
        <f t="shared" si="19"/>
        <v>9457.2168417379489</v>
      </c>
      <c r="AE59" s="93">
        <f t="shared" si="19"/>
        <v>10125.026847469086</v>
      </c>
      <c r="AF59" s="93">
        <f t="shared" si="19"/>
        <v>10842.428289183472</v>
      </c>
      <c r="AG59" s="93">
        <f t="shared" si="19"/>
        <v>11610.940934250293</v>
      </c>
      <c r="AH59" s="93">
        <f t="shared" si="19"/>
        <v>12435.604540406397</v>
      </c>
      <c r="AI59" s="93">
        <f t="shared" si="19"/>
        <v>13319.735148879048</v>
      </c>
      <c r="AJ59" s="93">
        <f t="shared" si="19"/>
        <v>14269.031690912841</v>
      </c>
      <c r="AK59" s="93">
        <f t="shared" si="19"/>
        <v>15285.957342417663</v>
      </c>
      <c r="AL59" s="93">
        <f t="shared" si="19"/>
        <v>16376.843701448834</v>
      </c>
      <c r="AM59" s="93">
        <f t="shared" si="19"/>
        <v>-137.54121487841297</v>
      </c>
      <c r="AN59" s="93">
        <f t="shared" si="19"/>
        <v>6.3664629124104983E-14</v>
      </c>
      <c r="AO59" s="93">
        <f t="shared" si="19"/>
        <v>6.3664629124104983E-14</v>
      </c>
      <c r="AP59" s="93">
        <f t="shared" si="19"/>
        <v>6.3664629124104983E-14</v>
      </c>
      <c r="AQ59" s="93">
        <f t="shared" si="19"/>
        <v>6.3664629124104983E-14</v>
      </c>
      <c r="AR59" s="93">
        <f t="shared" si="19"/>
        <v>6.3664629124104983E-14</v>
      </c>
      <c r="AS59" s="93">
        <f t="shared" si="19"/>
        <v>6.3664629124104983E-14</v>
      </c>
      <c r="AT59" s="93">
        <f t="shared" si="19"/>
        <v>6.3664629124104983E-14</v>
      </c>
      <c r="AU59" s="93">
        <f t="shared" si="19"/>
        <v>6.3664629124104983E-14</v>
      </c>
      <c r="AV59" s="93">
        <f t="shared" si="19"/>
        <v>6.3664629124104983E-14</v>
      </c>
      <c r="AW59" s="93">
        <f t="shared" si="19"/>
        <v>6.3664629124104983E-14</v>
      </c>
      <c r="AX59" s="93">
        <f t="shared" si="19"/>
        <v>6.3664629124104983E-14</v>
      </c>
      <c r="AY59" s="93">
        <f t="shared" si="19"/>
        <v>6.3664629124104983E-14</v>
      </c>
      <c r="AZ59" s="93">
        <f t="shared" si="19"/>
        <v>6.3664629124104983E-14</v>
      </c>
      <c r="BA59" s="93">
        <f t="shared" si="19"/>
        <v>6.3664629124104983E-14</v>
      </c>
      <c r="BB59" s="93">
        <f t="shared" si="19"/>
        <v>6.3664629124104983E-14</v>
      </c>
      <c r="BC59" s="93">
        <f t="shared" si="19"/>
        <v>6.3664629124104983E-14</v>
      </c>
      <c r="BD59" s="93">
        <f t="shared" si="19"/>
        <v>6.3664629124104983E-14</v>
      </c>
      <c r="BE59" s="93">
        <f t="shared" si="19"/>
        <v>6.3664629124104983E-14</v>
      </c>
      <c r="BF59" s="93">
        <f t="shared" si="19"/>
        <v>6.3664629124104983E-14</v>
      </c>
      <c r="BG59" s="93">
        <f t="shared" si="19"/>
        <v>6.3664629124104983E-14</v>
      </c>
      <c r="BH59" s="93">
        <f t="shared" si="19"/>
        <v>6.3664629124104983E-14</v>
      </c>
      <c r="BI59" s="93">
        <f t="shared" si="19"/>
        <v>6.3664629124104983E-14</v>
      </c>
      <c r="BJ59" s="93">
        <f t="shared" si="19"/>
        <v>6.3664629124104983E-14</v>
      </c>
      <c r="BK59" s="93">
        <f t="shared" si="19"/>
        <v>6.3664629124104983E-14</v>
      </c>
      <c r="BL59" s="93">
        <f t="shared" si="19"/>
        <v>6.3664629124104983E-14</v>
      </c>
      <c r="BM59" s="93">
        <f t="shared" si="19"/>
        <v>6.3664629124104983E-14</v>
      </c>
      <c r="BN59" s="93">
        <f t="shared" si="19"/>
        <v>6.3664629124104983E-14</v>
      </c>
      <c r="BO59" s="93">
        <f t="shared" si="19"/>
        <v>6.3664629124104983E-14</v>
      </c>
      <c r="BP59" s="93">
        <f t="shared" si="19"/>
        <v>6.3664629124104983E-14</v>
      </c>
      <c r="BQ59" s="93">
        <f t="shared" si="19"/>
        <v>6.3664629124104983E-14</v>
      </c>
      <c r="BR59" s="93">
        <f t="shared" si="19"/>
        <v>6.3664629124104983E-14</v>
      </c>
      <c r="BS59" s="93">
        <f t="shared" si="19"/>
        <v>6.3664629124104983E-14</v>
      </c>
      <c r="BT59" s="93">
        <f t="shared" si="19"/>
        <v>6.3664629124104983E-14</v>
      </c>
      <c r="BU59" s="93">
        <f t="shared" si="19"/>
        <v>6.3664629124104983E-14</v>
      </c>
      <c r="BV59" s="93">
        <f t="shared" ref="BV59:CH59" si="20">BV55-BV57-BV58</f>
        <v>6.3664629124104983E-14</v>
      </c>
      <c r="BW59" s="93">
        <f t="shared" si="20"/>
        <v>6.3664629124104983E-14</v>
      </c>
      <c r="BX59" s="93">
        <f t="shared" si="20"/>
        <v>6.3664629124104983E-14</v>
      </c>
      <c r="BY59" s="93">
        <f t="shared" si="20"/>
        <v>6.3664629124104983E-14</v>
      </c>
      <c r="BZ59" s="93">
        <f t="shared" si="20"/>
        <v>6.3664629124104983E-14</v>
      </c>
      <c r="CA59" s="93">
        <f t="shared" si="20"/>
        <v>6.3664629124104983E-14</v>
      </c>
      <c r="CB59" s="93">
        <f t="shared" si="20"/>
        <v>6.3664629124104983E-14</v>
      </c>
      <c r="CC59" s="93">
        <f t="shared" si="20"/>
        <v>6.3664629124104983E-14</v>
      </c>
      <c r="CD59" s="93">
        <f t="shared" si="20"/>
        <v>6.3664629124104983E-14</v>
      </c>
      <c r="CE59" s="93">
        <f t="shared" si="20"/>
        <v>6.3664629124104983E-14</v>
      </c>
      <c r="CF59" s="93">
        <f t="shared" si="20"/>
        <v>6.3664629124104983E-14</v>
      </c>
      <c r="CG59" s="93">
        <f t="shared" si="20"/>
        <v>6.3664629124104983E-14</v>
      </c>
      <c r="CH59" s="93">
        <f t="shared" si="20"/>
        <v>6.3664629124104983E-14</v>
      </c>
    </row>
    <row r="60" spans="1:86" hidden="1" x14ac:dyDescent="0.25">
      <c r="D60" s="78"/>
    </row>
    <row r="61" spans="1:86" hidden="1" x14ac:dyDescent="0.25">
      <c r="D61" s="77" t="s">
        <v>114</v>
      </c>
    </row>
    <row r="62" spans="1:86" hidden="1" x14ac:dyDescent="0.25">
      <c r="D62" s="77" t="s">
        <v>115</v>
      </c>
    </row>
    <row r="63" spans="1:86" s="93" customFormat="1" hidden="1" x14ac:dyDescent="0.25">
      <c r="A63" s="43"/>
      <c r="B63" s="43"/>
      <c r="C63" s="43"/>
      <c r="D63" s="81" t="s">
        <v>116</v>
      </c>
      <c r="E63" s="110"/>
      <c r="F63" s="46" t="s">
        <v>59</v>
      </c>
      <c r="G63" s="46">
        <f>SUM(I63:CH63)</f>
        <v>185685.6699869099</v>
      </c>
      <c r="H63" s="44"/>
      <c r="I63" s="93">
        <f>I59-I61-I62</f>
        <v>0</v>
      </c>
      <c r="J63" s="93">
        <f t="shared" ref="J63:BU63" si="21">J59-J61-J62</f>
        <v>0</v>
      </c>
      <c r="K63" s="93">
        <f t="shared" si="21"/>
        <v>0</v>
      </c>
      <c r="L63" s="93">
        <f t="shared" si="21"/>
        <v>756.3758294218826</v>
      </c>
      <c r="M63" s="93">
        <f t="shared" si="21"/>
        <v>1157.2451179544439</v>
      </c>
      <c r="N63" s="93">
        <f t="shared" si="21"/>
        <v>1497.4255870691966</v>
      </c>
      <c r="O63" s="93">
        <f t="shared" si="21"/>
        <v>1768.0847816665853</v>
      </c>
      <c r="P63" s="93">
        <f t="shared" si="21"/>
        <v>1951.8049058333124</v>
      </c>
      <c r="Q63" s="93">
        <f t="shared" si="21"/>
        <v>2237.8535981466339</v>
      </c>
      <c r="R63" s="93">
        <f t="shared" si="21"/>
        <v>2542.5427048722013</v>
      </c>
      <c r="S63" s="93">
        <f t="shared" si="21"/>
        <v>2866.7021345063658</v>
      </c>
      <c r="T63" s="93">
        <f t="shared" si="21"/>
        <v>3212.7846640347625</v>
      </c>
      <c r="U63" s="93">
        <f t="shared" si="21"/>
        <v>3580.7650162542968</v>
      </c>
      <c r="V63" s="93">
        <f t="shared" si="21"/>
        <v>3973.3062511925673</v>
      </c>
      <c r="W63" s="93">
        <f t="shared" si="21"/>
        <v>4391.6189316795953</v>
      </c>
      <c r="X63" s="93">
        <f t="shared" si="21"/>
        <v>4838.6925051104054</v>
      </c>
      <c r="Y63" s="93">
        <f t="shared" si="21"/>
        <v>5314.8579168625502</v>
      </c>
      <c r="Z63" s="93">
        <f t="shared" si="21"/>
        <v>7208.9151585276577</v>
      </c>
      <c r="AA63" s="93">
        <f t="shared" si="21"/>
        <v>7712.723640207616</v>
      </c>
      <c r="AB63" s="93">
        <f t="shared" si="21"/>
        <v>8254.2882092574037</v>
      </c>
      <c r="AC63" s="93">
        <f t="shared" si="21"/>
        <v>8834.4389124852569</v>
      </c>
      <c r="AD63" s="93">
        <f t="shared" si="21"/>
        <v>9457.2168417379489</v>
      </c>
      <c r="AE63" s="93">
        <f t="shared" si="21"/>
        <v>10125.026847469086</v>
      </c>
      <c r="AF63" s="93">
        <f t="shared" si="21"/>
        <v>10842.428289183472</v>
      </c>
      <c r="AG63" s="93">
        <f t="shared" si="21"/>
        <v>11610.940934250293</v>
      </c>
      <c r="AH63" s="93">
        <f t="shared" si="21"/>
        <v>12435.604540406397</v>
      </c>
      <c r="AI63" s="93">
        <f t="shared" si="21"/>
        <v>13319.735148879048</v>
      </c>
      <c r="AJ63" s="93">
        <f t="shared" si="21"/>
        <v>14269.031690912841</v>
      </c>
      <c r="AK63" s="93">
        <f t="shared" si="21"/>
        <v>15285.957342417663</v>
      </c>
      <c r="AL63" s="93">
        <f t="shared" si="21"/>
        <v>16376.843701448834</v>
      </c>
      <c r="AM63" s="93">
        <f t="shared" si="21"/>
        <v>-137.54121487841297</v>
      </c>
      <c r="AN63" s="93">
        <f t="shared" si="21"/>
        <v>6.3664629124104983E-14</v>
      </c>
      <c r="AO63" s="93">
        <f t="shared" si="21"/>
        <v>6.3664629124104983E-14</v>
      </c>
      <c r="AP63" s="93">
        <f t="shared" si="21"/>
        <v>6.3664629124104983E-14</v>
      </c>
      <c r="AQ63" s="93">
        <f t="shared" si="21"/>
        <v>6.3664629124104983E-14</v>
      </c>
      <c r="AR63" s="93">
        <f t="shared" si="21"/>
        <v>6.3664629124104983E-14</v>
      </c>
      <c r="AS63" s="93">
        <f t="shared" si="21"/>
        <v>6.3664629124104983E-14</v>
      </c>
      <c r="AT63" s="93">
        <f t="shared" si="21"/>
        <v>6.3664629124104983E-14</v>
      </c>
      <c r="AU63" s="93">
        <f t="shared" si="21"/>
        <v>6.3664629124104983E-14</v>
      </c>
      <c r="AV63" s="93">
        <f t="shared" si="21"/>
        <v>6.3664629124104983E-14</v>
      </c>
      <c r="AW63" s="93">
        <f t="shared" si="21"/>
        <v>6.3664629124104983E-14</v>
      </c>
      <c r="AX63" s="93">
        <f t="shared" si="21"/>
        <v>6.3664629124104983E-14</v>
      </c>
      <c r="AY63" s="93">
        <f t="shared" si="21"/>
        <v>6.3664629124104983E-14</v>
      </c>
      <c r="AZ63" s="93">
        <f t="shared" si="21"/>
        <v>6.3664629124104983E-14</v>
      </c>
      <c r="BA63" s="93">
        <f t="shared" si="21"/>
        <v>6.3664629124104983E-14</v>
      </c>
      <c r="BB63" s="93">
        <f t="shared" si="21"/>
        <v>6.3664629124104983E-14</v>
      </c>
      <c r="BC63" s="93">
        <f t="shared" si="21"/>
        <v>6.3664629124104983E-14</v>
      </c>
      <c r="BD63" s="93">
        <f t="shared" si="21"/>
        <v>6.3664629124104983E-14</v>
      </c>
      <c r="BE63" s="93">
        <f t="shared" si="21"/>
        <v>6.3664629124104983E-14</v>
      </c>
      <c r="BF63" s="93">
        <f t="shared" si="21"/>
        <v>6.3664629124104983E-14</v>
      </c>
      <c r="BG63" s="93">
        <f t="shared" si="21"/>
        <v>6.3664629124104983E-14</v>
      </c>
      <c r="BH63" s="93">
        <f t="shared" si="21"/>
        <v>6.3664629124104983E-14</v>
      </c>
      <c r="BI63" s="93">
        <f t="shared" si="21"/>
        <v>6.3664629124104983E-14</v>
      </c>
      <c r="BJ63" s="93">
        <f t="shared" si="21"/>
        <v>6.3664629124104983E-14</v>
      </c>
      <c r="BK63" s="93">
        <f t="shared" si="21"/>
        <v>6.3664629124104983E-14</v>
      </c>
      <c r="BL63" s="93">
        <f t="shared" si="21"/>
        <v>6.3664629124104983E-14</v>
      </c>
      <c r="BM63" s="93">
        <f t="shared" si="21"/>
        <v>6.3664629124104983E-14</v>
      </c>
      <c r="BN63" s="93">
        <f t="shared" si="21"/>
        <v>6.3664629124104983E-14</v>
      </c>
      <c r="BO63" s="93">
        <f t="shared" si="21"/>
        <v>6.3664629124104983E-14</v>
      </c>
      <c r="BP63" s="93">
        <f t="shared" si="21"/>
        <v>6.3664629124104983E-14</v>
      </c>
      <c r="BQ63" s="93">
        <f t="shared" si="21"/>
        <v>6.3664629124104983E-14</v>
      </c>
      <c r="BR63" s="93">
        <f t="shared" si="21"/>
        <v>6.3664629124104983E-14</v>
      </c>
      <c r="BS63" s="93">
        <f t="shared" si="21"/>
        <v>6.3664629124104983E-14</v>
      </c>
      <c r="BT63" s="93">
        <f t="shared" si="21"/>
        <v>6.3664629124104983E-14</v>
      </c>
      <c r="BU63" s="93">
        <f t="shared" si="21"/>
        <v>6.3664629124104983E-14</v>
      </c>
      <c r="BV63" s="93">
        <f t="shared" ref="BV63:CH63" si="22">BV59-BV61-BV62</f>
        <v>6.3664629124104983E-14</v>
      </c>
      <c r="BW63" s="93">
        <f t="shared" si="22"/>
        <v>6.3664629124104983E-14</v>
      </c>
      <c r="BX63" s="93">
        <f t="shared" si="22"/>
        <v>6.3664629124104983E-14</v>
      </c>
      <c r="BY63" s="93">
        <f t="shared" si="22"/>
        <v>6.3664629124104983E-14</v>
      </c>
      <c r="BZ63" s="93">
        <f t="shared" si="22"/>
        <v>6.3664629124104983E-14</v>
      </c>
      <c r="CA63" s="93">
        <f t="shared" si="22"/>
        <v>6.3664629124104983E-14</v>
      </c>
      <c r="CB63" s="93">
        <f t="shared" si="22"/>
        <v>6.3664629124104983E-14</v>
      </c>
      <c r="CC63" s="93">
        <f t="shared" si="22"/>
        <v>6.3664629124104983E-14</v>
      </c>
      <c r="CD63" s="93">
        <f t="shared" si="22"/>
        <v>6.3664629124104983E-14</v>
      </c>
      <c r="CE63" s="93">
        <f t="shared" si="22"/>
        <v>6.3664629124104983E-14</v>
      </c>
      <c r="CF63" s="93">
        <f t="shared" si="22"/>
        <v>6.3664629124104983E-14</v>
      </c>
      <c r="CG63" s="93">
        <f t="shared" si="22"/>
        <v>6.3664629124104983E-14</v>
      </c>
      <c r="CH63" s="93">
        <f t="shared" si="22"/>
        <v>6.3664629124104983E-14</v>
      </c>
    </row>
    <row r="64" spans="1:86" hidden="1" x14ac:dyDescent="0.25">
      <c r="D64" s="78"/>
    </row>
    <row r="65" spans="1:86" hidden="1" x14ac:dyDescent="0.25">
      <c r="D65" s="77" t="s">
        <v>117</v>
      </c>
    </row>
    <row r="66" spans="1:86" hidden="1" x14ac:dyDescent="0.25">
      <c r="D66" s="77" t="s">
        <v>94</v>
      </c>
    </row>
    <row r="67" spans="1:86" hidden="1" x14ac:dyDescent="0.25">
      <c r="D67" s="77" t="s">
        <v>118</v>
      </c>
    </row>
    <row r="68" spans="1:86" s="93" customFormat="1" hidden="1" x14ac:dyDescent="0.25">
      <c r="A68" s="43"/>
      <c r="B68" s="43"/>
      <c r="C68" s="43"/>
      <c r="D68" s="81" t="s">
        <v>119</v>
      </c>
      <c r="E68" s="110"/>
      <c r="F68" s="46" t="s">
        <v>59</v>
      </c>
      <c r="G68" s="46">
        <f>SUM(I68:CH68)</f>
        <v>185685.6699869099</v>
      </c>
      <c r="H68" s="44"/>
      <c r="I68" s="93">
        <f>I63+I65-I66-I67</f>
        <v>0</v>
      </c>
      <c r="J68" s="93">
        <f t="shared" ref="J68:BU68" si="23">J63+J65-J66-J67</f>
        <v>0</v>
      </c>
      <c r="K68" s="93">
        <f t="shared" si="23"/>
        <v>0</v>
      </c>
      <c r="L68" s="93">
        <f t="shared" si="23"/>
        <v>756.3758294218826</v>
      </c>
      <c r="M68" s="93">
        <f t="shared" si="23"/>
        <v>1157.2451179544439</v>
      </c>
      <c r="N68" s="93">
        <f t="shared" si="23"/>
        <v>1497.4255870691966</v>
      </c>
      <c r="O68" s="93">
        <f t="shared" si="23"/>
        <v>1768.0847816665853</v>
      </c>
      <c r="P68" s="93">
        <f t="shared" si="23"/>
        <v>1951.8049058333124</v>
      </c>
      <c r="Q68" s="93">
        <f t="shared" si="23"/>
        <v>2237.8535981466339</v>
      </c>
      <c r="R68" s="93">
        <f t="shared" si="23"/>
        <v>2542.5427048722013</v>
      </c>
      <c r="S68" s="93">
        <f t="shared" si="23"/>
        <v>2866.7021345063658</v>
      </c>
      <c r="T68" s="93">
        <f t="shared" si="23"/>
        <v>3212.7846640347625</v>
      </c>
      <c r="U68" s="93">
        <f t="shared" si="23"/>
        <v>3580.7650162542968</v>
      </c>
      <c r="V68" s="93">
        <f t="shared" si="23"/>
        <v>3973.3062511925673</v>
      </c>
      <c r="W68" s="93">
        <f t="shared" si="23"/>
        <v>4391.6189316795953</v>
      </c>
      <c r="X68" s="93">
        <f t="shared" si="23"/>
        <v>4838.6925051104054</v>
      </c>
      <c r="Y68" s="93">
        <f t="shared" si="23"/>
        <v>5314.8579168625502</v>
      </c>
      <c r="Z68" s="93">
        <f t="shared" si="23"/>
        <v>7208.9151585276577</v>
      </c>
      <c r="AA68" s="93">
        <f t="shared" si="23"/>
        <v>7712.723640207616</v>
      </c>
      <c r="AB68" s="93">
        <f t="shared" si="23"/>
        <v>8254.2882092574037</v>
      </c>
      <c r="AC68" s="93">
        <f t="shared" si="23"/>
        <v>8834.4389124852569</v>
      </c>
      <c r="AD68" s="93">
        <f t="shared" si="23"/>
        <v>9457.2168417379489</v>
      </c>
      <c r="AE68" s="93">
        <f t="shared" si="23"/>
        <v>10125.026847469086</v>
      </c>
      <c r="AF68" s="93">
        <f t="shared" si="23"/>
        <v>10842.428289183472</v>
      </c>
      <c r="AG68" s="93">
        <f t="shared" si="23"/>
        <v>11610.940934250293</v>
      </c>
      <c r="AH68" s="93">
        <f t="shared" si="23"/>
        <v>12435.604540406397</v>
      </c>
      <c r="AI68" s="93">
        <f t="shared" si="23"/>
        <v>13319.735148879048</v>
      </c>
      <c r="AJ68" s="93">
        <f t="shared" si="23"/>
        <v>14269.031690912841</v>
      </c>
      <c r="AK68" s="93">
        <f t="shared" si="23"/>
        <v>15285.957342417663</v>
      </c>
      <c r="AL68" s="93">
        <f t="shared" si="23"/>
        <v>16376.843701448834</v>
      </c>
      <c r="AM68" s="93">
        <f t="shared" si="23"/>
        <v>-137.54121487841297</v>
      </c>
      <c r="AN68" s="93">
        <f t="shared" si="23"/>
        <v>6.3664629124104983E-14</v>
      </c>
      <c r="AO68" s="93">
        <f t="shared" si="23"/>
        <v>6.3664629124104983E-14</v>
      </c>
      <c r="AP68" s="93">
        <f t="shared" si="23"/>
        <v>6.3664629124104983E-14</v>
      </c>
      <c r="AQ68" s="93">
        <f t="shared" si="23"/>
        <v>6.3664629124104983E-14</v>
      </c>
      <c r="AR68" s="93">
        <f t="shared" si="23"/>
        <v>6.3664629124104983E-14</v>
      </c>
      <c r="AS68" s="93">
        <f t="shared" si="23"/>
        <v>6.3664629124104983E-14</v>
      </c>
      <c r="AT68" s="93">
        <f t="shared" si="23"/>
        <v>6.3664629124104983E-14</v>
      </c>
      <c r="AU68" s="93">
        <f t="shared" si="23"/>
        <v>6.3664629124104983E-14</v>
      </c>
      <c r="AV68" s="93">
        <f t="shared" si="23"/>
        <v>6.3664629124104983E-14</v>
      </c>
      <c r="AW68" s="93">
        <f t="shared" si="23"/>
        <v>6.3664629124104983E-14</v>
      </c>
      <c r="AX68" s="93">
        <f t="shared" si="23"/>
        <v>6.3664629124104983E-14</v>
      </c>
      <c r="AY68" s="93">
        <f t="shared" si="23"/>
        <v>6.3664629124104983E-14</v>
      </c>
      <c r="AZ68" s="93">
        <f t="shared" si="23"/>
        <v>6.3664629124104983E-14</v>
      </c>
      <c r="BA68" s="93">
        <f t="shared" si="23"/>
        <v>6.3664629124104983E-14</v>
      </c>
      <c r="BB68" s="93">
        <f t="shared" si="23"/>
        <v>6.3664629124104983E-14</v>
      </c>
      <c r="BC68" s="93">
        <f t="shared" si="23"/>
        <v>6.3664629124104983E-14</v>
      </c>
      <c r="BD68" s="93">
        <f t="shared" si="23"/>
        <v>6.3664629124104983E-14</v>
      </c>
      <c r="BE68" s="93">
        <f t="shared" si="23"/>
        <v>6.3664629124104983E-14</v>
      </c>
      <c r="BF68" s="93">
        <f t="shared" si="23"/>
        <v>6.3664629124104983E-14</v>
      </c>
      <c r="BG68" s="93">
        <f t="shared" si="23"/>
        <v>6.3664629124104983E-14</v>
      </c>
      <c r="BH68" s="93">
        <f t="shared" si="23"/>
        <v>6.3664629124104983E-14</v>
      </c>
      <c r="BI68" s="93">
        <f t="shared" si="23"/>
        <v>6.3664629124104983E-14</v>
      </c>
      <c r="BJ68" s="93">
        <f t="shared" si="23"/>
        <v>6.3664629124104983E-14</v>
      </c>
      <c r="BK68" s="93">
        <f t="shared" si="23"/>
        <v>6.3664629124104983E-14</v>
      </c>
      <c r="BL68" s="93">
        <f t="shared" si="23"/>
        <v>6.3664629124104983E-14</v>
      </c>
      <c r="BM68" s="93">
        <f t="shared" si="23"/>
        <v>6.3664629124104983E-14</v>
      </c>
      <c r="BN68" s="93">
        <f t="shared" si="23"/>
        <v>6.3664629124104983E-14</v>
      </c>
      <c r="BO68" s="93">
        <f t="shared" si="23"/>
        <v>6.3664629124104983E-14</v>
      </c>
      <c r="BP68" s="93">
        <f t="shared" si="23"/>
        <v>6.3664629124104983E-14</v>
      </c>
      <c r="BQ68" s="93">
        <f t="shared" si="23"/>
        <v>6.3664629124104983E-14</v>
      </c>
      <c r="BR68" s="93">
        <f t="shared" si="23"/>
        <v>6.3664629124104983E-14</v>
      </c>
      <c r="BS68" s="93">
        <f t="shared" si="23"/>
        <v>6.3664629124104983E-14</v>
      </c>
      <c r="BT68" s="93">
        <f t="shared" si="23"/>
        <v>6.3664629124104983E-14</v>
      </c>
      <c r="BU68" s="93">
        <f t="shared" si="23"/>
        <v>6.3664629124104983E-14</v>
      </c>
      <c r="BV68" s="93">
        <f t="shared" ref="BV68:CH68" si="24">BV63+BV65-BV66-BV67</f>
        <v>6.3664629124104983E-14</v>
      </c>
      <c r="BW68" s="93">
        <f t="shared" si="24"/>
        <v>6.3664629124104983E-14</v>
      </c>
      <c r="BX68" s="93">
        <f t="shared" si="24"/>
        <v>6.3664629124104983E-14</v>
      </c>
      <c r="BY68" s="93">
        <f t="shared" si="24"/>
        <v>6.3664629124104983E-14</v>
      </c>
      <c r="BZ68" s="93">
        <f t="shared" si="24"/>
        <v>6.3664629124104983E-14</v>
      </c>
      <c r="CA68" s="93">
        <f t="shared" si="24"/>
        <v>6.3664629124104983E-14</v>
      </c>
      <c r="CB68" s="93">
        <f t="shared" si="24"/>
        <v>6.3664629124104983E-14</v>
      </c>
      <c r="CC68" s="93">
        <f t="shared" si="24"/>
        <v>6.3664629124104983E-14</v>
      </c>
      <c r="CD68" s="93">
        <f t="shared" si="24"/>
        <v>6.3664629124104983E-14</v>
      </c>
      <c r="CE68" s="93">
        <f t="shared" si="24"/>
        <v>6.3664629124104983E-14</v>
      </c>
      <c r="CF68" s="93">
        <f t="shared" si="24"/>
        <v>6.3664629124104983E-14</v>
      </c>
      <c r="CG68" s="93">
        <f t="shared" si="24"/>
        <v>6.3664629124104983E-14</v>
      </c>
      <c r="CH68" s="93">
        <f t="shared" si="24"/>
        <v>6.3664629124104983E-14</v>
      </c>
    </row>
    <row r="69" spans="1:86" hidden="1" x14ac:dyDescent="0.25">
      <c r="D69" s="78"/>
    </row>
    <row r="70" spans="1:86" x14ac:dyDescent="0.25">
      <c r="D70" s="196" t="s">
        <v>120</v>
      </c>
      <c r="G70" s="7">
        <f t="shared" ref="G70:G71" si="25">SUM(I70:CH70)</f>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4">
        <v>0</v>
      </c>
      <c r="AS70" s="14">
        <v>0</v>
      </c>
      <c r="AT70" s="14">
        <v>0</v>
      </c>
      <c r="AU70" s="14">
        <v>0</v>
      </c>
      <c r="AV70" s="14">
        <v>0</v>
      </c>
      <c r="AW70" s="14">
        <v>0</v>
      </c>
      <c r="AX70" s="14">
        <v>0</v>
      </c>
      <c r="AY70" s="14">
        <v>0</v>
      </c>
      <c r="AZ70" s="14">
        <v>0</v>
      </c>
      <c r="BA70" s="14">
        <v>0</v>
      </c>
      <c r="BB70" s="14">
        <v>0</v>
      </c>
      <c r="BC70" s="14">
        <v>0</v>
      </c>
      <c r="BD70" s="14">
        <v>0</v>
      </c>
      <c r="BE70" s="14">
        <v>0</v>
      </c>
      <c r="BF70" s="14">
        <v>0</v>
      </c>
      <c r="BG70" s="14">
        <v>0</v>
      </c>
      <c r="BH70" s="14">
        <v>0</v>
      </c>
      <c r="BI70" s="14">
        <v>0</v>
      </c>
      <c r="BJ70" s="14">
        <v>0</v>
      </c>
      <c r="BK70" s="14">
        <v>0</v>
      </c>
      <c r="BL70" s="14">
        <v>0</v>
      </c>
      <c r="BM70" s="14">
        <v>0</v>
      </c>
      <c r="BN70" s="14">
        <v>0</v>
      </c>
      <c r="BO70" s="14">
        <v>0</v>
      </c>
      <c r="BP70" s="14">
        <v>0</v>
      </c>
      <c r="BQ70" s="14">
        <v>0</v>
      </c>
      <c r="BR70" s="14">
        <v>0</v>
      </c>
      <c r="BS70" s="14">
        <v>0</v>
      </c>
      <c r="BT70" s="14">
        <v>0</v>
      </c>
      <c r="BU70" s="14">
        <v>0</v>
      </c>
      <c r="BV70" s="14">
        <v>0</v>
      </c>
      <c r="BW70" s="14">
        <v>0</v>
      </c>
      <c r="BX70" s="14">
        <v>0</v>
      </c>
      <c r="BY70" s="14">
        <v>0</v>
      </c>
      <c r="BZ70" s="14">
        <v>0</v>
      </c>
      <c r="CA70" s="14">
        <v>0</v>
      </c>
      <c r="CB70" s="14">
        <v>0</v>
      </c>
      <c r="CC70" s="14">
        <v>0</v>
      </c>
      <c r="CD70" s="14">
        <v>0</v>
      </c>
      <c r="CE70" s="14">
        <v>0</v>
      </c>
      <c r="CF70" s="14">
        <v>0</v>
      </c>
      <c r="CG70" s="14">
        <v>0</v>
      </c>
      <c r="CH70" s="14">
        <v>0</v>
      </c>
    </row>
    <row r="71" spans="1:86" x14ac:dyDescent="0.25">
      <c r="D71" s="196" t="s">
        <v>121</v>
      </c>
      <c r="G71" s="7">
        <f t="shared" si="25"/>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v>0</v>
      </c>
      <c r="AD71" s="14">
        <v>0</v>
      </c>
      <c r="AE71" s="14">
        <v>0</v>
      </c>
      <c r="AF71" s="14">
        <v>0</v>
      </c>
      <c r="AG71" s="14">
        <v>0</v>
      </c>
      <c r="AH71" s="14">
        <v>0</v>
      </c>
      <c r="AI71" s="14">
        <v>0</v>
      </c>
      <c r="AJ71" s="14">
        <v>0</v>
      </c>
      <c r="AK71" s="14">
        <v>0</v>
      </c>
      <c r="AL71" s="14">
        <v>0</v>
      </c>
      <c r="AM71" s="14">
        <v>0</v>
      </c>
      <c r="AN71" s="14">
        <v>0</v>
      </c>
      <c r="AO71" s="14">
        <v>0</v>
      </c>
      <c r="AP71" s="14">
        <v>0</v>
      </c>
      <c r="AQ71" s="14">
        <v>0</v>
      </c>
      <c r="AR71" s="14">
        <v>0</v>
      </c>
      <c r="AS71" s="14">
        <v>0</v>
      </c>
      <c r="AT71" s="14">
        <v>0</v>
      </c>
      <c r="AU71" s="14">
        <v>0</v>
      </c>
      <c r="AV71" s="14">
        <v>0</v>
      </c>
      <c r="AW71" s="14">
        <v>0</v>
      </c>
      <c r="AX71" s="14">
        <v>0</v>
      </c>
      <c r="AY71" s="14">
        <v>0</v>
      </c>
      <c r="AZ71" s="14">
        <v>0</v>
      </c>
      <c r="BA71" s="14">
        <v>0</v>
      </c>
      <c r="BB71" s="14">
        <v>0</v>
      </c>
      <c r="BC71" s="14">
        <v>0</v>
      </c>
      <c r="BD71" s="14">
        <v>0</v>
      </c>
      <c r="BE71" s="14">
        <v>0</v>
      </c>
      <c r="BF71" s="14">
        <v>0</v>
      </c>
      <c r="BG71" s="14">
        <v>0</v>
      </c>
      <c r="BH71" s="14">
        <v>0</v>
      </c>
      <c r="BI71" s="14">
        <v>0</v>
      </c>
      <c r="BJ71" s="14">
        <v>0</v>
      </c>
      <c r="BK71" s="14">
        <v>0</v>
      </c>
      <c r="BL71" s="14">
        <v>0</v>
      </c>
      <c r="BM71" s="14">
        <v>0</v>
      </c>
      <c r="BN71" s="14">
        <v>0</v>
      </c>
      <c r="BO71" s="14">
        <v>0</v>
      </c>
      <c r="BP71" s="14">
        <v>0</v>
      </c>
      <c r="BQ71" s="14">
        <v>0</v>
      </c>
      <c r="BR71" s="14">
        <v>0</v>
      </c>
      <c r="BS71" s="14">
        <v>0</v>
      </c>
      <c r="BT71" s="14">
        <v>0</v>
      </c>
      <c r="BU71" s="14">
        <v>0</v>
      </c>
      <c r="BV71" s="14">
        <v>0</v>
      </c>
      <c r="BW71" s="14">
        <v>0</v>
      </c>
      <c r="BX71" s="14">
        <v>0</v>
      </c>
      <c r="BY71" s="14">
        <v>0</v>
      </c>
      <c r="BZ71" s="14">
        <v>0</v>
      </c>
      <c r="CA71" s="14">
        <v>0</v>
      </c>
      <c r="CB71" s="14">
        <v>0</v>
      </c>
      <c r="CC71" s="14">
        <v>0</v>
      </c>
      <c r="CD71" s="14">
        <v>0</v>
      </c>
      <c r="CE71" s="14">
        <v>0</v>
      </c>
      <c r="CF71" s="14">
        <v>0</v>
      </c>
      <c r="CG71" s="14">
        <v>0</v>
      </c>
      <c r="CH71" s="14">
        <v>0</v>
      </c>
    </row>
    <row r="72" spans="1:86" s="93" customFormat="1" x14ac:dyDescent="0.25">
      <c r="A72" s="43"/>
      <c r="B72" s="43"/>
      <c r="C72" s="43"/>
      <c r="D72" s="81" t="s">
        <v>122</v>
      </c>
      <c r="E72" s="110"/>
      <c r="F72" s="46" t="s">
        <v>59</v>
      </c>
      <c r="G72" s="46">
        <f>SUM(I72:CH72)</f>
        <v>185685.6699869099</v>
      </c>
      <c r="H72" s="44"/>
      <c r="I72" s="93">
        <f>I68-I70-I71</f>
        <v>0</v>
      </c>
      <c r="J72" s="93">
        <f t="shared" ref="J72:BU72" si="26">J68-J70-J71</f>
        <v>0</v>
      </c>
      <c r="K72" s="93">
        <f t="shared" si="26"/>
        <v>0</v>
      </c>
      <c r="L72" s="93">
        <f t="shared" si="26"/>
        <v>756.3758294218826</v>
      </c>
      <c r="M72" s="93">
        <f t="shared" si="26"/>
        <v>1157.2451179544439</v>
      </c>
      <c r="N72" s="93">
        <f t="shared" si="26"/>
        <v>1497.4255870691966</v>
      </c>
      <c r="O72" s="93">
        <f t="shared" si="26"/>
        <v>1768.0847816665853</v>
      </c>
      <c r="P72" s="93">
        <f t="shared" si="26"/>
        <v>1951.8049058333124</v>
      </c>
      <c r="Q72" s="93">
        <f t="shared" si="26"/>
        <v>2237.8535981466339</v>
      </c>
      <c r="R72" s="93">
        <f t="shared" si="26"/>
        <v>2542.5427048722013</v>
      </c>
      <c r="S72" s="93">
        <f t="shared" si="26"/>
        <v>2866.7021345063658</v>
      </c>
      <c r="T72" s="93">
        <f t="shared" si="26"/>
        <v>3212.7846640347625</v>
      </c>
      <c r="U72" s="93">
        <f t="shared" si="26"/>
        <v>3580.7650162542968</v>
      </c>
      <c r="V72" s="93">
        <f t="shared" si="26"/>
        <v>3973.3062511925673</v>
      </c>
      <c r="W72" s="93">
        <f t="shared" si="26"/>
        <v>4391.6189316795953</v>
      </c>
      <c r="X72" s="93">
        <f t="shared" si="26"/>
        <v>4838.6925051104054</v>
      </c>
      <c r="Y72" s="93">
        <f t="shared" si="26"/>
        <v>5314.8579168625502</v>
      </c>
      <c r="Z72" s="93">
        <f t="shared" si="26"/>
        <v>7208.9151585276577</v>
      </c>
      <c r="AA72" s="93">
        <f t="shared" si="26"/>
        <v>7712.723640207616</v>
      </c>
      <c r="AB72" s="93">
        <f t="shared" si="26"/>
        <v>8254.2882092574037</v>
      </c>
      <c r="AC72" s="93">
        <f t="shared" si="26"/>
        <v>8834.4389124852569</v>
      </c>
      <c r="AD72" s="93">
        <f t="shared" si="26"/>
        <v>9457.2168417379489</v>
      </c>
      <c r="AE72" s="93">
        <f t="shared" si="26"/>
        <v>10125.026847469086</v>
      </c>
      <c r="AF72" s="93">
        <f t="shared" si="26"/>
        <v>10842.428289183472</v>
      </c>
      <c r="AG72" s="93">
        <f t="shared" si="26"/>
        <v>11610.940934250293</v>
      </c>
      <c r="AH72" s="93">
        <f t="shared" si="26"/>
        <v>12435.604540406397</v>
      </c>
      <c r="AI72" s="93">
        <f t="shared" si="26"/>
        <v>13319.735148879048</v>
      </c>
      <c r="AJ72" s="93">
        <f t="shared" si="26"/>
        <v>14269.031690912841</v>
      </c>
      <c r="AK72" s="93">
        <f t="shared" si="26"/>
        <v>15285.957342417663</v>
      </c>
      <c r="AL72" s="93">
        <f t="shared" si="26"/>
        <v>16376.843701448834</v>
      </c>
      <c r="AM72" s="93">
        <f t="shared" si="26"/>
        <v>-137.54121487841297</v>
      </c>
      <c r="AN72" s="93">
        <f t="shared" si="26"/>
        <v>6.3664629124104983E-14</v>
      </c>
      <c r="AO72" s="93">
        <f t="shared" si="26"/>
        <v>6.3664629124104983E-14</v>
      </c>
      <c r="AP72" s="93">
        <f t="shared" si="26"/>
        <v>6.3664629124104983E-14</v>
      </c>
      <c r="AQ72" s="93">
        <f t="shared" si="26"/>
        <v>6.3664629124104983E-14</v>
      </c>
      <c r="AR72" s="93">
        <f t="shared" si="26"/>
        <v>6.3664629124104983E-14</v>
      </c>
      <c r="AS72" s="93">
        <f t="shared" si="26"/>
        <v>6.3664629124104983E-14</v>
      </c>
      <c r="AT72" s="93">
        <f t="shared" si="26"/>
        <v>6.3664629124104983E-14</v>
      </c>
      <c r="AU72" s="93">
        <f t="shared" si="26"/>
        <v>6.3664629124104983E-14</v>
      </c>
      <c r="AV72" s="93">
        <f t="shared" si="26"/>
        <v>6.3664629124104983E-14</v>
      </c>
      <c r="AW72" s="93">
        <f t="shared" si="26"/>
        <v>6.3664629124104983E-14</v>
      </c>
      <c r="AX72" s="93">
        <f t="shared" si="26"/>
        <v>6.3664629124104983E-14</v>
      </c>
      <c r="AY72" s="93">
        <f t="shared" si="26"/>
        <v>6.3664629124104983E-14</v>
      </c>
      <c r="AZ72" s="93">
        <f t="shared" si="26"/>
        <v>6.3664629124104983E-14</v>
      </c>
      <c r="BA72" s="93">
        <f t="shared" si="26"/>
        <v>6.3664629124104983E-14</v>
      </c>
      <c r="BB72" s="93">
        <f t="shared" si="26"/>
        <v>6.3664629124104983E-14</v>
      </c>
      <c r="BC72" s="93">
        <f t="shared" si="26"/>
        <v>6.3664629124104983E-14</v>
      </c>
      <c r="BD72" s="93">
        <f t="shared" si="26"/>
        <v>6.3664629124104983E-14</v>
      </c>
      <c r="BE72" s="93">
        <f t="shared" si="26"/>
        <v>6.3664629124104983E-14</v>
      </c>
      <c r="BF72" s="93">
        <f t="shared" si="26"/>
        <v>6.3664629124104983E-14</v>
      </c>
      <c r="BG72" s="93">
        <f t="shared" si="26"/>
        <v>6.3664629124104983E-14</v>
      </c>
      <c r="BH72" s="93">
        <f t="shared" si="26"/>
        <v>6.3664629124104983E-14</v>
      </c>
      <c r="BI72" s="93">
        <f t="shared" si="26"/>
        <v>6.3664629124104983E-14</v>
      </c>
      <c r="BJ72" s="93">
        <f t="shared" si="26"/>
        <v>6.3664629124104983E-14</v>
      </c>
      <c r="BK72" s="93">
        <f t="shared" si="26"/>
        <v>6.3664629124104983E-14</v>
      </c>
      <c r="BL72" s="93">
        <f t="shared" si="26"/>
        <v>6.3664629124104983E-14</v>
      </c>
      <c r="BM72" s="93">
        <f t="shared" si="26"/>
        <v>6.3664629124104983E-14</v>
      </c>
      <c r="BN72" s="93">
        <f t="shared" si="26"/>
        <v>6.3664629124104983E-14</v>
      </c>
      <c r="BO72" s="93">
        <f t="shared" si="26"/>
        <v>6.3664629124104983E-14</v>
      </c>
      <c r="BP72" s="93">
        <f t="shared" si="26"/>
        <v>6.3664629124104983E-14</v>
      </c>
      <c r="BQ72" s="93">
        <f t="shared" si="26"/>
        <v>6.3664629124104983E-14</v>
      </c>
      <c r="BR72" s="93">
        <f t="shared" si="26"/>
        <v>6.3664629124104983E-14</v>
      </c>
      <c r="BS72" s="93">
        <f t="shared" si="26"/>
        <v>6.3664629124104983E-14</v>
      </c>
      <c r="BT72" s="93">
        <f t="shared" si="26"/>
        <v>6.3664629124104983E-14</v>
      </c>
      <c r="BU72" s="93">
        <f t="shared" si="26"/>
        <v>6.3664629124104983E-14</v>
      </c>
      <c r="BV72" s="93">
        <f t="shared" ref="BV72:CH72" si="27">BV68-BV70-BV71</f>
        <v>6.3664629124104983E-14</v>
      </c>
      <c r="BW72" s="93">
        <f t="shared" si="27"/>
        <v>6.3664629124104983E-14</v>
      </c>
      <c r="BX72" s="93">
        <f t="shared" si="27"/>
        <v>6.3664629124104983E-14</v>
      </c>
      <c r="BY72" s="93">
        <f t="shared" si="27"/>
        <v>6.3664629124104983E-14</v>
      </c>
      <c r="BZ72" s="93">
        <f t="shared" si="27"/>
        <v>6.3664629124104983E-14</v>
      </c>
      <c r="CA72" s="93">
        <f t="shared" si="27"/>
        <v>6.3664629124104983E-14</v>
      </c>
      <c r="CB72" s="93">
        <f t="shared" si="27"/>
        <v>6.3664629124104983E-14</v>
      </c>
      <c r="CC72" s="93">
        <f t="shared" si="27"/>
        <v>6.3664629124104983E-14</v>
      </c>
      <c r="CD72" s="93">
        <f t="shared" si="27"/>
        <v>6.3664629124104983E-14</v>
      </c>
      <c r="CE72" s="93">
        <f t="shared" si="27"/>
        <v>6.3664629124104983E-14</v>
      </c>
      <c r="CF72" s="93">
        <f t="shared" si="27"/>
        <v>6.3664629124104983E-14</v>
      </c>
      <c r="CG72" s="93">
        <f t="shared" si="27"/>
        <v>6.3664629124104983E-14</v>
      </c>
      <c r="CH72" s="93">
        <f t="shared" si="27"/>
        <v>6.3664629124104983E-14</v>
      </c>
    </row>
    <row r="73" spans="1:86" x14ac:dyDescent="0.25">
      <c r="D73" s="78"/>
    </row>
    <row r="74" spans="1:86" x14ac:dyDescent="0.25">
      <c r="D74" s="37" t="str">
        <f>Equity!D$11</f>
        <v xml:space="preserve">Share capital redemption </v>
      </c>
      <c r="E74" s="103" t="str">
        <f>Equity!E$11</f>
        <v>CF</v>
      </c>
      <c r="F74" s="40" t="str">
        <f>Equity!F$11</f>
        <v>$ 000s</v>
      </c>
      <c r="G74" s="37">
        <f>Equity!G$11</f>
        <v>52110.182904734393</v>
      </c>
      <c r="H74" s="37">
        <f>Equity!H$11</f>
        <v>0</v>
      </c>
      <c r="I74" s="37">
        <f>Equity!I$11</f>
        <v>0</v>
      </c>
      <c r="J74" s="37">
        <f>Equity!J$11</f>
        <v>0</v>
      </c>
      <c r="K74" s="37">
        <f>Equity!K$11</f>
        <v>0</v>
      </c>
      <c r="L74" s="37">
        <f>Equity!L$11</f>
        <v>0</v>
      </c>
      <c r="M74" s="37">
        <f>Equity!M$11</f>
        <v>0</v>
      </c>
      <c r="N74" s="37">
        <f>Equity!N$11</f>
        <v>0</v>
      </c>
      <c r="O74" s="37">
        <f>Equity!O$11</f>
        <v>0</v>
      </c>
      <c r="P74" s="37">
        <f>Equity!P$11</f>
        <v>0</v>
      </c>
      <c r="Q74" s="37">
        <f>Equity!Q$11</f>
        <v>0</v>
      </c>
      <c r="R74" s="37">
        <f>Equity!R$11</f>
        <v>0</v>
      </c>
      <c r="S74" s="37">
        <f>Equity!S$11</f>
        <v>0</v>
      </c>
      <c r="T74" s="37">
        <f>Equity!T$11</f>
        <v>0</v>
      </c>
      <c r="U74" s="37">
        <f>Equity!U$11</f>
        <v>0</v>
      </c>
      <c r="V74" s="37">
        <f>Equity!V$11</f>
        <v>0</v>
      </c>
      <c r="W74" s="37">
        <f>Equity!W$11</f>
        <v>0</v>
      </c>
      <c r="X74" s="37">
        <f>Equity!X$11</f>
        <v>0</v>
      </c>
      <c r="Y74" s="37">
        <f>Equity!Y$11</f>
        <v>0</v>
      </c>
      <c r="Z74" s="37">
        <f>Equity!Z$11</f>
        <v>0</v>
      </c>
      <c r="AA74" s="37">
        <f>Equity!AA$11</f>
        <v>0</v>
      </c>
      <c r="AB74" s="37">
        <f>Equity!AB$11</f>
        <v>0</v>
      </c>
      <c r="AC74" s="37">
        <f>Equity!AC$11</f>
        <v>0</v>
      </c>
      <c r="AD74" s="37">
        <f>Equity!AD$11</f>
        <v>0</v>
      </c>
      <c r="AE74" s="37">
        <f>Equity!AE$11</f>
        <v>0</v>
      </c>
      <c r="AF74" s="37">
        <f>Equity!AF$11</f>
        <v>0</v>
      </c>
      <c r="AG74" s="37">
        <f>Equity!AG$11</f>
        <v>0</v>
      </c>
      <c r="AH74" s="37">
        <f>Equity!AH$11</f>
        <v>0</v>
      </c>
      <c r="AI74" s="37">
        <f>Equity!AI$11</f>
        <v>0</v>
      </c>
      <c r="AJ74" s="37">
        <f>Equity!AJ$11</f>
        <v>0</v>
      </c>
      <c r="AK74" s="37">
        <f>Equity!AK$11</f>
        <v>0</v>
      </c>
      <c r="AL74" s="37">
        <f>Equity!AL$11</f>
        <v>52110.182904734393</v>
      </c>
      <c r="AM74" s="37">
        <f>Equity!AM$11</f>
        <v>0</v>
      </c>
      <c r="AN74" s="37">
        <f>Equity!AN$11</f>
        <v>0</v>
      </c>
      <c r="AO74" s="37">
        <f>Equity!AO$11</f>
        <v>0</v>
      </c>
      <c r="AP74" s="37">
        <f>Equity!AP$11</f>
        <v>0</v>
      </c>
      <c r="AQ74" s="37">
        <f>Equity!AQ$11</f>
        <v>0</v>
      </c>
      <c r="AR74" s="37">
        <f>Equity!AR$11</f>
        <v>0</v>
      </c>
      <c r="AS74" s="37">
        <f>Equity!AS$11</f>
        <v>0</v>
      </c>
      <c r="AT74" s="37">
        <f>Equity!AT$11</f>
        <v>0</v>
      </c>
      <c r="AU74" s="37">
        <f>Equity!AU$11</f>
        <v>0</v>
      </c>
      <c r="AV74" s="37">
        <f>Equity!AV$11</f>
        <v>0</v>
      </c>
      <c r="AW74" s="37">
        <f>Equity!AW$11</f>
        <v>0</v>
      </c>
      <c r="AX74" s="37">
        <f>Equity!AX$11</f>
        <v>0</v>
      </c>
      <c r="AY74" s="37">
        <f>Equity!AY$11</f>
        <v>0</v>
      </c>
      <c r="AZ74" s="37">
        <f>Equity!AZ$11</f>
        <v>0</v>
      </c>
      <c r="BA74" s="37">
        <f>Equity!BA$11</f>
        <v>0</v>
      </c>
      <c r="BB74" s="37">
        <f>Equity!BB$11</f>
        <v>0</v>
      </c>
      <c r="BC74" s="37">
        <f>Equity!BC$11</f>
        <v>0</v>
      </c>
      <c r="BD74" s="37">
        <f>Equity!BD$11</f>
        <v>0</v>
      </c>
      <c r="BE74" s="37">
        <f>Equity!BE$11</f>
        <v>0</v>
      </c>
      <c r="BF74" s="37">
        <f>Equity!BF$11</f>
        <v>0</v>
      </c>
      <c r="BG74" s="37">
        <f>Equity!BG$11</f>
        <v>0</v>
      </c>
      <c r="BH74" s="37">
        <f>Equity!BH$11</f>
        <v>0</v>
      </c>
      <c r="BI74" s="37">
        <f>Equity!BI$11</f>
        <v>0</v>
      </c>
      <c r="BJ74" s="37">
        <f>Equity!BJ$11</f>
        <v>0</v>
      </c>
      <c r="BK74" s="37">
        <f>Equity!BK$11</f>
        <v>0</v>
      </c>
      <c r="BL74" s="37">
        <f>Equity!BL$11</f>
        <v>0</v>
      </c>
      <c r="BM74" s="37">
        <f>Equity!BM$11</f>
        <v>0</v>
      </c>
      <c r="BN74" s="37">
        <f>Equity!BN$11</f>
        <v>0</v>
      </c>
      <c r="BO74" s="37">
        <f>Equity!BO$11</f>
        <v>0</v>
      </c>
      <c r="BP74" s="37">
        <f>Equity!BP$11</f>
        <v>0</v>
      </c>
      <c r="BQ74" s="37">
        <f>Equity!BQ$11</f>
        <v>0</v>
      </c>
      <c r="BR74" s="37">
        <f>Equity!BR$11</f>
        <v>0</v>
      </c>
      <c r="BS74" s="37">
        <f>Equity!BS$11</f>
        <v>0</v>
      </c>
      <c r="BT74" s="37">
        <f>Equity!BT$11</f>
        <v>0</v>
      </c>
      <c r="BU74" s="37">
        <f>Equity!BU$11</f>
        <v>0</v>
      </c>
      <c r="BV74" s="37">
        <f>Equity!BV$11</f>
        <v>0</v>
      </c>
      <c r="BW74" s="37">
        <f>Equity!BW$11</f>
        <v>0</v>
      </c>
      <c r="BX74" s="37">
        <f>Equity!BX$11</f>
        <v>0</v>
      </c>
      <c r="BY74" s="37">
        <f>Equity!BY$11</f>
        <v>0</v>
      </c>
      <c r="BZ74" s="37">
        <f>Equity!BZ$11</f>
        <v>0</v>
      </c>
      <c r="CA74" s="37">
        <f>Equity!CA$11</f>
        <v>0</v>
      </c>
      <c r="CB74" s="37">
        <f>Equity!CB$11</f>
        <v>0</v>
      </c>
      <c r="CC74" s="37">
        <f>Equity!CC$11</f>
        <v>0</v>
      </c>
      <c r="CD74" s="37">
        <f>Equity!CD$11</f>
        <v>0</v>
      </c>
      <c r="CE74" s="37">
        <f>Equity!CE$11</f>
        <v>0</v>
      </c>
      <c r="CF74" s="37">
        <f>Equity!CF$11</f>
        <v>0</v>
      </c>
      <c r="CG74" s="37">
        <f>Equity!CG$11</f>
        <v>0</v>
      </c>
      <c r="CH74" s="37">
        <f>Equity!CH$11</f>
        <v>0</v>
      </c>
    </row>
    <row r="75" spans="1:86" s="80" customFormat="1" x14ac:dyDescent="0.25">
      <c r="A75" s="59"/>
      <c r="B75" s="59"/>
      <c r="C75" s="59"/>
      <c r="D75" s="173" t="s">
        <v>123</v>
      </c>
      <c r="E75" s="116"/>
      <c r="F75" s="62" t="s">
        <v>59</v>
      </c>
      <c r="G75" s="62">
        <f>SUM(I75:CH75)</f>
        <v>133575.48708217547</v>
      </c>
      <c r="H75" s="60"/>
      <c r="I75" s="80">
        <f>I72-I74</f>
        <v>0</v>
      </c>
      <c r="J75" s="80">
        <f t="shared" ref="J75:BU75" si="28">J72-J74</f>
        <v>0</v>
      </c>
      <c r="K75" s="80">
        <f t="shared" si="28"/>
        <v>0</v>
      </c>
      <c r="L75" s="80">
        <f t="shared" si="28"/>
        <v>756.3758294218826</v>
      </c>
      <c r="M75" s="80">
        <f t="shared" si="28"/>
        <v>1157.2451179544439</v>
      </c>
      <c r="N75" s="80">
        <f t="shared" si="28"/>
        <v>1497.4255870691966</v>
      </c>
      <c r="O75" s="80">
        <f t="shared" si="28"/>
        <v>1768.0847816665853</v>
      </c>
      <c r="P75" s="80">
        <f t="shared" si="28"/>
        <v>1951.8049058333124</v>
      </c>
      <c r="Q75" s="80">
        <f t="shared" si="28"/>
        <v>2237.8535981466339</v>
      </c>
      <c r="R75" s="80">
        <f t="shared" si="28"/>
        <v>2542.5427048722013</v>
      </c>
      <c r="S75" s="80">
        <f t="shared" si="28"/>
        <v>2866.7021345063658</v>
      </c>
      <c r="T75" s="80">
        <f t="shared" si="28"/>
        <v>3212.7846640347625</v>
      </c>
      <c r="U75" s="80">
        <f t="shared" si="28"/>
        <v>3580.7650162542968</v>
      </c>
      <c r="V75" s="80">
        <f t="shared" si="28"/>
        <v>3973.3062511925673</v>
      </c>
      <c r="W75" s="80">
        <f t="shared" si="28"/>
        <v>4391.6189316795953</v>
      </c>
      <c r="X75" s="80">
        <f t="shared" si="28"/>
        <v>4838.6925051104054</v>
      </c>
      <c r="Y75" s="80">
        <f t="shared" si="28"/>
        <v>5314.8579168625502</v>
      </c>
      <c r="Z75" s="80">
        <f t="shared" si="28"/>
        <v>7208.9151585276577</v>
      </c>
      <c r="AA75" s="80">
        <f t="shared" si="28"/>
        <v>7712.723640207616</v>
      </c>
      <c r="AB75" s="80">
        <f t="shared" si="28"/>
        <v>8254.2882092574037</v>
      </c>
      <c r="AC75" s="80">
        <f t="shared" si="28"/>
        <v>8834.4389124852569</v>
      </c>
      <c r="AD75" s="80">
        <f t="shared" si="28"/>
        <v>9457.2168417379489</v>
      </c>
      <c r="AE75" s="80">
        <f t="shared" si="28"/>
        <v>10125.026847469086</v>
      </c>
      <c r="AF75" s="80">
        <f t="shared" si="28"/>
        <v>10842.428289183472</v>
      </c>
      <c r="AG75" s="80">
        <f t="shared" si="28"/>
        <v>11610.940934250293</v>
      </c>
      <c r="AH75" s="80">
        <f t="shared" si="28"/>
        <v>12435.604540406397</v>
      </c>
      <c r="AI75" s="80">
        <f t="shared" si="28"/>
        <v>13319.735148879048</v>
      </c>
      <c r="AJ75" s="80">
        <f t="shared" si="28"/>
        <v>14269.031690912841</v>
      </c>
      <c r="AK75" s="80">
        <f t="shared" si="28"/>
        <v>15285.957342417663</v>
      </c>
      <c r="AL75" s="80">
        <f t="shared" si="28"/>
        <v>-35733.339203285563</v>
      </c>
      <c r="AM75" s="80">
        <f t="shared" si="28"/>
        <v>-137.54121487841297</v>
      </c>
      <c r="AN75" s="80">
        <f t="shared" si="28"/>
        <v>6.3664629124104983E-14</v>
      </c>
      <c r="AO75" s="80">
        <f t="shared" si="28"/>
        <v>6.3664629124104983E-14</v>
      </c>
      <c r="AP75" s="80">
        <f t="shared" si="28"/>
        <v>6.3664629124104983E-14</v>
      </c>
      <c r="AQ75" s="80">
        <f t="shared" si="28"/>
        <v>6.3664629124104983E-14</v>
      </c>
      <c r="AR75" s="80">
        <f t="shared" si="28"/>
        <v>6.3664629124104983E-14</v>
      </c>
      <c r="AS75" s="80">
        <f t="shared" si="28"/>
        <v>6.3664629124104983E-14</v>
      </c>
      <c r="AT75" s="80">
        <f t="shared" si="28"/>
        <v>6.3664629124104983E-14</v>
      </c>
      <c r="AU75" s="80">
        <f t="shared" si="28"/>
        <v>6.3664629124104983E-14</v>
      </c>
      <c r="AV75" s="80">
        <f t="shared" si="28"/>
        <v>6.3664629124104983E-14</v>
      </c>
      <c r="AW75" s="80">
        <f t="shared" si="28"/>
        <v>6.3664629124104983E-14</v>
      </c>
      <c r="AX75" s="80">
        <f t="shared" si="28"/>
        <v>6.3664629124104983E-14</v>
      </c>
      <c r="AY75" s="80">
        <f t="shared" si="28"/>
        <v>6.3664629124104983E-14</v>
      </c>
      <c r="AZ75" s="80">
        <f t="shared" si="28"/>
        <v>6.3664629124104983E-14</v>
      </c>
      <c r="BA75" s="80">
        <f t="shared" si="28"/>
        <v>6.3664629124104983E-14</v>
      </c>
      <c r="BB75" s="80">
        <f t="shared" si="28"/>
        <v>6.3664629124104983E-14</v>
      </c>
      <c r="BC75" s="80">
        <f t="shared" si="28"/>
        <v>6.3664629124104983E-14</v>
      </c>
      <c r="BD75" s="80">
        <f t="shared" si="28"/>
        <v>6.3664629124104983E-14</v>
      </c>
      <c r="BE75" s="80">
        <f t="shared" si="28"/>
        <v>6.3664629124104983E-14</v>
      </c>
      <c r="BF75" s="80">
        <f t="shared" si="28"/>
        <v>6.3664629124104983E-14</v>
      </c>
      <c r="BG75" s="80">
        <f t="shared" si="28"/>
        <v>6.3664629124104983E-14</v>
      </c>
      <c r="BH75" s="80">
        <f t="shared" si="28"/>
        <v>6.3664629124104983E-14</v>
      </c>
      <c r="BI75" s="80">
        <f t="shared" si="28"/>
        <v>6.3664629124104983E-14</v>
      </c>
      <c r="BJ75" s="80">
        <f t="shared" si="28"/>
        <v>6.3664629124104983E-14</v>
      </c>
      <c r="BK75" s="80">
        <f t="shared" si="28"/>
        <v>6.3664629124104983E-14</v>
      </c>
      <c r="BL75" s="80">
        <f t="shared" si="28"/>
        <v>6.3664629124104983E-14</v>
      </c>
      <c r="BM75" s="80">
        <f t="shared" si="28"/>
        <v>6.3664629124104983E-14</v>
      </c>
      <c r="BN75" s="80">
        <f t="shared" si="28"/>
        <v>6.3664629124104983E-14</v>
      </c>
      <c r="BO75" s="80">
        <f t="shared" si="28"/>
        <v>6.3664629124104983E-14</v>
      </c>
      <c r="BP75" s="80">
        <f t="shared" si="28"/>
        <v>6.3664629124104983E-14</v>
      </c>
      <c r="BQ75" s="80">
        <f t="shared" si="28"/>
        <v>6.3664629124104983E-14</v>
      </c>
      <c r="BR75" s="80">
        <f t="shared" si="28"/>
        <v>6.3664629124104983E-14</v>
      </c>
      <c r="BS75" s="80">
        <f t="shared" si="28"/>
        <v>6.3664629124104983E-14</v>
      </c>
      <c r="BT75" s="80">
        <f t="shared" si="28"/>
        <v>6.3664629124104983E-14</v>
      </c>
      <c r="BU75" s="80">
        <f t="shared" si="28"/>
        <v>6.3664629124104983E-14</v>
      </c>
      <c r="BV75" s="80">
        <f t="shared" ref="BV75:CH75" si="29">BV72-BV74</f>
        <v>6.3664629124104983E-14</v>
      </c>
      <c r="BW75" s="80">
        <f t="shared" si="29"/>
        <v>6.3664629124104983E-14</v>
      </c>
      <c r="BX75" s="80">
        <f t="shared" si="29"/>
        <v>6.3664629124104983E-14</v>
      </c>
      <c r="BY75" s="80">
        <f t="shared" si="29"/>
        <v>6.3664629124104983E-14</v>
      </c>
      <c r="BZ75" s="80">
        <f t="shared" si="29"/>
        <v>6.3664629124104983E-14</v>
      </c>
      <c r="CA75" s="80">
        <f t="shared" si="29"/>
        <v>6.3664629124104983E-14</v>
      </c>
      <c r="CB75" s="80">
        <f t="shared" si="29"/>
        <v>6.3664629124104983E-14</v>
      </c>
      <c r="CC75" s="80">
        <f t="shared" si="29"/>
        <v>6.3664629124104983E-14</v>
      </c>
      <c r="CD75" s="80">
        <f t="shared" si="29"/>
        <v>6.3664629124104983E-14</v>
      </c>
      <c r="CE75" s="80">
        <f t="shared" si="29"/>
        <v>6.3664629124104983E-14</v>
      </c>
      <c r="CF75" s="80">
        <f t="shared" si="29"/>
        <v>6.3664629124104983E-14</v>
      </c>
      <c r="CG75" s="80">
        <f t="shared" si="29"/>
        <v>6.3664629124104983E-14</v>
      </c>
      <c r="CH75" s="80">
        <f t="shared" si="29"/>
        <v>6.3664629124104983E-14</v>
      </c>
    </row>
    <row r="76" spans="1:86" x14ac:dyDescent="0.25">
      <c r="D76" s="78"/>
    </row>
    <row r="77" spans="1:86" x14ac:dyDescent="0.25">
      <c r="D77" s="37" t="str">
        <f>Equity!D$47</f>
        <v xml:space="preserve">Dividends paid </v>
      </c>
      <c r="E77" s="103" t="str">
        <f>Equity!E$47</f>
        <v>P&amp;L, CF</v>
      </c>
      <c r="F77" s="40" t="str">
        <f>Equity!F$47</f>
        <v>$ 000s</v>
      </c>
      <c r="G77" s="37">
        <f>Equity!G$47</f>
        <v>133713.02829705394</v>
      </c>
      <c r="H77" s="37">
        <f>Equity!H$47</f>
        <v>0</v>
      </c>
      <c r="I77" s="37">
        <f>Equity!I$47</f>
        <v>0</v>
      </c>
      <c r="J77" s="37">
        <f>Equity!J$47</f>
        <v>0</v>
      </c>
      <c r="K77" s="37">
        <f>Equity!K$47</f>
        <v>0</v>
      </c>
      <c r="L77" s="37">
        <f>Equity!L$47</f>
        <v>0</v>
      </c>
      <c r="M77" s="37">
        <f>Equity!M$47</f>
        <v>0</v>
      </c>
      <c r="N77" s="37">
        <f>Equity!N$47</f>
        <v>0</v>
      </c>
      <c r="O77" s="37">
        <f>Equity!O$47</f>
        <v>219.40822741712208</v>
      </c>
      <c r="P77" s="37">
        <f>Equity!P$47</f>
        <v>688.88127029554221</v>
      </c>
      <c r="Q77" s="37">
        <f>Equity!Q$47</f>
        <v>975.13338662610954</v>
      </c>
      <c r="R77" s="37">
        <f>Equity!R$47</f>
        <v>1279.7869065409377</v>
      </c>
      <c r="S77" s="37">
        <f>Equity!S$47</f>
        <v>1604.1679953347834</v>
      </c>
      <c r="T77" s="37">
        <f>Equity!T$47</f>
        <v>1949.697584932014</v>
      </c>
      <c r="U77" s="37">
        <f>Equity!U$47</f>
        <v>2317.898129849933</v>
      </c>
      <c r="V77" s="37">
        <f>Equity!V$47</f>
        <v>2710.4008444797873</v>
      </c>
      <c r="W77" s="37">
        <f>Equity!W$47</f>
        <v>3128.9534559698127</v>
      </c>
      <c r="X77" s="37">
        <f>Equity!X$47</f>
        <v>3575.4285094365814</v>
      </c>
      <c r="Y77" s="37">
        <f>Equity!Y$47</f>
        <v>4051.8322648468547</v>
      </c>
      <c r="Z77" s="37">
        <f>Equity!Z$47</f>
        <v>4560.3142277142688</v>
      </c>
      <c r="AA77" s="37">
        <f>Equity!AA$47</f>
        <v>5064.3824184280529</v>
      </c>
      <c r="AB77" s="37">
        <f>Equity!AB$47</f>
        <v>5605.2991302203582</v>
      </c>
      <c r="AC77" s="37">
        <f>Equity!AC$47</f>
        <v>6185.7078242889011</v>
      </c>
      <c r="AD77" s="37">
        <f>Equity!AD$47</f>
        <v>6808.4406208608798</v>
      </c>
      <c r="AE77" s="37">
        <f>Equity!AE$47</f>
        <v>7476.5317440024719</v>
      </c>
      <c r="AF77" s="37">
        <f>Equity!AF$47</f>
        <v>8193.2319241862715</v>
      </c>
      <c r="AG77" s="37">
        <f>Equity!AG$47</f>
        <v>8962.0238268360408</v>
      </c>
      <c r="AH77" s="37">
        <f>Equity!AH$47</f>
        <v>9786.638579927072</v>
      </c>
      <c r="AI77" s="37">
        <f>Equity!AI$47</f>
        <v>10671.073478925533</v>
      </c>
      <c r="AJ77" s="37">
        <f>Equity!AJ$47</f>
        <v>11619.610952926054</v>
      </c>
      <c r="AK77" s="37">
        <f>Equity!AK$47</f>
        <v>12636.838881819578</v>
      </c>
      <c r="AL77" s="37">
        <f>Equity!AL$47</f>
        <v>13641.346111188963</v>
      </c>
      <c r="AM77" s="37">
        <f>Equity!AM$47</f>
        <v>0</v>
      </c>
      <c r="AN77" s="37">
        <f>Equity!AN$47</f>
        <v>0</v>
      </c>
      <c r="AO77" s="37">
        <f>Equity!AO$47</f>
        <v>0</v>
      </c>
      <c r="AP77" s="37">
        <f>Equity!AP$47</f>
        <v>0</v>
      </c>
      <c r="AQ77" s="37">
        <f>Equity!AQ$47</f>
        <v>0</v>
      </c>
      <c r="AR77" s="37">
        <f>Equity!AR$47</f>
        <v>0</v>
      </c>
      <c r="AS77" s="37">
        <f>Equity!AS$47</f>
        <v>0</v>
      </c>
      <c r="AT77" s="37">
        <f>Equity!AT$47</f>
        <v>0</v>
      </c>
      <c r="AU77" s="37">
        <f>Equity!AU$47</f>
        <v>0</v>
      </c>
      <c r="AV77" s="37">
        <f>Equity!AV$47</f>
        <v>0</v>
      </c>
      <c r="AW77" s="37">
        <f>Equity!AW$47</f>
        <v>0</v>
      </c>
      <c r="AX77" s="37">
        <f>Equity!AX$47</f>
        <v>0</v>
      </c>
      <c r="AY77" s="37">
        <f>Equity!AY$47</f>
        <v>0</v>
      </c>
      <c r="AZ77" s="37">
        <f>Equity!AZ$47</f>
        <v>0</v>
      </c>
      <c r="BA77" s="37">
        <f>Equity!BA$47</f>
        <v>0</v>
      </c>
      <c r="BB77" s="37">
        <f>Equity!BB$47</f>
        <v>0</v>
      </c>
      <c r="BC77" s="37">
        <f>Equity!BC$47</f>
        <v>0</v>
      </c>
      <c r="BD77" s="37">
        <f>Equity!BD$47</f>
        <v>0</v>
      </c>
      <c r="BE77" s="37">
        <f>Equity!BE$47</f>
        <v>0</v>
      </c>
      <c r="BF77" s="37">
        <f>Equity!BF$47</f>
        <v>0</v>
      </c>
      <c r="BG77" s="37">
        <f>Equity!BG$47</f>
        <v>0</v>
      </c>
      <c r="BH77" s="37">
        <f>Equity!BH$47</f>
        <v>0</v>
      </c>
      <c r="BI77" s="37">
        <f>Equity!BI$47</f>
        <v>0</v>
      </c>
      <c r="BJ77" s="37">
        <f>Equity!BJ$47</f>
        <v>0</v>
      </c>
      <c r="BK77" s="37">
        <f>Equity!BK$47</f>
        <v>0</v>
      </c>
      <c r="BL77" s="37">
        <f>Equity!BL$47</f>
        <v>0</v>
      </c>
      <c r="BM77" s="37">
        <f>Equity!BM$47</f>
        <v>0</v>
      </c>
      <c r="BN77" s="37">
        <f>Equity!BN$47</f>
        <v>0</v>
      </c>
      <c r="BO77" s="37">
        <f>Equity!BO$47</f>
        <v>0</v>
      </c>
      <c r="BP77" s="37">
        <f>Equity!BP$47</f>
        <v>0</v>
      </c>
      <c r="BQ77" s="37">
        <f>Equity!BQ$47</f>
        <v>0</v>
      </c>
      <c r="BR77" s="37">
        <f>Equity!BR$47</f>
        <v>0</v>
      </c>
      <c r="BS77" s="37">
        <f>Equity!BS$47</f>
        <v>0</v>
      </c>
      <c r="BT77" s="37">
        <f>Equity!BT$47</f>
        <v>0</v>
      </c>
      <c r="BU77" s="37">
        <f>Equity!BU$47</f>
        <v>0</v>
      </c>
      <c r="BV77" s="37">
        <f>Equity!BV$47</f>
        <v>0</v>
      </c>
      <c r="BW77" s="37">
        <f>Equity!BW$47</f>
        <v>0</v>
      </c>
      <c r="BX77" s="37">
        <f>Equity!BX$47</f>
        <v>0</v>
      </c>
      <c r="BY77" s="37">
        <f>Equity!BY$47</f>
        <v>0</v>
      </c>
      <c r="BZ77" s="37">
        <f>Equity!BZ$47</f>
        <v>0</v>
      </c>
      <c r="CA77" s="37">
        <f>Equity!CA$47</f>
        <v>0</v>
      </c>
      <c r="CB77" s="37">
        <f>Equity!CB$47</f>
        <v>0</v>
      </c>
      <c r="CC77" s="37">
        <f>Equity!CC$47</f>
        <v>0</v>
      </c>
      <c r="CD77" s="37">
        <f>Equity!CD$47</f>
        <v>0</v>
      </c>
      <c r="CE77" s="37">
        <f>Equity!CE$47</f>
        <v>0</v>
      </c>
      <c r="CF77" s="37">
        <f>Equity!CF$47</f>
        <v>0</v>
      </c>
      <c r="CG77" s="37">
        <f>Equity!CG$47</f>
        <v>0</v>
      </c>
      <c r="CH77" s="37">
        <f>Equity!CH$47</f>
        <v>0</v>
      </c>
    </row>
    <row r="78" spans="1:86" s="67" customFormat="1" x14ac:dyDescent="0.25">
      <c r="A78" s="63"/>
      <c r="B78" s="63"/>
      <c r="C78" s="63"/>
      <c r="D78" s="198" t="s">
        <v>124</v>
      </c>
      <c r="E78" s="197"/>
      <c r="F78" s="65" t="str">
        <f>Equity!F$47</f>
        <v>$ 000s</v>
      </c>
      <c r="G78" s="65">
        <f>SUM(I78:CH78)</f>
        <v>-137.5412148784103</v>
      </c>
      <c r="H78" s="64"/>
      <c r="I78" s="67">
        <f>I75-I77</f>
        <v>0</v>
      </c>
      <c r="J78" s="67">
        <f t="shared" ref="J78:BU78" si="30">J75-J77</f>
        <v>0</v>
      </c>
      <c r="K78" s="67">
        <f t="shared" si="30"/>
        <v>0</v>
      </c>
      <c r="L78" s="67">
        <f t="shared" si="30"/>
        <v>756.3758294218826</v>
      </c>
      <c r="M78" s="67">
        <f t="shared" si="30"/>
        <v>1157.2451179544439</v>
      </c>
      <c r="N78" s="67">
        <f t="shared" si="30"/>
        <v>1497.4255870691966</v>
      </c>
      <c r="O78" s="67">
        <f t="shared" si="30"/>
        <v>1548.6765542494632</v>
      </c>
      <c r="P78" s="67">
        <f t="shared" si="30"/>
        <v>1262.9236355377702</v>
      </c>
      <c r="Q78" s="67">
        <f t="shared" si="30"/>
        <v>1262.7202115205243</v>
      </c>
      <c r="R78" s="67">
        <f t="shared" si="30"/>
        <v>1262.7557983312636</v>
      </c>
      <c r="S78" s="67">
        <f t="shared" si="30"/>
        <v>1262.5341391715824</v>
      </c>
      <c r="T78" s="67">
        <f t="shared" si="30"/>
        <v>1263.0870791027485</v>
      </c>
      <c r="U78" s="67">
        <f t="shared" si="30"/>
        <v>1262.8668864043639</v>
      </c>
      <c r="V78" s="67">
        <f t="shared" si="30"/>
        <v>1262.9054067127799</v>
      </c>
      <c r="W78" s="67">
        <f t="shared" si="30"/>
        <v>1262.6654757097826</v>
      </c>
      <c r="X78" s="67">
        <f t="shared" si="30"/>
        <v>1263.263995673824</v>
      </c>
      <c r="Y78" s="67">
        <f t="shared" si="30"/>
        <v>1263.0256520156954</v>
      </c>
      <c r="Z78" s="67">
        <f t="shared" si="30"/>
        <v>2648.6009308133889</v>
      </c>
      <c r="AA78" s="67">
        <f t="shared" si="30"/>
        <v>2648.3412217795631</v>
      </c>
      <c r="AB78" s="67">
        <f t="shared" si="30"/>
        <v>2648.9890790370455</v>
      </c>
      <c r="AC78" s="67">
        <f t="shared" si="30"/>
        <v>2648.7310881963558</v>
      </c>
      <c r="AD78" s="67">
        <f t="shared" si="30"/>
        <v>2648.7762208770691</v>
      </c>
      <c r="AE78" s="67">
        <f t="shared" si="30"/>
        <v>2648.4951034666137</v>
      </c>
      <c r="AF78" s="67">
        <f t="shared" si="30"/>
        <v>2649.1963649972004</v>
      </c>
      <c r="AG78" s="67">
        <f t="shared" si="30"/>
        <v>2648.9171074142523</v>
      </c>
      <c r="AH78" s="67">
        <f t="shared" si="30"/>
        <v>2648.9659604793251</v>
      </c>
      <c r="AI78" s="67">
        <f t="shared" si="30"/>
        <v>2648.6616699535152</v>
      </c>
      <c r="AJ78" s="67">
        <f t="shared" si="30"/>
        <v>2649.4207379867876</v>
      </c>
      <c r="AK78" s="67">
        <f t="shared" si="30"/>
        <v>2649.1184605980852</v>
      </c>
      <c r="AL78" s="67">
        <f t="shared" si="30"/>
        <v>-49374.685314474526</v>
      </c>
      <c r="AM78" s="67">
        <f t="shared" si="30"/>
        <v>-137.54121487841297</v>
      </c>
      <c r="AN78" s="67">
        <f t="shared" si="30"/>
        <v>6.3664629124104983E-14</v>
      </c>
      <c r="AO78" s="67">
        <f t="shared" si="30"/>
        <v>6.3664629124104983E-14</v>
      </c>
      <c r="AP78" s="67">
        <f t="shared" si="30"/>
        <v>6.3664629124104983E-14</v>
      </c>
      <c r="AQ78" s="67">
        <f t="shared" si="30"/>
        <v>6.3664629124104983E-14</v>
      </c>
      <c r="AR78" s="67">
        <f t="shared" si="30"/>
        <v>6.3664629124104983E-14</v>
      </c>
      <c r="AS78" s="67">
        <f t="shared" si="30"/>
        <v>6.3664629124104983E-14</v>
      </c>
      <c r="AT78" s="67">
        <f t="shared" si="30"/>
        <v>6.3664629124104983E-14</v>
      </c>
      <c r="AU78" s="67">
        <f t="shared" si="30"/>
        <v>6.3664629124104983E-14</v>
      </c>
      <c r="AV78" s="67">
        <f t="shared" si="30"/>
        <v>6.3664629124104983E-14</v>
      </c>
      <c r="AW78" s="67">
        <f t="shared" si="30"/>
        <v>6.3664629124104983E-14</v>
      </c>
      <c r="AX78" s="67">
        <f t="shared" si="30"/>
        <v>6.3664629124104983E-14</v>
      </c>
      <c r="AY78" s="67">
        <f t="shared" si="30"/>
        <v>6.3664629124104983E-14</v>
      </c>
      <c r="AZ78" s="67">
        <f t="shared" si="30"/>
        <v>6.3664629124104983E-14</v>
      </c>
      <c r="BA78" s="67">
        <f t="shared" si="30"/>
        <v>6.3664629124104983E-14</v>
      </c>
      <c r="BB78" s="67">
        <f t="shared" si="30"/>
        <v>6.3664629124104983E-14</v>
      </c>
      <c r="BC78" s="67">
        <f t="shared" si="30"/>
        <v>6.3664629124104983E-14</v>
      </c>
      <c r="BD78" s="67">
        <f t="shared" si="30"/>
        <v>6.3664629124104983E-14</v>
      </c>
      <c r="BE78" s="67">
        <f t="shared" si="30"/>
        <v>6.3664629124104983E-14</v>
      </c>
      <c r="BF78" s="67">
        <f t="shared" si="30"/>
        <v>6.3664629124104983E-14</v>
      </c>
      <c r="BG78" s="67">
        <f t="shared" si="30"/>
        <v>6.3664629124104983E-14</v>
      </c>
      <c r="BH78" s="67">
        <f t="shared" si="30"/>
        <v>6.3664629124104983E-14</v>
      </c>
      <c r="BI78" s="67">
        <f t="shared" si="30"/>
        <v>6.3664629124104983E-14</v>
      </c>
      <c r="BJ78" s="67">
        <f t="shared" si="30"/>
        <v>6.3664629124104983E-14</v>
      </c>
      <c r="BK78" s="67">
        <f t="shared" si="30"/>
        <v>6.3664629124104983E-14</v>
      </c>
      <c r="BL78" s="67">
        <f t="shared" si="30"/>
        <v>6.3664629124104983E-14</v>
      </c>
      <c r="BM78" s="67">
        <f t="shared" si="30"/>
        <v>6.3664629124104983E-14</v>
      </c>
      <c r="BN78" s="67">
        <f t="shared" si="30"/>
        <v>6.3664629124104983E-14</v>
      </c>
      <c r="BO78" s="67">
        <f t="shared" si="30"/>
        <v>6.3664629124104983E-14</v>
      </c>
      <c r="BP78" s="67">
        <f t="shared" si="30"/>
        <v>6.3664629124104983E-14</v>
      </c>
      <c r="BQ78" s="67">
        <f t="shared" si="30"/>
        <v>6.3664629124104983E-14</v>
      </c>
      <c r="BR78" s="67">
        <f t="shared" si="30"/>
        <v>6.3664629124104983E-14</v>
      </c>
      <c r="BS78" s="67">
        <f t="shared" si="30"/>
        <v>6.3664629124104983E-14</v>
      </c>
      <c r="BT78" s="67">
        <f t="shared" si="30"/>
        <v>6.3664629124104983E-14</v>
      </c>
      <c r="BU78" s="67">
        <f t="shared" si="30"/>
        <v>6.3664629124104983E-14</v>
      </c>
      <c r="BV78" s="67">
        <f t="shared" ref="BV78:CH78" si="31">BV75-BV77</f>
        <v>6.3664629124104983E-14</v>
      </c>
      <c r="BW78" s="67">
        <f t="shared" si="31"/>
        <v>6.3664629124104983E-14</v>
      </c>
      <c r="BX78" s="67">
        <f t="shared" si="31"/>
        <v>6.3664629124104983E-14</v>
      </c>
      <c r="BY78" s="67">
        <f t="shared" si="31"/>
        <v>6.3664629124104983E-14</v>
      </c>
      <c r="BZ78" s="67">
        <f t="shared" si="31"/>
        <v>6.3664629124104983E-14</v>
      </c>
      <c r="CA78" s="67">
        <f t="shared" si="31"/>
        <v>6.3664629124104983E-14</v>
      </c>
      <c r="CB78" s="67">
        <f t="shared" si="31"/>
        <v>6.3664629124104983E-14</v>
      </c>
      <c r="CC78" s="67">
        <f t="shared" si="31"/>
        <v>6.3664629124104983E-14</v>
      </c>
      <c r="CD78" s="67">
        <f t="shared" si="31"/>
        <v>6.3664629124104983E-14</v>
      </c>
      <c r="CE78" s="67">
        <f t="shared" si="31"/>
        <v>6.3664629124104983E-14</v>
      </c>
      <c r="CF78" s="67">
        <f t="shared" si="31"/>
        <v>6.3664629124104983E-14</v>
      </c>
      <c r="CG78" s="67">
        <f t="shared" si="31"/>
        <v>6.3664629124104983E-14</v>
      </c>
      <c r="CH78" s="67">
        <f t="shared" si="31"/>
        <v>6.3664629124104983E-14</v>
      </c>
    </row>
  </sheetData>
  <conditionalFormatting sqref="I3:XFD3">
    <cfRule type="cellIs" dxfId="39" priority="1" operator="equal">
      <formula>"Post-operate."</formula>
    </cfRule>
    <cfRule type="cellIs" dxfId="38" priority="2" operator="equal">
      <formula>"Operation "</formula>
    </cfRule>
    <cfRule type="cellIs" dxfId="37" priority="3" operator="equal">
      <formula>"Construction "</formula>
    </cfRule>
    <cfRule type="cellIs" dxfId="36" priority="4" operator="equal">
      <formula>"FC "</formula>
    </cfRule>
    <cfRule type="cellIs" dxfId="35" priority="5" operator="equal">
      <formula>"Pre-FC"</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24"/>
  <sheetViews>
    <sheetView zoomScale="90" zoomScaleNormal="90" workbookViewId="0">
      <pane xSplit="7" ySplit="5" topLeftCell="H6" activePane="bottomRight" state="frozen"/>
      <selection pane="topRight" activeCell="H1" sqref="H1"/>
      <selection pane="bottomLeft" activeCell="A6" sqref="A6"/>
      <selection pane="bottomRight" activeCell="G12" sqref="G12"/>
    </sheetView>
  </sheetViews>
  <sheetFormatPr defaultColWidth="0" defaultRowHeight="15" x14ac:dyDescent="0.25"/>
  <cols>
    <col min="1" max="3" width="1.28515625" style="5" customWidth="1"/>
    <col min="4" max="4" width="50.28515625" style="6" bestFit="1" customWidth="1"/>
    <col min="5" max="5" width="12.85546875" style="75"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318</v>
      </c>
      <c r="B1" s="10"/>
      <c r="C1" s="10"/>
      <c r="D1" s="11"/>
      <c r="E1" s="101"/>
      <c r="F1" s="12"/>
      <c r="G1" s="12"/>
      <c r="H1" s="11"/>
    </row>
    <row r="2" spans="1:86" s="8" customFormat="1" x14ac:dyDescent="0.25">
      <c r="A2" s="5"/>
      <c r="B2" s="5"/>
      <c r="C2" s="5"/>
      <c r="D2" s="6" t="s">
        <v>0</v>
      </c>
      <c r="E2" s="75"/>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x14ac:dyDescent="0.25">
      <c r="A7" s="5" t="s">
        <v>346</v>
      </c>
    </row>
    <row r="9" spans="1:86" x14ac:dyDescent="0.25">
      <c r="B9" s="5" t="s">
        <v>347</v>
      </c>
      <c r="E9" s="75">
        <f>ConFunding!E27</f>
        <v>19397.470164478713</v>
      </c>
      <c r="F9" s="7" t="s">
        <v>369</v>
      </c>
    </row>
    <row r="10" spans="1:86" s="67" customFormat="1" x14ac:dyDescent="0.25">
      <c r="A10" s="63"/>
      <c r="B10" s="63"/>
      <c r="C10" s="63"/>
      <c r="D10" s="64" t="s">
        <v>352</v>
      </c>
      <c r="E10" s="213">
        <f>ConFunding!E6</f>
        <v>0.2707253337680211</v>
      </c>
      <c r="F10" s="65" t="str">
        <f>Timing!F$92</f>
        <v>%</v>
      </c>
      <c r="G10" s="234">
        <f>Timing!G$92</f>
        <v>1</v>
      </c>
      <c r="H10" s="234"/>
      <c r="I10" s="234">
        <f>Timing!I$92</f>
        <v>0</v>
      </c>
      <c r="J10" s="234">
        <f>Timing!J$92</f>
        <v>0</v>
      </c>
      <c r="K10" s="234">
        <f>Timing!K$92</f>
        <v>0</v>
      </c>
      <c r="L10" s="234">
        <f>Timing!L$92</f>
        <v>5.8823529411764705E-2</v>
      </c>
      <c r="M10" s="234">
        <f>Timing!M$92</f>
        <v>5.8823529411764705E-2</v>
      </c>
      <c r="N10" s="234">
        <f>Timing!N$92</f>
        <v>5.8823529411764705E-2</v>
      </c>
      <c r="O10" s="234">
        <f>Timing!O$92</f>
        <v>5.8823529411764705E-2</v>
      </c>
      <c r="P10" s="234">
        <f>Timing!P$92</f>
        <v>5.8823529411764705E-2</v>
      </c>
      <c r="Q10" s="234">
        <f>Timing!Q$92</f>
        <v>5.8823529411764705E-2</v>
      </c>
      <c r="R10" s="234">
        <f>Timing!R$92</f>
        <v>5.8823529411764705E-2</v>
      </c>
      <c r="S10" s="234">
        <f>Timing!S$92</f>
        <v>5.8823529411764705E-2</v>
      </c>
      <c r="T10" s="234">
        <f>Timing!T$92</f>
        <v>5.8823529411764705E-2</v>
      </c>
      <c r="U10" s="234">
        <f>Timing!U$92</f>
        <v>5.8823529411764705E-2</v>
      </c>
      <c r="V10" s="234">
        <f>Timing!V$92</f>
        <v>5.8823529411764705E-2</v>
      </c>
      <c r="W10" s="234">
        <f>Timing!W$92</f>
        <v>5.8823529411764705E-2</v>
      </c>
      <c r="X10" s="234">
        <f>Timing!X$92</f>
        <v>5.8823529411764705E-2</v>
      </c>
      <c r="Y10" s="234">
        <f>Timing!Y$92</f>
        <v>5.8823529411764705E-2</v>
      </c>
      <c r="Z10" s="234">
        <f>Timing!Z$92</f>
        <v>5.8823529411764705E-2</v>
      </c>
      <c r="AA10" s="234">
        <f>Timing!AA$92</f>
        <v>5.8823529411764705E-2</v>
      </c>
      <c r="AB10" s="234">
        <f>Timing!AB$92</f>
        <v>5.8823529411764705E-2</v>
      </c>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row>
    <row r="11" spans="1:86" s="36" customFormat="1" x14ac:dyDescent="0.25">
      <c r="A11" s="32"/>
      <c r="B11" s="32"/>
      <c r="C11" s="32"/>
      <c r="D11" s="37" t="str">
        <f>ConFunding!D$21</f>
        <v>Principal repayment per year</v>
      </c>
      <c r="E11" s="37">
        <f>ConFunding!E$21</f>
        <v>1385.533583177051</v>
      </c>
      <c r="F11" s="37">
        <f>ConFunding!F$21</f>
        <v>0</v>
      </c>
      <c r="G11" s="37">
        <f>ConFunding!G$21</f>
        <v>19397.470164478716</v>
      </c>
      <c r="H11" s="37">
        <f>ConFunding!H$21</f>
        <v>0</v>
      </c>
      <c r="I11" s="37">
        <f>ConFunding!I$21</f>
        <v>0</v>
      </c>
      <c r="J11" s="37">
        <f>ConFunding!J$21</f>
        <v>0</v>
      </c>
      <c r="K11" s="37">
        <f>ConFunding!K$21</f>
        <v>0</v>
      </c>
      <c r="L11" s="37">
        <f>ConFunding!L$21</f>
        <v>1385.533583177051</v>
      </c>
      <c r="M11" s="37">
        <f>ConFunding!M$21</f>
        <v>1385.533583177051</v>
      </c>
      <c r="N11" s="37">
        <f>ConFunding!N$21</f>
        <v>1385.533583177051</v>
      </c>
      <c r="O11" s="37">
        <f>ConFunding!O$21</f>
        <v>1385.533583177051</v>
      </c>
      <c r="P11" s="37">
        <f>ConFunding!P$21</f>
        <v>1385.533583177051</v>
      </c>
      <c r="Q11" s="37">
        <f>ConFunding!Q$21</f>
        <v>1385.533583177051</v>
      </c>
      <c r="R11" s="37">
        <f>ConFunding!R$21</f>
        <v>1385.533583177051</v>
      </c>
      <c r="S11" s="37">
        <f>ConFunding!S$21</f>
        <v>1385.533583177051</v>
      </c>
      <c r="T11" s="37">
        <f>ConFunding!T$21</f>
        <v>1385.533583177051</v>
      </c>
      <c r="U11" s="37">
        <f>ConFunding!U$21</f>
        <v>1385.533583177051</v>
      </c>
      <c r="V11" s="37">
        <f>ConFunding!V$21</f>
        <v>1385.533583177051</v>
      </c>
      <c r="W11" s="37">
        <f>ConFunding!W$21</f>
        <v>1385.533583177051</v>
      </c>
      <c r="X11" s="37">
        <f>ConFunding!X$21</f>
        <v>1385.533583177051</v>
      </c>
      <c r="Y11" s="37">
        <f>ConFunding!Y$21</f>
        <v>1385.533583177051</v>
      </c>
      <c r="Z11" s="37">
        <f>ConFunding!Z$21</f>
        <v>0</v>
      </c>
      <c r="AA11" s="37">
        <f>ConFunding!AA$21</f>
        <v>0</v>
      </c>
      <c r="AB11" s="37">
        <f>ConFunding!AB$21</f>
        <v>0</v>
      </c>
      <c r="AC11" s="37">
        <f>ConFunding!AC$21</f>
        <v>0</v>
      </c>
      <c r="AD11" s="37">
        <f>ConFunding!AD$21</f>
        <v>0</v>
      </c>
      <c r="AE11" s="37">
        <f>ConFunding!AE$21</f>
        <v>0</v>
      </c>
      <c r="AF11" s="37">
        <f>ConFunding!AF$21</f>
        <v>0</v>
      </c>
      <c r="AG11" s="37">
        <f>ConFunding!AG$21</f>
        <v>0</v>
      </c>
      <c r="AH11" s="37">
        <f>ConFunding!AH$21</f>
        <v>0</v>
      </c>
      <c r="AI11" s="37">
        <f>ConFunding!AI$21</f>
        <v>0</v>
      </c>
      <c r="AJ11" s="37">
        <f>ConFunding!AJ$21</f>
        <v>0</v>
      </c>
      <c r="AK11" s="37">
        <f>ConFunding!AK$21</f>
        <v>0</v>
      </c>
      <c r="AL11" s="37">
        <f>ConFunding!AL$21</f>
        <v>0</v>
      </c>
      <c r="AM11" s="37">
        <f>ConFunding!AM$21</f>
        <v>0</v>
      </c>
      <c r="AN11" s="37">
        <f>ConFunding!AN$21</f>
        <v>0</v>
      </c>
      <c r="AO11" s="37">
        <f>ConFunding!AO$21</f>
        <v>0</v>
      </c>
      <c r="AP11" s="37">
        <f>ConFunding!AP$21</f>
        <v>0</v>
      </c>
      <c r="AQ11" s="37">
        <f>ConFunding!AQ$21</f>
        <v>0</v>
      </c>
      <c r="AR11" s="37">
        <f>ConFunding!AR$21</f>
        <v>0</v>
      </c>
      <c r="AS11" s="37">
        <f>ConFunding!AS$21</f>
        <v>0</v>
      </c>
      <c r="AT11" s="37">
        <f>ConFunding!AT$21</f>
        <v>0</v>
      </c>
      <c r="AU11" s="37">
        <f>ConFunding!AU$21</f>
        <v>0</v>
      </c>
      <c r="AV11" s="37">
        <f>ConFunding!AV$21</f>
        <v>0</v>
      </c>
      <c r="AW11" s="37">
        <f>ConFunding!AW$21</f>
        <v>0</v>
      </c>
      <c r="AX11" s="37">
        <f>ConFunding!AX$21</f>
        <v>0</v>
      </c>
      <c r="AY11" s="37">
        <f>ConFunding!AY$21</f>
        <v>0</v>
      </c>
      <c r="AZ11" s="37">
        <f>ConFunding!AZ$21</f>
        <v>0</v>
      </c>
      <c r="BA11" s="37">
        <f>ConFunding!BA$21</f>
        <v>0</v>
      </c>
      <c r="BB11" s="37">
        <f>ConFunding!BB$21</f>
        <v>0</v>
      </c>
      <c r="BC11" s="37">
        <f>ConFunding!BC$21</f>
        <v>0</v>
      </c>
      <c r="BD11" s="37">
        <f>ConFunding!BD$21</f>
        <v>0</v>
      </c>
      <c r="BE11" s="37">
        <f>ConFunding!BE$21</f>
        <v>0</v>
      </c>
      <c r="BF11" s="37">
        <f>ConFunding!BF$21</f>
        <v>0</v>
      </c>
      <c r="BG11" s="37">
        <f>ConFunding!BG$21</f>
        <v>0</v>
      </c>
      <c r="BH11" s="37">
        <f>ConFunding!BH$21</f>
        <v>0</v>
      </c>
      <c r="BI11" s="37">
        <f>ConFunding!BI$21</f>
        <v>0</v>
      </c>
      <c r="BJ11" s="37">
        <f>ConFunding!BJ$21</f>
        <v>0</v>
      </c>
      <c r="BK11" s="37">
        <f>ConFunding!BK$21</f>
        <v>0</v>
      </c>
      <c r="BL11" s="37">
        <f>ConFunding!BL$21</f>
        <v>0</v>
      </c>
      <c r="BM11" s="37">
        <f>ConFunding!BM$21</f>
        <v>0</v>
      </c>
      <c r="BN11" s="37">
        <f>ConFunding!BN$21</f>
        <v>0</v>
      </c>
      <c r="BO11" s="37">
        <f>ConFunding!BO$21</f>
        <v>0</v>
      </c>
      <c r="BP11" s="37">
        <f>ConFunding!BP$21</f>
        <v>0</v>
      </c>
      <c r="BQ11" s="37">
        <f>ConFunding!BQ$21</f>
        <v>0</v>
      </c>
      <c r="BR11" s="37">
        <f>ConFunding!BR$21</f>
        <v>0</v>
      </c>
      <c r="BS11" s="37">
        <f>ConFunding!BS$21</f>
        <v>0</v>
      </c>
      <c r="BT11" s="37">
        <f>ConFunding!BT$21</f>
        <v>0</v>
      </c>
      <c r="BU11" s="37">
        <f>ConFunding!BU$21</f>
        <v>0</v>
      </c>
      <c r="BV11" s="37">
        <f>ConFunding!BV$21</f>
        <v>0</v>
      </c>
      <c r="BW11" s="37">
        <f>ConFunding!BW$21</f>
        <v>0</v>
      </c>
      <c r="BX11" s="37">
        <f>ConFunding!BX$21</f>
        <v>0</v>
      </c>
      <c r="BY11" s="37">
        <f>ConFunding!BY$21</f>
        <v>0</v>
      </c>
      <c r="BZ11" s="37">
        <f>ConFunding!BZ$21</f>
        <v>0</v>
      </c>
      <c r="CA11" s="37">
        <f>ConFunding!CA$21</f>
        <v>0</v>
      </c>
      <c r="CB11" s="37">
        <f>ConFunding!CB$21</f>
        <v>0</v>
      </c>
      <c r="CC11" s="37">
        <f>ConFunding!CC$21</f>
        <v>0</v>
      </c>
      <c r="CD11" s="37">
        <f>ConFunding!CD$21</f>
        <v>0</v>
      </c>
      <c r="CE11" s="37">
        <f>ConFunding!CE$21</f>
        <v>0</v>
      </c>
      <c r="CF11" s="37">
        <f>ConFunding!CF$21</f>
        <v>0</v>
      </c>
      <c r="CG11" s="37">
        <f>ConFunding!CG$21</f>
        <v>0</v>
      </c>
      <c r="CH11" s="37">
        <f>ConFunding!CH$21</f>
        <v>0</v>
      </c>
    </row>
    <row r="12" spans="1:86" x14ac:dyDescent="0.25">
      <c r="D12" s="33" t="str">
        <f>ConFunding!D$22</f>
        <v>Principal outstanding</v>
      </c>
      <c r="E12" s="33">
        <f>ConFunding!E$22</f>
        <v>0</v>
      </c>
      <c r="F12" s="33">
        <f>ConFunding!F$22</f>
        <v>0</v>
      </c>
      <c r="G12" s="33">
        <f>ConFunding!G$22</f>
        <v>0</v>
      </c>
      <c r="H12" s="33">
        <f>ConFunding!H$22</f>
        <v>0</v>
      </c>
      <c r="I12" s="33">
        <f>ConFunding!I$22</f>
        <v>0</v>
      </c>
      <c r="J12" s="33">
        <f>ConFunding!J$22</f>
        <v>0</v>
      </c>
      <c r="K12" s="33">
        <f>ConFunding!K$22</f>
        <v>0</v>
      </c>
      <c r="L12" s="33">
        <f>ConFunding!L$22</f>
        <v>18011.936581301663</v>
      </c>
      <c r="M12" s="33">
        <f>ConFunding!M$22</f>
        <v>16626.402998124613</v>
      </c>
      <c r="N12" s="33">
        <f>ConFunding!N$22</f>
        <v>15240.869414947561</v>
      </c>
      <c r="O12" s="33">
        <f>ConFunding!O$22</f>
        <v>13855.33583177051</v>
      </c>
      <c r="P12" s="33">
        <f>ConFunding!P$22</f>
        <v>12469.802248593458</v>
      </c>
      <c r="Q12" s="33">
        <f>ConFunding!Q$22</f>
        <v>11084.268665416406</v>
      </c>
      <c r="R12" s="33">
        <f>ConFunding!R$22</f>
        <v>9698.7350822393546</v>
      </c>
      <c r="S12" s="33">
        <f>ConFunding!S$22</f>
        <v>8313.2014990623029</v>
      </c>
      <c r="T12" s="33">
        <f>ConFunding!T$22</f>
        <v>6927.6679158852521</v>
      </c>
      <c r="U12" s="33">
        <f>ConFunding!U$22</f>
        <v>5542.1343327082013</v>
      </c>
      <c r="V12" s="33">
        <f>ConFunding!V$22</f>
        <v>4156.6007495311505</v>
      </c>
      <c r="W12" s="33">
        <f>ConFunding!W$22</f>
        <v>2771.0671663540998</v>
      </c>
      <c r="X12" s="33">
        <f>ConFunding!X$22</f>
        <v>1385.5335831770487</v>
      </c>
      <c r="Y12" s="33">
        <f>ConFunding!Y$22</f>
        <v>-2.2737367544323206E-12</v>
      </c>
      <c r="Z12" s="33">
        <f>ConFunding!Z$22</f>
        <v>-2.2737367544323206E-12</v>
      </c>
      <c r="AA12" s="33">
        <f>ConFunding!AA$22</f>
        <v>-2.2737367544323206E-12</v>
      </c>
      <c r="AB12" s="33">
        <f>ConFunding!AB$22</f>
        <v>-2.2737367544323206E-12</v>
      </c>
      <c r="AC12" s="33">
        <f>ConFunding!AC$22</f>
        <v>-2.2737367544323206E-12</v>
      </c>
      <c r="AD12" s="33">
        <f>ConFunding!AD$22</f>
        <v>-2.2737367544323206E-12</v>
      </c>
      <c r="AE12" s="33">
        <f>ConFunding!AE$22</f>
        <v>-2.2737367544323206E-12</v>
      </c>
      <c r="AF12" s="33">
        <f>ConFunding!AF$22</f>
        <v>-2.2737367544323206E-12</v>
      </c>
      <c r="AG12" s="33">
        <f>ConFunding!AG$22</f>
        <v>-2.2737367544323206E-12</v>
      </c>
      <c r="AH12" s="33">
        <f>ConFunding!AH$22</f>
        <v>-2.2737367544323206E-12</v>
      </c>
      <c r="AI12" s="33">
        <f>ConFunding!AI$22</f>
        <v>-2.2737367544323206E-12</v>
      </c>
      <c r="AJ12" s="33">
        <f>ConFunding!AJ$22</f>
        <v>-2.2737367544323206E-12</v>
      </c>
      <c r="AK12" s="33">
        <f>ConFunding!AK$22</f>
        <v>-2.2737367544323206E-12</v>
      </c>
      <c r="AL12" s="33">
        <f>ConFunding!AL$22</f>
        <v>-2.2737367544323206E-12</v>
      </c>
      <c r="AM12" s="33">
        <f>ConFunding!AM$22</f>
        <v>-2.2737367544323206E-12</v>
      </c>
      <c r="AN12" s="33">
        <f>ConFunding!AN$22</f>
        <v>-2.2737367544323206E-12</v>
      </c>
      <c r="AO12" s="33">
        <f>ConFunding!AO$22</f>
        <v>-2.2737367544323206E-12</v>
      </c>
      <c r="AP12" s="33">
        <f>ConFunding!AP$22</f>
        <v>-2.2737367544323206E-12</v>
      </c>
      <c r="AQ12" s="33">
        <f>ConFunding!AQ$22</f>
        <v>-2.2737367544323206E-12</v>
      </c>
      <c r="AR12" s="33">
        <f>ConFunding!AR$22</f>
        <v>-2.2737367544323206E-12</v>
      </c>
      <c r="AS12" s="33">
        <f>ConFunding!AS$22</f>
        <v>-2.2737367544323206E-12</v>
      </c>
      <c r="AT12" s="33">
        <f>ConFunding!AT$22</f>
        <v>-2.2737367544323206E-12</v>
      </c>
      <c r="AU12" s="33">
        <f>ConFunding!AU$22</f>
        <v>-2.2737367544323206E-12</v>
      </c>
      <c r="AV12" s="33">
        <f>ConFunding!AV$22</f>
        <v>-2.2737367544323206E-12</v>
      </c>
      <c r="AW12" s="33">
        <f>ConFunding!AW$22</f>
        <v>-2.2737367544323206E-12</v>
      </c>
      <c r="AX12" s="33">
        <f>ConFunding!AX$22</f>
        <v>-2.2737367544323206E-12</v>
      </c>
      <c r="AY12" s="33">
        <f>ConFunding!AY$22</f>
        <v>-2.2737367544323206E-12</v>
      </c>
      <c r="AZ12" s="33">
        <f>ConFunding!AZ$22</f>
        <v>-2.2737367544323206E-12</v>
      </c>
      <c r="BA12" s="33">
        <f>ConFunding!BA$22</f>
        <v>-2.2737367544323206E-12</v>
      </c>
      <c r="BB12" s="33">
        <f>ConFunding!BB$22</f>
        <v>-2.2737367544323206E-12</v>
      </c>
      <c r="BC12" s="33">
        <f>ConFunding!BC$22</f>
        <v>-2.2737367544323206E-12</v>
      </c>
      <c r="BD12" s="33">
        <f>ConFunding!BD$22</f>
        <v>-2.2737367544323206E-12</v>
      </c>
      <c r="BE12" s="33">
        <f>ConFunding!BE$22</f>
        <v>-2.2737367544323206E-12</v>
      </c>
      <c r="BF12" s="33">
        <f>ConFunding!BF$22</f>
        <v>-2.2737367544323206E-12</v>
      </c>
      <c r="BG12" s="33">
        <f>ConFunding!BG$22</f>
        <v>-2.2737367544323206E-12</v>
      </c>
      <c r="BH12" s="33">
        <f>ConFunding!BH$22</f>
        <v>-2.2737367544323206E-12</v>
      </c>
      <c r="BI12" s="33">
        <f>ConFunding!BI$22</f>
        <v>-2.2737367544323206E-12</v>
      </c>
      <c r="BJ12" s="33">
        <f>ConFunding!BJ$22</f>
        <v>-2.2737367544323206E-12</v>
      </c>
      <c r="BK12" s="33">
        <f>ConFunding!BK$22</f>
        <v>-2.2737367544323206E-12</v>
      </c>
      <c r="BL12" s="33">
        <f>ConFunding!BL$22</f>
        <v>-2.2737367544323206E-12</v>
      </c>
      <c r="BM12" s="33">
        <f>ConFunding!BM$22</f>
        <v>-2.2737367544323206E-12</v>
      </c>
      <c r="BN12" s="33">
        <f>ConFunding!BN$22</f>
        <v>-2.2737367544323206E-12</v>
      </c>
      <c r="BO12" s="33">
        <f>ConFunding!BO$22</f>
        <v>-2.2737367544323206E-12</v>
      </c>
      <c r="BP12" s="33">
        <f>ConFunding!BP$22</f>
        <v>-2.2737367544323206E-12</v>
      </c>
      <c r="BQ12" s="33">
        <f>ConFunding!BQ$22</f>
        <v>-2.2737367544323206E-12</v>
      </c>
      <c r="BR12" s="33">
        <f>ConFunding!BR$22</f>
        <v>-2.2737367544323206E-12</v>
      </c>
      <c r="BS12" s="33">
        <f>ConFunding!BS$22</f>
        <v>-2.2737367544323206E-12</v>
      </c>
      <c r="BT12" s="33">
        <f>ConFunding!BT$22</f>
        <v>-2.2737367544323206E-12</v>
      </c>
      <c r="BU12" s="33">
        <f>ConFunding!BU$22</f>
        <v>-2.2737367544323206E-12</v>
      </c>
      <c r="BV12" s="33">
        <f>ConFunding!BV$22</f>
        <v>-2.2737367544323206E-12</v>
      </c>
      <c r="BW12" s="33">
        <f>ConFunding!BW$22</f>
        <v>-2.2737367544323206E-12</v>
      </c>
      <c r="BX12" s="33">
        <f>ConFunding!BX$22</f>
        <v>-2.2737367544323206E-12</v>
      </c>
      <c r="BY12" s="33">
        <f>ConFunding!BY$22</f>
        <v>-2.2737367544323206E-12</v>
      </c>
      <c r="BZ12" s="33">
        <f>ConFunding!BZ$22</f>
        <v>-2.2737367544323206E-12</v>
      </c>
      <c r="CA12" s="33">
        <f>ConFunding!CA$22</f>
        <v>-2.2737367544323206E-12</v>
      </c>
      <c r="CB12" s="33">
        <f>ConFunding!CB$22</f>
        <v>-2.2737367544323206E-12</v>
      </c>
      <c r="CC12" s="33">
        <f>ConFunding!CC$22</f>
        <v>-2.2737367544323206E-12</v>
      </c>
      <c r="CD12" s="33">
        <f>ConFunding!CD$22</f>
        <v>-2.2737367544323206E-12</v>
      </c>
      <c r="CE12" s="33">
        <f>ConFunding!CE$22</f>
        <v>-2.2737367544323206E-12</v>
      </c>
      <c r="CF12" s="33">
        <f>ConFunding!CF$22</f>
        <v>-2.2737367544323206E-12</v>
      </c>
      <c r="CG12" s="33">
        <f>ConFunding!CG$22</f>
        <v>-2.2737367544323206E-12</v>
      </c>
      <c r="CH12" s="33">
        <f>ConFunding!CH$22</f>
        <v>-2.2737367544323206E-12</v>
      </c>
    </row>
    <row r="14" spans="1:86" x14ac:dyDescent="0.25">
      <c r="B14" s="5" t="s">
        <v>348</v>
      </c>
    </row>
    <row r="15" spans="1:86" x14ac:dyDescent="0.25">
      <c r="D15" s="3" t="s">
        <v>176</v>
      </c>
      <c r="E15" s="73">
        <f>Inputs!H42+Inputs!H43</f>
        <v>0.04</v>
      </c>
      <c r="F15" s="23" t="s">
        <v>52</v>
      </c>
    </row>
    <row r="16" spans="1:86" x14ac:dyDescent="0.25">
      <c r="D16" s="3" t="s">
        <v>177</v>
      </c>
      <c r="E16" s="107">
        <v>360</v>
      </c>
      <c r="F16" s="23" t="s">
        <v>28</v>
      </c>
    </row>
    <row r="17" spans="1:86" x14ac:dyDescent="0.25">
      <c r="D17" s="37" t="str">
        <f>Timing!D$23</f>
        <v xml:space="preserve">Days in the period </v>
      </c>
      <c r="E17" s="103">
        <f>Timing!E$23</f>
        <v>0</v>
      </c>
      <c r="F17" s="40" t="str">
        <f>Timing!F$23</f>
        <v>Days</v>
      </c>
      <c r="G17" s="37">
        <f>Timing!G$23</f>
        <v>0</v>
      </c>
      <c r="H17" s="37">
        <f>Timing!H$23</f>
        <v>0</v>
      </c>
      <c r="I17" s="37">
        <f>Timing!I$23</f>
        <v>365</v>
      </c>
      <c r="J17" s="37">
        <f>Timing!J$23</f>
        <v>365</v>
      </c>
      <c r="K17" s="37">
        <f>Timing!K$23</f>
        <v>366</v>
      </c>
      <c r="L17" s="37">
        <f>Timing!L$23</f>
        <v>365</v>
      </c>
      <c r="M17" s="37">
        <f>Timing!M$23</f>
        <v>365</v>
      </c>
      <c r="N17" s="37">
        <f>Timing!N$23</f>
        <v>365</v>
      </c>
      <c r="O17" s="37">
        <f>Timing!O$23</f>
        <v>366</v>
      </c>
      <c r="P17" s="37">
        <f>Timing!P$23</f>
        <v>365</v>
      </c>
      <c r="Q17" s="37">
        <f>Timing!Q$23</f>
        <v>365</v>
      </c>
      <c r="R17" s="37">
        <f>Timing!R$23</f>
        <v>365</v>
      </c>
      <c r="S17" s="37">
        <f>Timing!S$23</f>
        <v>366</v>
      </c>
      <c r="T17" s="37">
        <f>Timing!T$23</f>
        <v>365</v>
      </c>
      <c r="U17" s="37">
        <f>Timing!U$23</f>
        <v>365</v>
      </c>
      <c r="V17" s="37">
        <f>Timing!V$23</f>
        <v>365</v>
      </c>
      <c r="W17" s="37">
        <f>Timing!W$23</f>
        <v>366</v>
      </c>
      <c r="X17" s="37">
        <f>Timing!X$23</f>
        <v>365</v>
      </c>
      <c r="Y17" s="37">
        <f>Timing!Y$23</f>
        <v>365</v>
      </c>
      <c r="Z17" s="37">
        <f>Timing!Z$23</f>
        <v>365</v>
      </c>
      <c r="AA17" s="37">
        <f>Timing!AA$23</f>
        <v>366</v>
      </c>
      <c r="AB17" s="37">
        <f>Timing!AB$23</f>
        <v>365</v>
      </c>
      <c r="AC17" s="37">
        <f>Timing!AC$23</f>
        <v>365</v>
      </c>
      <c r="AD17" s="37">
        <f>Timing!AD$23</f>
        <v>365</v>
      </c>
      <c r="AE17" s="37">
        <f>Timing!AE$23</f>
        <v>366</v>
      </c>
      <c r="AF17" s="37">
        <f>Timing!AF$23</f>
        <v>365</v>
      </c>
      <c r="AG17" s="37">
        <f>Timing!AG$23</f>
        <v>365</v>
      </c>
      <c r="AH17" s="37">
        <f>Timing!AH$23</f>
        <v>365</v>
      </c>
      <c r="AI17" s="37">
        <f>Timing!AI$23</f>
        <v>366</v>
      </c>
      <c r="AJ17" s="37">
        <f>Timing!AJ$23</f>
        <v>365</v>
      </c>
      <c r="AK17" s="37">
        <f>Timing!AK$23</f>
        <v>365</v>
      </c>
      <c r="AL17" s="37">
        <f>Timing!AL$23</f>
        <v>365</v>
      </c>
      <c r="AM17" s="37">
        <f>Timing!AM$23</f>
        <v>366</v>
      </c>
      <c r="AN17" s="37">
        <f>Timing!AN$23</f>
        <v>365</v>
      </c>
      <c r="AO17" s="37">
        <f>Timing!AO$23</f>
        <v>365</v>
      </c>
      <c r="AP17" s="37">
        <f>Timing!AP$23</f>
        <v>365</v>
      </c>
      <c r="AQ17" s="37">
        <f>Timing!AQ$23</f>
        <v>366</v>
      </c>
      <c r="AR17" s="37">
        <f>Timing!AR$23</f>
        <v>365</v>
      </c>
      <c r="AS17" s="37">
        <f>Timing!AS$23</f>
        <v>365</v>
      </c>
      <c r="AT17" s="37">
        <f>Timing!AT$23</f>
        <v>365</v>
      </c>
      <c r="AU17" s="37">
        <f>Timing!AU$23</f>
        <v>366</v>
      </c>
      <c r="AV17" s="37">
        <f>Timing!AV$23</f>
        <v>365</v>
      </c>
      <c r="AW17" s="37">
        <f>Timing!AW$23</f>
        <v>365</v>
      </c>
      <c r="AX17" s="37">
        <f>Timing!AX$23</f>
        <v>365</v>
      </c>
      <c r="AY17" s="37">
        <f>Timing!AY$23</f>
        <v>366</v>
      </c>
      <c r="AZ17" s="37">
        <f>Timing!AZ$23</f>
        <v>365</v>
      </c>
      <c r="BA17" s="37">
        <f>Timing!BA$23</f>
        <v>365</v>
      </c>
      <c r="BB17" s="37">
        <f>Timing!BB$23</f>
        <v>365</v>
      </c>
      <c r="BC17" s="37">
        <f>Timing!BC$23</f>
        <v>366</v>
      </c>
      <c r="BD17" s="37">
        <f>Timing!BD$23</f>
        <v>365</v>
      </c>
      <c r="BE17" s="37">
        <f>Timing!BE$23</f>
        <v>365</v>
      </c>
      <c r="BF17" s="37">
        <f>Timing!BF$23</f>
        <v>365</v>
      </c>
      <c r="BG17" s="37">
        <f>Timing!BG$23</f>
        <v>366</v>
      </c>
      <c r="BH17" s="37">
        <f>Timing!BH$23</f>
        <v>365</v>
      </c>
      <c r="BI17" s="37">
        <f>Timing!BI$23</f>
        <v>365</v>
      </c>
      <c r="BJ17" s="37">
        <f>Timing!BJ$23</f>
        <v>365</v>
      </c>
      <c r="BK17" s="37">
        <f>Timing!BK$23</f>
        <v>366</v>
      </c>
      <c r="BL17" s="37">
        <f>Timing!BL$23</f>
        <v>365</v>
      </c>
      <c r="BM17" s="37">
        <f>Timing!BM$23</f>
        <v>365</v>
      </c>
      <c r="BN17" s="37">
        <f>Timing!BN$23</f>
        <v>365</v>
      </c>
      <c r="BO17" s="37">
        <f>Timing!BO$23</f>
        <v>366</v>
      </c>
      <c r="BP17" s="37">
        <f>Timing!BP$23</f>
        <v>365</v>
      </c>
      <c r="BQ17" s="37">
        <f>Timing!BQ$23</f>
        <v>365</v>
      </c>
      <c r="BR17" s="37">
        <f>Timing!BR$23</f>
        <v>365</v>
      </c>
      <c r="BS17" s="37">
        <f>Timing!BS$23</f>
        <v>366</v>
      </c>
      <c r="BT17" s="37">
        <f>Timing!BT$23</f>
        <v>365</v>
      </c>
      <c r="BU17" s="37">
        <f>Timing!BU$23</f>
        <v>365</v>
      </c>
      <c r="BV17" s="37">
        <f>Timing!BV$23</f>
        <v>365</v>
      </c>
      <c r="BW17" s="37">
        <f>Timing!BW$23</f>
        <v>366</v>
      </c>
      <c r="BX17" s="37">
        <f>Timing!BX$23</f>
        <v>365</v>
      </c>
      <c r="BY17" s="37">
        <f>Timing!BY$23</f>
        <v>365</v>
      </c>
      <c r="BZ17" s="37">
        <f>Timing!BZ$23</f>
        <v>365</v>
      </c>
      <c r="CA17" s="37">
        <f>Timing!CA$23</f>
        <v>366</v>
      </c>
      <c r="CB17" s="37">
        <f>Timing!CB$23</f>
        <v>365</v>
      </c>
      <c r="CC17" s="37">
        <f>Timing!CC$23</f>
        <v>365</v>
      </c>
      <c r="CD17" s="37">
        <f>Timing!CD$23</f>
        <v>365</v>
      </c>
      <c r="CE17" s="37">
        <f>Timing!CE$23</f>
        <v>366</v>
      </c>
      <c r="CF17" s="37">
        <f>Timing!CF$23</f>
        <v>365</v>
      </c>
      <c r="CG17" s="37">
        <f>Timing!CG$23</f>
        <v>365</v>
      </c>
      <c r="CH17" s="37">
        <f>Timing!CH$23</f>
        <v>365</v>
      </c>
    </row>
    <row r="18" spans="1:86" x14ac:dyDescent="0.25">
      <c r="D18" s="6" t="s">
        <v>178</v>
      </c>
      <c r="F18" s="7" t="s">
        <v>52</v>
      </c>
      <c r="I18" s="30"/>
      <c r="J18" s="30"/>
      <c r="K18" s="30"/>
      <c r="L18" s="30">
        <f t="shared" ref="L18:AB18" si="0">$E$15</f>
        <v>0.04</v>
      </c>
      <c r="M18" s="30">
        <f t="shared" si="0"/>
        <v>0.04</v>
      </c>
      <c r="N18" s="30">
        <f t="shared" si="0"/>
        <v>0.04</v>
      </c>
      <c r="O18" s="30">
        <f t="shared" si="0"/>
        <v>0.04</v>
      </c>
      <c r="P18" s="30">
        <f t="shared" si="0"/>
        <v>0.04</v>
      </c>
      <c r="Q18" s="30">
        <f t="shared" si="0"/>
        <v>0.04</v>
      </c>
      <c r="R18" s="30">
        <f t="shared" si="0"/>
        <v>0.04</v>
      </c>
      <c r="S18" s="30">
        <f t="shared" si="0"/>
        <v>0.04</v>
      </c>
      <c r="T18" s="30">
        <f t="shared" si="0"/>
        <v>0.04</v>
      </c>
      <c r="U18" s="30">
        <f t="shared" si="0"/>
        <v>0.04</v>
      </c>
      <c r="V18" s="30">
        <f t="shared" si="0"/>
        <v>0.04</v>
      </c>
      <c r="W18" s="30">
        <f t="shared" si="0"/>
        <v>0.04</v>
      </c>
      <c r="X18" s="30">
        <f t="shared" si="0"/>
        <v>0.04</v>
      </c>
      <c r="Y18" s="30">
        <f t="shared" si="0"/>
        <v>0.04</v>
      </c>
      <c r="Z18" s="30">
        <f t="shared" si="0"/>
        <v>0.04</v>
      </c>
      <c r="AA18" s="30">
        <f t="shared" si="0"/>
        <v>0.04</v>
      </c>
      <c r="AB18" s="30">
        <f t="shared" si="0"/>
        <v>0.04</v>
      </c>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row>
    <row r="19" spans="1:86" s="36" customFormat="1" x14ac:dyDescent="0.25">
      <c r="A19" s="32"/>
      <c r="B19" s="32"/>
      <c r="C19" s="32"/>
      <c r="D19" s="37" t="str">
        <f>ConFunding!D$19</f>
        <v>Interest payments</v>
      </c>
      <c r="E19" s="37">
        <f>ConFunding!E$19</f>
        <v>0</v>
      </c>
      <c r="F19" s="37">
        <f>ConFunding!F$19</f>
        <v>0</v>
      </c>
      <c r="G19" s="37">
        <f>ConFunding!G$19</f>
        <v>0</v>
      </c>
      <c r="H19" s="37">
        <f>ConFunding!H$19</f>
        <v>0</v>
      </c>
      <c r="I19" s="37">
        <f>ConFunding!I$19</f>
        <v>0</v>
      </c>
      <c r="J19" s="37">
        <f>ConFunding!J$19</f>
        <v>0</v>
      </c>
      <c r="K19" s="37">
        <f>ConFunding!K$19</f>
        <v>0</v>
      </c>
      <c r="L19" s="37">
        <f>ConFunding!L$19</f>
        <v>775.89880657914853</v>
      </c>
      <c r="M19" s="37">
        <f>ConFunding!M$19</f>
        <v>720.47746325206651</v>
      </c>
      <c r="N19" s="37">
        <f>ConFunding!N$19</f>
        <v>665.0561199249845</v>
      </c>
      <c r="O19" s="37">
        <f>ConFunding!O$19</f>
        <v>609.63477659790249</v>
      </c>
      <c r="P19" s="37">
        <f>ConFunding!P$19</f>
        <v>554.21343327082036</v>
      </c>
      <c r="Q19" s="37">
        <f>ConFunding!Q$19</f>
        <v>498.79208994373835</v>
      </c>
      <c r="R19" s="37">
        <f>ConFunding!R$19</f>
        <v>443.37074661665628</v>
      </c>
      <c r="S19" s="37">
        <f>ConFunding!S$19</f>
        <v>387.94940328957421</v>
      </c>
      <c r="T19" s="37">
        <f>ConFunding!T$19</f>
        <v>332.52805996249214</v>
      </c>
      <c r="U19" s="37">
        <f>ConFunding!U$19</f>
        <v>277.10671663541007</v>
      </c>
      <c r="V19" s="37">
        <f>ConFunding!V$19</f>
        <v>221.68537330832805</v>
      </c>
      <c r="W19" s="37">
        <f>ConFunding!W$19</f>
        <v>166.26402998124601</v>
      </c>
      <c r="X19" s="37">
        <f>ConFunding!X$19</f>
        <v>110.842686654164</v>
      </c>
      <c r="Y19" s="37">
        <f>ConFunding!Y$19</f>
        <v>55.421343327081949</v>
      </c>
      <c r="Z19" s="37">
        <f>ConFunding!Z$19</f>
        <v>-9.0949470177292829E-14</v>
      </c>
      <c r="AA19" s="37">
        <f>ConFunding!AA$19</f>
        <v>-9.0949470177292829E-14</v>
      </c>
      <c r="AB19" s="37">
        <f>ConFunding!AB$19</f>
        <v>-9.0949470177292829E-14</v>
      </c>
      <c r="AC19" s="37">
        <f>ConFunding!AC$19</f>
        <v>-9.0949470177292829E-14</v>
      </c>
      <c r="AD19" s="37">
        <f>ConFunding!AD$19</f>
        <v>-9.0949470177292829E-14</v>
      </c>
      <c r="AE19" s="37">
        <f>ConFunding!AE$19</f>
        <v>-9.0949470177292829E-14</v>
      </c>
      <c r="AF19" s="37">
        <f>ConFunding!AF$19</f>
        <v>-9.0949470177292829E-14</v>
      </c>
      <c r="AG19" s="37">
        <f>ConFunding!AG$19</f>
        <v>-9.0949470177292829E-14</v>
      </c>
      <c r="AH19" s="37">
        <f>ConFunding!AH$19</f>
        <v>-9.0949470177292829E-14</v>
      </c>
      <c r="AI19" s="37">
        <f>ConFunding!AI$19</f>
        <v>-9.0949470177292829E-14</v>
      </c>
      <c r="AJ19" s="37">
        <f>ConFunding!AJ$19</f>
        <v>-9.0949470177292829E-14</v>
      </c>
      <c r="AK19" s="37">
        <f>ConFunding!AK$19</f>
        <v>-9.0949470177292829E-14</v>
      </c>
      <c r="AL19" s="37">
        <f>ConFunding!AL$19</f>
        <v>-9.0949470177292829E-14</v>
      </c>
      <c r="AM19" s="37">
        <f>ConFunding!AM$19</f>
        <v>-9.0949470177292829E-14</v>
      </c>
      <c r="AN19" s="37">
        <f>ConFunding!AN$19</f>
        <v>-9.0949470177292829E-14</v>
      </c>
      <c r="AO19" s="37">
        <f>ConFunding!AO$19</f>
        <v>-9.0949470177292829E-14</v>
      </c>
      <c r="AP19" s="37">
        <f>ConFunding!AP$19</f>
        <v>-9.0949470177292829E-14</v>
      </c>
      <c r="AQ19" s="37">
        <f>ConFunding!AQ$19</f>
        <v>-9.0949470177292829E-14</v>
      </c>
      <c r="AR19" s="37">
        <f>ConFunding!AR$19</f>
        <v>-9.0949470177292829E-14</v>
      </c>
      <c r="AS19" s="37">
        <f>ConFunding!AS$19</f>
        <v>-9.0949470177292829E-14</v>
      </c>
      <c r="AT19" s="37">
        <f>ConFunding!AT$19</f>
        <v>-9.0949470177292829E-14</v>
      </c>
      <c r="AU19" s="37">
        <f>ConFunding!AU$19</f>
        <v>-9.0949470177292829E-14</v>
      </c>
      <c r="AV19" s="37">
        <f>ConFunding!AV$19</f>
        <v>-9.0949470177292829E-14</v>
      </c>
      <c r="AW19" s="37">
        <f>ConFunding!AW$19</f>
        <v>-9.0949470177292829E-14</v>
      </c>
      <c r="AX19" s="37">
        <f>ConFunding!AX$19</f>
        <v>-9.0949470177292829E-14</v>
      </c>
      <c r="AY19" s="37">
        <f>ConFunding!AY$19</f>
        <v>-9.0949470177292829E-14</v>
      </c>
      <c r="AZ19" s="37">
        <f>ConFunding!AZ$19</f>
        <v>-9.0949470177292829E-14</v>
      </c>
      <c r="BA19" s="37">
        <f>ConFunding!BA$19</f>
        <v>-9.0949470177292829E-14</v>
      </c>
      <c r="BB19" s="37">
        <f>ConFunding!BB$19</f>
        <v>-9.0949470177292829E-14</v>
      </c>
      <c r="BC19" s="37">
        <f>ConFunding!BC$19</f>
        <v>-9.0949470177292829E-14</v>
      </c>
      <c r="BD19" s="37">
        <f>ConFunding!BD$19</f>
        <v>-9.0949470177292829E-14</v>
      </c>
      <c r="BE19" s="37">
        <f>ConFunding!BE$19</f>
        <v>-9.0949470177292829E-14</v>
      </c>
      <c r="BF19" s="37">
        <f>ConFunding!BF$19</f>
        <v>-9.0949470177292829E-14</v>
      </c>
      <c r="BG19" s="37">
        <f>ConFunding!BG$19</f>
        <v>-9.0949470177292829E-14</v>
      </c>
      <c r="BH19" s="37">
        <f>ConFunding!BH$19</f>
        <v>-9.0949470177292829E-14</v>
      </c>
      <c r="BI19" s="37">
        <f>ConFunding!BI$19</f>
        <v>-9.0949470177292829E-14</v>
      </c>
      <c r="BJ19" s="37">
        <f>ConFunding!BJ$19</f>
        <v>-9.0949470177292829E-14</v>
      </c>
      <c r="BK19" s="37">
        <f>ConFunding!BK$19</f>
        <v>-9.0949470177292829E-14</v>
      </c>
      <c r="BL19" s="37">
        <f>ConFunding!BL$19</f>
        <v>-9.0949470177292829E-14</v>
      </c>
      <c r="BM19" s="37">
        <f>ConFunding!BM$19</f>
        <v>-9.0949470177292829E-14</v>
      </c>
      <c r="BN19" s="37">
        <f>ConFunding!BN$19</f>
        <v>-9.0949470177292829E-14</v>
      </c>
      <c r="BO19" s="37">
        <f>ConFunding!BO$19</f>
        <v>-9.0949470177292829E-14</v>
      </c>
      <c r="BP19" s="37">
        <f>ConFunding!BP$19</f>
        <v>-9.0949470177292829E-14</v>
      </c>
      <c r="BQ19" s="37">
        <f>ConFunding!BQ$19</f>
        <v>-9.0949470177292829E-14</v>
      </c>
      <c r="BR19" s="37">
        <f>ConFunding!BR$19</f>
        <v>-9.0949470177292829E-14</v>
      </c>
      <c r="BS19" s="37">
        <f>ConFunding!BS$19</f>
        <v>-9.0949470177292829E-14</v>
      </c>
      <c r="BT19" s="37">
        <f>ConFunding!BT$19</f>
        <v>-9.0949470177292829E-14</v>
      </c>
      <c r="BU19" s="37">
        <f>ConFunding!BU$19</f>
        <v>-9.0949470177292829E-14</v>
      </c>
      <c r="BV19" s="37">
        <f>ConFunding!BV$19</f>
        <v>-9.0949470177292829E-14</v>
      </c>
      <c r="BW19" s="37">
        <f>ConFunding!BW$19</f>
        <v>-9.0949470177292829E-14</v>
      </c>
      <c r="BX19" s="37">
        <f>ConFunding!BX$19</f>
        <v>-9.0949470177292829E-14</v>
      </c>
      <c r="BY19" s="37">
        <f>ConFunding!BY$19</f>
        <v>-9.0949470177292829E-14</v>
      </c>
      <c r="BZ19" s="37">
        <f>ConFunding!BZ$19</f>
        <v>-9.0949470177292829E-14</v>
      </c>
      <c r="CA19" s="37">
        <f>ConFunding!CA$19</f>
        <v>-9.0949470177292829E-14</v>
      </c>
      <c r="CB19" s="37">
        <f>ConFunding!CB$19</f>
        <v>-9.0949470177292829E-14</v>
      </c>
      <c r="CC19" s="37">
        <f>ConFunding!CC$19</f>
        <v>-9.0949470177292829E-14</v>
      </c>
      <c r="CD19" s="37">
        <f>ConFunding!CD$19</f>
        <v>-9.0949470177292829E-14</v>
      </c>
      <c r="CE19" s="37">
        <f>ConFunding!CE$19</f>
        <v>-9.0949470177292829E-14</v>
      </c>
      <c r="CF19" s="37">
        <f>ConFunding!CF$19</f>
        <v>-9.0949470177292829E-14</v>
      </c>
      <c r="CG19" s="37">
        <f>ConFunding!CG$19</f>
        <v>-9.0949470177292829E-14</v>
      </c>
      <c r="CH19" s="37">
        <f>ConFunding!CH$19</f>
        <v>-9.0949470177292829E-14</v>
      </c>
    </row>
    <row r="21" spans="1:86" x14ac:dyDescent="0.25">
      <c r="B21" s="5" t="s">
        <v>317</v>
      </c>
    </row>
    <row r="22" spans="1:86" x14ac:dyDescent="0.25">
      <c r="D22" s="37" t="str">
        <f>ConFunding!D$21</f>
        <v>Principal repayment per year</v>
      </c>
      <c r="E22" s="37">
        <f>ConFunding!E$21</f>
        <v>1385.533583177051</v>
      </c>
      <c r="F22" s="37">
        <f>ConFunding!F$21</f>
        <v>0</v>
      </c>
      <c r="G22" s="37">
        <f>ConFunding!G$21</f>
        <v>19397.470164478716</v>
      </c>
      <c r="H22" s="37">
        <f>ConFunding!H$21</f>
        <v>0</v>
      </c>
      <c r="I22" s="37">
        <f>ConFunding!I$21</f>
        <v>0</v>
      </c>
      <c r="J22" s="37">
        <f>ConFunding!J$21</f>
        <v>0</v>
      </c>
      <c r="K22" s="37">
        <f>ConFunding!K$21</f>
        <v>0</v>
      </c>
      <c r="L22" s="37">
        <f>ConFunding!L$21</f>
        <v>1385.533583177051</v>
      </c>
      <c r="M22" s="37">
        <f>ConFunding!M$21</f>
        <v>1385.533583177051</v>
      </c>
      <c r="N22" s="37">
        <f>ConFunding!N$21</f>
        <v>1385.533583177051</v>
      </c>
      <c r="O22" s="37">
        <f>ConFunding!O$21</f>
        <v>1385.533583177051</v>
      </c>
      <c r="P22" s="37">
        <f>ConFunding!P$21</f>
        <v>1385.533583177051</v>
      </c>
      <c r="Q22" s="37">
        <f>ConFunding!Q$21</f>
        <v>1385.533583177051</v>
      </c>
      <c r="R22" s="37">
        <f>ConFunding!R$21</f>
        <v>1385.533583177051</v>
      </c>
      <c r="S22" s="37">
        <f>ConFunding!S$21</f>
        <v>1385.533583177051</v>
      </c>
      <c r="T22" s="37">
        <f>ConFunding!T$21</f>
        <v>1385.533583177051</v>
      </c>
      <c r="U22" s="37">
        <f>ConFunding!U$21</f>
        <v>1385.533583177051</v>
      </c>
      <c r="V22" s="37">
        <f>ConFunding!V$21</f>
        <v>1385.533583177051</v>
      </c>
      <c r="W22" s="37">
        <f>ConFunding!W$21</f>
        <v>1385.533583177051</v>
      </c>
      <c r="X22" s="37">
        <f>ConFunding!X$21</f>
        <v>1385.533583177051</v>
      </c>
      <c r="Y22" s="37">
        <f>ConFunding!Y$21</f>
        <v>1385.533583177051</v>
      </c>
      <c r="Z22" s="37">
        <f>ConFunding!Z$21</f>
        <v>0</v>
      </c>
      <c r="AA22" s="37">
        <f>ConFunding!AA$21</f>
        <v>0</v>
      </c>
      <c r="AB22" s="37">
        <f>ConFunding!AB$21</f>
        <v>0</v>
      </c>
      <c r="AC22" s="37">
        <f>ConFunding!AC$21</f>
        <v>0</v>
      </c>
      <c r="AD22" s="37">
        <f>ConFunding!AD$21</f>
        <v>0</v>
      </c>
      <c r="AE22" s="37">
        <f>ConFunding!AE$21</f>
        <v>0</v>
      </c>
      <c r="AF22" s="37">
        <f>ConFunding!AF$21</f>
        <v>0</v>
      </c>
      <c r="AG22" s="37">
        <f>ConFunding!AG$21</f>
        <v>0</v>
      </c>
      <c r="AH22" s="37">
        <f>ConFunding!AH$21</f>
        <v>0</v>
      </c>
      <c r="AI22" s="37">
        <f>ConFunding!AI$21</f>
        <v>0</v>
      </c>
      <c r="AJ22" s="37">
        <f>ConFunding!AJ$21</f>
        <v>0</v>
      </c>
      <c r="AK22" s="37">
        <f>ConFunding!AK$21</f>
        <v>0</v>
      </c>
      <c r="AL22" s="37">
        <f>ConFunding!AL$21</f>
        <v>0</v>
      </c>
      <c r="AM22" s="37">
        <f>ConFunding!AM$21</f>
        <v>0</v>
      </c>
      <c r="AN22" s="37">
        <f>ConFunding!AN$21</f>
        <v>0</v>
      </c>
      <c r="AO22" s="37">
        <f>ConFunding!AO$21</f>
        <v>0</v>
      </c>
      <c r="AP22" s="37">
        <f>ConFunding!AP$21</f>
        <v>0</v>
      </c>
      <c r="AQ22" s="37">
        <f>ConFunding!AQ$21</f>
        <v>0</v>
      </c>
      <c r="AR22" s="37">
        <f>ConFunding!AR$21</f>
        <v>0</v>
      </c>
      <c r="AS22" s="37">
        <f>ConFunding!AS$21</f>
        <v>0</v>
      </c>
      <c r="AT22" s="37">
        <f>ConFunding!AT$21</f>
        <v>0</v>
      </c>
      <c r="AU22" s="37">
        <f>ConFunding!AU$21</f>
        <v>0</v>
      </c>
      <c r="AV22" s="37">
        <f>ConFunding!AV$21</f>
        <v>0</v>
      </c>
      <c r="AW22" s="37">
        <f>ConFunding!AW$21</f>
        <v>0</v>
      </c>
      <c r="AX22" s="37">
        <f>ConFunding!AX$21</f>
        <v>0</v>
      </c>
      <c r="AY22" s="37">
        <f>ConFunding!AY$21</f>
        <v>0</v>
      </c>
      <c r="AZ22" s="37">
        <f>ConFunding!AZ$21</f>
        <v>0</v>
      </c>
      <c r="BA22" s="37">
        <f>ConFunding!BA$21</f>
        <v>0</v>
      </c>
      <c r="BB22" s="37">
        <f>ConFunding!BB$21</f>
        <v>0</v>
      </c>
      <c r="BC22" s="37">
        <f>ConFunding!BC$21</f>
        <v>0</v>
      </c>
      <c r="BD22" s="37">
        <f>ConFunding!BD$21</f>
        <v>0</v>
      </c>
      <c r="BE22" s="37">
        <f>ConFunding!BE$21</f>
        <v>0</v>
      </c>
      <c r="BF22" s="37">
        <f>ConFunding!BF$21</f>
        <v>0</v>
      </c>
      <c r="BG22" s="37">
        <f>ConFunding!BG$21</f>
        <v>0</v>
      </c>
      <c r="BH22" s="37">
        <f>ConFunding!BH$21</f>
        <v>0</v>
      </c>
      <c r="BI22" s="37">
        <f>ConFunding!BI$21</f>
        <v>0</v>
      </c>
      <c r="BJ22" s="37">
        <f>ConFunding!BJ$21</f>
        <v>0</v>
      </c>
      <c r="BK22" s="37">
        <f>ConFunding!BK$21</f>
        <v>0</v>
      </c>
      <c r="BL22" s="37">
        <f>ConFunding!BL$21</f>
        <v>0</v>
      </c>
      <c r="BM22" s="37">
        <f>ConFunding!BM$21</f>
        <v>0</v>
      </c>
      <c r="BN22" s="37">
        <f>ConFunding!BN$21</f>
        <v>0</v>
      </c>
      <c r="BO22" s="37">
        <f>ConFunding!BO$21</f>
        <v>0</v>
      </c>
      <c r="BP22" s="37">
        <f>ConFunding!BP$21</f>
        <v>0</v>
      </c>
      <c r="BQ22" s="37">
        <f>ConFunding!BQ$21</f>
        <v>0</v>
      </c>
      <c r="BR22" s="37">
        <f>ConFunding!BR$21</f>
        <v>0</v>
      </c>
      <c r="BS22" s="37">
        <f>ConFunding!BS$21</f>
        <v>0</v>
      </c>
      <c r="BT22" s="37">
        <f>ConFunding!BT$21</f>
        <v>0</v>
      </c>
      <c r="BU22" s="37">
        <f>ConFunding!BU$21</f>
        <v>0</v>
      </c>
      <c r="BV22" s="37">
        <f>ConFunding!BV$21</f>
        <v>0</v>
      </c>
      <c r="BW22" s="37">
        <f>ConFunding!BW$21</f>
        <v>0</v>
      </c>
      <c r="BX22" s="37">
        <f>ConFunding!BX$21</f>
        <v>0</v>
      </c>
      <c r="BY22" s="37">
        <f>ConFunding!BY$21</f>
        <v>0</v>
      </c>
      <c r="BZ22" s="37">
        <f>ConFunding!BZ$21</f>
        <v>0</v>
      </c>
      <c r="CA22" s="37">
        <f>ConFunding!CA$21</f>
        <v>0</v>
      </c>
      <c r="CB22" s="37">
        <f>ConFunding!CB$21</f>
        <v>0</v>
      </c>
      <c r="CC22" s="37">
        <f>ConFunding!CC$21</f>
        <v>0</v>
      </c>
      <c r="CD22" s="37">
        <f>ConFunding!CD$21</f>
        <v>0</v>
      </c>
      <c r="CE22" s="37">
        <f>ConFunding!CE$21</f>
        <v>0</v>
      </c>
      <c r="CF22" s="37">
        <f>ConFunding!CF$21</f>
        <v>0</v>
      </c>
      <c r="CG22" s="37">
        <f>ConFunding!CG$21</f>
        <v>0</v>
      </c>
      <c r="CH22" s="37">
        <f>ConFunding!CH$21</f>
        <v>0</v>
      </c>
    </row>
    <row r="23" spans="1:86" x14ac:dyDescent="0.25">
      <c r="D23" s="37" t="str">
        <f>ConFunding!D$19</f>
        <v>Interest payments</v>
      </c>
      <c r="E23" s="37">
        <f>ConFunding!E$19</f>
        <v>0</v>
      </c>
      <c r="F23" s="37">
        <f>ConFunding!F$19</f>
        <v>0</v>
      </c>
      <c r="G23" s="37">
        <f>ConFunding!G$19</f>
        <v>0</v>
      </c>
      <c r="H23" s="37">
        <f>ConFunding!H$19</f>
        <v>0</v>
      </c>
      <c r="I23" s="37">
        <f>ConFunding!I$19</f>
        <v>0</v>
      </c>
      <c r="J23" s="37">
        <f>ConFunding!J$19</f>
        <v>0</v>
      </c>
      <c r="K23" s="37">
        <f>ConFunding!K$19</f>
        <v>0</v>
      </c>
      <c r="L23" s="37">
        <f>ConFunding!L$19</f>
        <v>775.89880657914853</v>
      </c>
      <c r="M23" s="37">
        <f>ConFunding!M$19</f>
        <v>720.47746325206651</v>
      </c>
      <c r="N23" s="37">
        <f>ConFunding!N$19</f>
        <v>665.0561199249845</v>
      </c>
      <c r="O23" s="37">
        <f>ConFunding!O$19</f>
        <v>609.63477659790249</v>
      </c>
      <c r="P23" s="37">
        <f>ConFunding!P$19</f>
        <v>554.21343327082036</v>
      </c>
      <c r="Q23" s="37">
        <f>ConFunding!Q$19</f>
        <v>498.79208994373835</v>
      </c>
      <c r="R23" s="37">
        <f>ConFunding!R$19</f>
        <v>443.37074661665628</v>
      </c>
      <c r="S23" s="37">
        <f>ConFunding!S$19</f>
        <v>387.94940328957421</v>
      </c>
      <c r="T23" s="37">
        <f>ConFunding!T$19</f>
        <v>332.52805996249214</v>
      </c>
      <c r="U23" s="37">
        <f>ConFunding!U$19</f>
        <v>277.10671663541007</v>
      </c>
      <c r="V23" s="37">
        <f>ConFunding!V$19</f>
        <v>221.68537330832805</v>
      </c>
      <c r="W23" s="37">
        <f>ConFunding!W$19</f>
        <v>166.26402998124601</v>
      </c>
      <c r="X23" s="37">
        <f>ConFunding!X$19</f>
        <v>110.842686654164</v>
      </c>
      <c r="Y23" s="37">
        <f>ConFunding!Y$19</f>
        <v>55.421343327081949</v>
      </c>
      <c r="Z23" s="37">
        <f>ConFunding!Z$19</f>
        <v>-9.0949470177292829E-14</v>
      </c>
      <c r="AA23" s="37">
        <f>ConFunding!AA$19</f>
        <v>-9.0949470177292829E-14</v>
      </c>
      <c r="AB23" s="37">
        <f>ConFunding!AB$19</f>
        <v>-9.0949470177292829E-14</v>
      </c>
      <c r="AC23" s="37">
        <f>ConFunding!AC$19</f>
        <v>-9.0949470177292829E-14</v>
      </c>
      <c r="AD23" s="37">
        <f>ConFunding!AD$19</f>
        <v>-9.0949470177292829E-14</v>
      </c>
      <c r="AE23" s="37">
        <f>ConFunding!AE$19</f>
        <v>-9.0949470177292829E-14</v>
      </c>
      <c r="AF23" s="37">
        <f>ConFunding!AF$19</f>
        <v>-9.0949470177292829E-14</v>
      </c>
      <c r="AG23" s="37">
        <f>ConFunding!AG$19</f>
        <v>-9.0949470177292829E-14</v>
      </c>
      <c r="AH23" s="37">
        <f>ConFunding!AH$19</f>
        <v>-9.0949470177292829E-14</v>
      </c>
      <c r="AI23" s="37">
        <f>ConFunding!AI$19</f>
        <v>-9.0949470177292829E-14</v>
      </c>
      <c r="AJ23" s="37">
        <f>ConFunding!AJ$19</f>
        <v>-9.0949470177292829E-14</v>
      </c>
      <c r="AK23" s="37">
        <f>ConFunding!AK$19</f>
        <v>-9.0949470177292829E-14</v>
      </c>
      <c r="AL23" s="37">
        <f>ConFunding!AL$19</f>
        <v>-9.0949470177292829E-14</v>
      </c>
      <c r="AM23" s="37">
        <f>ConFunding!AM$19</f>
        <v>-9.0949470177292829E-14</v>
      </c>
      <c r="AN23" s="37">
        <f>ConFunding!AN$19</f>
        <v>-9.0949470177292829E-14</v>
      </c>
      <c r="AO23" s="37">
        <f>ConFunding!AO$19</f>
        <v>-9.0949470177292829E-14</v>
      </c>
      <c r="AP23" s="37">
        <f>ConFunding!AP$19</f>
        <v>-9.0949470177292829E-14</v>
      </c>
      <c r="AQ23" s="37">
        <f>ConFunding!AQ$19</f>
        <v>-9.0949470177292829E-14</v>
      </c>
      <c r="AR23" s="37">
        <f>ConFunding!AR$19</f>
        <v>-9.0949470177292829E-14</v>
      </c>
      <c r="AS23" s="37">
        <f>ConFunding!AS$19</f>
        <v>-9.0949470177292829E-14</v>
      </c>
      <c r="AT23" s="37">
        <f>ConFunding!AT$19</f>
        <v>-9.0949470177292829E-14</v>
      </c>
      <c r="AU23" s="37">
        <f>ConFunding!AU$19</f>
        <v>-9.0949470177292829E-14</v>
      </c>
      <c r="AV23" s="37">
        <f>ConFunding!AV$19</f>
        <v>-9.0949470177292829E-14</v>
      </c>
      <c r="AW23" s="37">
        <f>ConFunding!AW$19</f>
        <v>-9.0949470177292829E-14</v>
      </c>
      <c r="AX23" s="37">
        <f>ConFunding!AX$19</f>
        <v>-9.0949470177292829E-14</v>
      </c>
      <c r="AY23" s="37">
        <f>ConFunding!AY$19</f>
        <v>-9.0949470177292829E-14</v>
      </c>
      <c r="AZ23" s="37">
        <f>ConFunding!AZ$19</f>
        <v>-9.0949470177292829E-14</v>
      </c>
      <c r="BA23" s="37">
        <f>ConFunding!BA$19</f>
        <v>-9.0949470177292829E-14</v>
      </c>
      <c r="BB23" s="37">
        <f>ConFunding!BB$19</f>
        <v>-9.0949470177292829E-14</v>
      </c>
      <c r="BC23" s="37">
        <f>ConFunding!BC$19</f>
        <v>-9.0949470177292829E-14</v>
      </c>
      <c r="BD23" s="37">
        <f>ConFunding!BD$19</f>
        <v>-9.0949470177292829E-14</v>
      </c>
      <c r="BE23" s="37">
        <f>ConFunding!BE$19</f>
        <v>-9.0949470177292829E-14</v>
      </c>
      <c r="BF23" s="37">
        <f>ConFunding!BF$19</f>
        <v>-9.0949470177292829E-14</v>
      </c>
      <c r="BG23" s="37">
        <f>ConFunding!BG$19</f>
        <v>-9.0949470177292829E-14</v>
      </c>
      <c r="BH23" s="37">
        <f>ConFunding!BH$19</f>
        <v>-9.0949470177292829E-14</v>
      </c>
      <c r="BI23" s="37">
        <f>ConFunding!BI$19</f>
        <v>-9.0949470177292829E-14</v>
      </c>
      <c r="BJ23" s="37">
        <f>ConFunding!BJ$19</f>
        <v>-9.0949470177292829E-14</v>
      </c>
      <c r="BK23" s="37">
        <f>ConFunding!BK$19</f>
        <v>-9.0949470177292829E-14</v>
      </c>
      <c r="BL23" s="37">
        <f>ConFunding!BL$19</f>
        <v>-9.0949470177292829E-14</v>
      </c>
      <c r="BM23" s="37">
        <f>ConFunding!BM$19</f>
        <v>-9.0949470177292829E-14</v>
      </c>
      <c r="BN23" s="37">
        <f>ConFunding!BN$19</f>
        <v>-9.0949470177292829E-14</v>
      </c>
      <c r="BO23" s="37">
        <f>ConFunding!BO$19</f>
        <v>-9.0949470177292829E-14</v>
      </c>
      <c r="BP23" s="37">
        <f>ConFunding!BP$19</f>
        <v>-9.0949470177292829E-14</v>
      </c>
      <c r="BQ23" s="37">
        <f>ConFunding!BQ$19</f>
        <v>-9.0949470177292829E-14</v>
      </c>
      <c r="BR23" s="37">
        <f>ConFunding!BR$19</f>
        <v>-9.0949470177292829E-14</v>
      </c>
      <c r="BS23" s="37">
        <f>ConFunding!BS$19</f>
        <v>-9.0949470177292829E-14</v>
      </c>
      <c r="BT23" s="37">
        <f>ConFunding!BT$19</f>
        <v>-9.0949470177292829E-14</v>
      </c>
      <c r="BU23" s="37">
        <f>ConFunding!BU$19</f>
        <v>-9.0949470177292829E-14</v>
      </c>
      <c r="BV23" s="37">
        <f>ConFunding!BV$19</f>
        <v>-9.0949470177292829E-14</v>
      </c>
      <c r="BW23" s="37">
        <f>ConFunding!BW$19</f>
        <v>-9.0949470177292829E-14</v>
      </c>
      <c r="BX23" s="37">
        <f>ConFunding!BX$19</f>
        <v>-9.0949470177292829E-14</v>
      </c>
      <c r="BY23" s="37">
        <f>ConFunding!BY$19</f>
        <v>-9.0949470177292829E-14</v>
      </c>
      <c r="BZ23" s="37">
        <f>ConFunding!BZ$19</f>
        <v>-9.0949470177292829E-14</v>
      </c>
      <c r="CA23" s="37">
        <f>ConFunding!CA$19</f>
        <v>-9.0949470177292829E-14</v>
      </c>
      <c r="CB23" s="37">
        <f>ConFunding!CB$19</f>
        <v>-9.0949470177292829E-14</v>
      </c>
      <c r="CC23" s="37">
        <f>ConFunding!CC$19</f>
        <v>-9.0949470177292829E-14</v>
      </c>
      <c r="CD23" s="37">
        <f>ConFunding!CD$19</f>
        <v>-9.0949470177292829E-14</v>
      </c>
      <c r="CE23" s="37">
        <f>ConFunding!CE$19</f>
        <v>-9.0949470177292829E-14</v>
      </c>
      <c r="CF23" s="37">
        <f>ConFunding!CF$19</f>
        <v>-9.0949470177292829E-14</v>
      </c>
      <c r="CG23" s="37">
        <f>ConFunding!CG$19</f>
        <v>-9.0949470177292829E-14</v>
      </c>
      <c r="CH23" s="37">
        <f>ConFunding!CH$19</f>
        <v>-9.0949470177292829E-14</v>
      </c>
    </row>
    <row r="24" spans="1:86" s="80" customFormat="1" x14ac:dyDescent="0.25">
      <c r="A24" s="59"/>
      <c r="B24" s="59"/>
      <c r="C24" s="59"/>
      <c r="D24" s="60" t="s">
        <v>317</v>
      </c>
      <c r="E24" s="116"/>
      <c r="F24" s="62" t="s">
        <v>59</v>
      </c>
      <c r="G24" s="62">
        <f>SUM(I24:CH24)</f>
        <v>25216.711213822331</v>
      </c>
      <c r="H24" s="60"/>
      <c r="I24" s="80">
        <f>SUM(I22:I23)</f>
        <v>0</v>
      </c>
      <c r="J24" s="80">
        <f t="shared" ref="J24:BU24" si="1">SUM(J22:J23)</f>
        <v>0</v>
      </c>
      <c r="K24" s="80">
        <f t="shared" si="1"/>
        <v>0</v>
      </c>
      <c r="L24" s="80">
        <f>SUM(L22:L23)</f>
        <v>2161.4323897561994</v>
      </c>
      <c r="M24" s="80">
        <f t="shared" si="1"/>
        <v>2106.0110464291174</v>
      </c>
      <c r="N24" s="80">
        <f t="shared" si="1"/>
        <v>2050.5897031020354</v>
      </c>
      <c r="O24" s="80">
        <f t="shared" si="1"/>
        <v>1995.1683597749534</v>
      </c>
      <c r="P24" s="80">
        <f t="shared" si="1"/>
        <v>1939.7470164478714</v>
      </c>
      <c r="Q24" s="80">
        <f t="shared" si="1"/>
        <v>1884.3256731207894</v>
      </c>
      <c r="R24" s="80">
        <f t="shared" si="1"/>
        <v>1828.9043297937073</v>
      </c>
      <c r="S24" s="80">
        <f t="shared" si="1"/>
        <v>1773.4829864666253</v>
      </c>
      <c r="T24" s="80">
        <f t="shared" si="1"/>
        <v>1718.0616431395431</v>
      </c>
      <c r="U24" s="80">
        <f t="shared" si="1"/>
        <v>1662.6402998124611</v>
      </c>
      <c r="V24" s="80">
        <f t="shared" si="1"/>
        <v>1607.2189564853791</v>
      </c>
      <c r="W24" s="80">
        <f t="shared" si="1"/>
        <v>1551.7976131582971</v>
      </c>
      <c r="X24" s="80">
        <f t="shared" si="1"/>
        <v>1496.376269831215</v>
      </c>
      <c r="Y24" s="80">
        <f t="shared" si="1"/>
        <v>1440.954926504133</v>
      </c>
      <c r="Z24" s="80">
        <f t="shared" si="1"/>
        <v>-9.0949470177292829E-14</v>
      </c>
      <c r="AA24" s="80">
        <f t="shared" si="1"/>
        <v>-9.0949470177292829E-14</v>
      </c>
      <c r="AB24" s="80">
        <f t="shared" si="1"/>
        <v>-9.0949470177292829E-14</v>
      </c>
      <c r="AC24" s="80">
        <f t="shared" si="1"/>
        <v>-9.0949470177292829E-14</v>
      </c>
      <c r="AD24" s="80">
        <f t="shared" si="1"/>
        <v>-9.0949470177292829E-14</v>
      </c>
      <c r="AE24" s="80">
        <f t="shared" si="1"/>
        <v>-9.0949470177292829E-14</v>
      </c>
      <c r="AF24" s="80">
        <f t="shared" si="1"/>
        <v>-9.0949470177292829E-14</v>
      </c>
      <c r="AG24" s="80">
        <f t="shared" si="1"/>
        <v>-9.0949470177292829E-14</v>
      </c>
      <c r="AH24" s="80">
        <f t="shared" si="1"/>
        <v>-9.0949470177292829E-14</v>
      </c>
      <c r="AI24" s="80">
        <f t="shared" si="1"/>
        <v>-9.0949470177292829E-14</v>
      </c>
      <c r="AJ24" s="80">
        <f t="shared" si="1"/>
        <v>-9.0949470177292829E-14</v>
      </c>
      <c r="AK24" s="80">
        <f t="shared" si="1"/>
        <v>-9.0949470177292829E-14</v>
      </c>
      <c r="AL24" s="80">
        <f t="shared" si="1"/>
        <v>-9.0949470177292829E-14</v>
      </c>
      <c r="AM24" s="80">
        <f t="shared" si="1"/>
        <v>-9.0949470177292829E-14</v>
      </c>
      <c r="AN24" s="80">
        <f t="shared" si="1"/>
        <v>-9.0949470177292829E-14</v>
      </c>
      <c r="AO24" s="80">
        <f t="shared" si="1"/>
        <v>-9.0949470177292829E-14</v>
      </c>
      <c r="AP24" s="80">
        <f t="shared" si="1"/>
        <v>-9.0949470177292829E-14</v>
      </c>
      <c r="AQ24" s="80">
        <f t="shared" si="1"/>
        <v>-9.0949470177292829E-14</v>
      </c>
      <c r="AR24" s="80">
        <f t="shared" si="1"/>
        <v>-9.0949470177292829E-14</v>
      </c>
      <c r="AS24" s="80">
        <f t="shared" si="1"/>
        <v>-9.0949470177292829E-14</v>
      </c>
      <c r="AT24" s="80">
        <f t="shared" si="1"/>
        <v>-9.0949470177292829E-14</v>
      </c>
      <c r="AU24" s="80">
        <f t="shared" si="1"/>
        <v>-9.0949470177292829E-14</v>
      </c>
      <c r="AV24" s="80">
        <f t="shared" si="1"/>
        <v>-9.0949470177292829E-14</v>
      </c>
      <c r="AW24" s="80">
        <f t="shared" si="1"/>
        <v>-9.0949470177292829E-14</v>
      </c>
      <c r="AX24" s="80">
        <f t="shared" si="1"/>
        <v>-9.0949470177292829E-14</v>
      </c>
      <c r="AY24" s="80">
        <f t="shared" si="1"/>
        <v>-9.0949470177292829E-14</v>
      </c>
      <c r="AZ24" s="80">
        <f t="shared" si="1"/>
        <v>-9.0949470177292829E-14</v>
      </c>
      <c r="BA24" s="80">
        <f t="shared" si="1"/>
        <v>-9.0949470177292829E-14</v>
      </c>
      <c r="BB24" s="80">
        <f t="shared" si="1"/>
        <v>-9.0949470177292829E-14</v>
      </c>
      <c r="BC24" s="80">
        <f t="shared" si="1"/>
        <v>-9.0949470177292829E-14</v>
      </c>
      <c r="BD24" s="80">
        <f t="shared" si="1"/>
        <v>-9.0949470177292829E-14</v>
      </c>
      <c r="BE24" s="80">
        <f t="shared" si="1"/>
        <v>-9.0949470177292829E-14</v>
      </c>
      <c r="BF24" s="80">
        <f t="shared" si="1"/>
        <v>-9.0949470177292829E-14</v>
      </c>
      <c r="BG24" s="80">
        <f t="shared" si="1"/>
        <v>-9.0949470177292829E-14</v>
      </c>
      <c r="BH24" s="80">
        <f t="shared" si="1"/>
        <v>-9.0949470177292829E-14</v>
      </c>
      <c r="BI24" s="80">
        <f t="shared" si="1"/>
        <v>-9.0949470177292829E-14</v>
      </c>
      <c r="BJ24" s="80">
        <f t="shared" si="1"/>
        <v>-9.0949470177292829E-14</v>
      </c>
      <c r="BK24" s="80">
        <f t="shared" si="1"/>
        <v>-9.0949470177292829E-14</v>
      </c>
      <c r="BL24" s="80">
        <f t="shared" si="1"/>
        <v>-9.0949470177292829E-14</v>
      </c>
      <c r="BM24" s="80">
        <f t="shared" si="1"/>
        <v>-9.0949470177292829E-14</v>
      </c>
      <c r="BN24" s="80">
        <f t="shared" si="1"/>
        <v>-9.0949470177292829E-14</v>
      </c>
      <c r="BO24" s="80">
        <f t="shared" si="1"/>
        <v>-9.0949470177292829E-14</v>
      </c>
      <c r="BP24" s="80">
        <f t="shared" si="1"/>
        <v>-9.0949470177292829E-14</v>
      </c>
      <c r="BQ24" s="80">
        <f t="shared" si="1"/>
        <v>-9.0949470177292829E-14</v>
      </c>
      <c r="BR24" s="80">
        <f t="shared" si="1"/>
        <v>-9.0949470177292829E-14</v>
      </c>
      <c r="BS24" s="80">
        <f t="shared" si="1"/>
        <v>-9.0949470177292829E-14</v>
      </c>
      <c r="BT24" s="80">
        <f t="shared" si="1"/>
        <v>-9.0949470177292829E-14</v>
      </c>
      <c r="BU24" s="80">
        <f t="shared" si="1"/>
        <v>-9.0949470177292829E-14</v>
      </c>
      <c r="BV24" s="80">
        <f t="shared" ref="BV24:CH24" si="2">SUM(BV22:BV23)</f>
        <v>-9.0949470177292829E-14</v>
      </c>
      <c r="BW24" s="80">
        <f t="shared" si="2"/>
        <v>-9.0949470177292829E-14</v>
      </c>
      <c r="BX24" s="80">
        <f t="shared" si="2"/>
        <v>-9.0949470177292829E-14</v>
      </c>
      <c r="BY24" s="80">
        <f t="shared" si="2"/>
        <v>-9.0949470177292829E-14</v>
      </c>
      <c r="BZ24" s="80">
        <f t="shared" si="2"/>
        <v>-9.0949470177292829E-14</v>
      </c>
      <c r="CA24" s="80">
        <f t="shared" si="2"/>
        <v>-9.0949470177292829E-14</v>
      </c>
      <c r="CB24" s="80">
        <f t="shared" si="2"/>
        <v>-9.0949470177292829E-14</v>
      </c>
      <c r="CC24" s="80">
        <f t="shared" si="2"/>
        <v>-9.0949470177292829E-14</v>
      </c>
      <c r="CD24" s="80">
        <f t="shared" si="2"/>
        <v>-9.0949470177292829E-14</v>
      </c>
      <c r="CE24" s="80">
        <f t="shared" si="2"/>
        <v>-9.0949470177292829E-14</v>
      </c>
      <c r="CF24" s="80">
        <f t="shared" si="2"/>
        <v>-9.0949470177292829E-14</v>
      </c>
      <c r="CG24" s="80">
        <f t="shared" si="2"/>
        <v>-9.0949470177292829E-14</v>
      </c>
      <c r="CH24" s="80">
        <f t="shared" si="2"/>
        <v>-9.0949470177292829E-14</v>
      </c>
    </row>
  </sheetData>
  <conditionalFormatting sqref="I3:XFD3">
    <cfRule type="cellIs" dxfId="34" priority="1" operator="equal">
      <formula>"Post-operate."</formula>
    </cfRule>
    <cfRule type="cellIs" dxfId="33" priority="2" operator="equal">
      <formula>"Operation "</formula>
    </cfRule>
    <cfRule type="cellIs" dxfId="32" priority="3" operator="equal">
      <formula>"Construction "</formula>
    </cfRule>
    <cfRule type="cellIs" dxfId="31" priority="4" operator="equal">
      <formula>"FC "</formula>
    </cfRule>
    <cfRule type="cellIs" dxfId="30" priority="5" operator="equal">
      <formula>"Pre-FC"</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36"/>
  <sheetViews>
    <sheetView zoomScale="90" zoomScaleNormal="90" workbookViewId="0">
      <pane xSplit="7" ySplit="5" topLeftCell="H6" activePane="bottomRight" state="frozen"/>
      <selection pane="topRight" activeCell="H1" sqref="H1"/>
      <selection pane="bottomLeft" activeCell="A6" sqref="A6"/>
      <selection pane="bottomRight" activeCell="L36" sqref="L36"/>
    </sheetView>
  </sheetViews>
  <sheetFormatPr defaultColWidth="0" defaultRowHeight="15" x14ac:dyDescent="0.25"/>
  <cols>
    <col min="1" max="3" width="1.28515625" style="5" customWidth="1"/>
    <col min="4" max="4" width="34.42578125" style="6" bestFit="1" customWidth="1"/>
    <col min="5" max="5" width="12.85546875" style="18"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319</v>
      </c>
      <c r="B1" s="10"/>
      <c r="C1" s="10"/>
      <c r="D1" s="11"/>
      <c r="E1" s="17"/>
      <c r="F1" s="12"/>
      <c r="G1" s="12"/>
      <c r="H1" s="11"/>
    </row>
    <row r="2" spans="1:86" s="8" customFormat="1" x14ac:dyDescent="0.25">
      <c r="A2" s="5"/>
      <c r="B2" s="5"/>
      <c r="C2" s="5"/>
      <c r="D2" s="6" t="s">
        <v>0</v>
      </c>
      <c r="E2" s="18"/>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6"/>
      <c r="F3" s="6"/>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18" t="s">
        <v>22</v>
      </c>
      <c r="F5" s="7" t="s">
        <v>21</v>
      </c>
      <c r="G5" s="7" t="s">
        <v>1</v>
      </c>
      <c r="H5" s="6"/>
    </row>
    <row r="7" spans="1:86" x14ac:dyDescent="0.25">
      <c r="B7" s="5" t="s">
        <v>264</v>
      </c>
    </row>
    <row r="8" spans="1:86" x14ac:dyDescent="0.25">
      <c r="D8" s="3" t="s">
        <v>262</v>
      </c>
      <c r="E8" s="20">
        <f>Inputs!H53/1000</f>
        <v>250</v>
      </c>
      <c r="F8" s="23" t="s">
        <v>261</v>
      </c>
    </row>
    <row r="9" spans="1:86" x14ac:dyDescent="0.25">
      <c r="D9" s="37" t="str">
        <f>Timing!D$68</f>
        <v xml:space="preserve">Operations period flag </v>
      </c>
      <c r="E9" s="37">
        <f>Timing!E$68</f>
        <v>0</v>
      </c>
      <c r="F9" s="40" t="str">
        <f>Timing!F$68</f>
        <v>Flag</v>
      </c>
      <c r="G9" s="37">
        <f>Timing!G$68</f>
        <v>27</v>
      </c>
      <c r="H9" s="37">
        <f>Timing!H$68</f>
        <v>0</v>
      </c>
      <c r="I9" s="37">
        <f>Timing!I$68</f>
        <v>0</v>
      </c>
      <c r="J9" s="37">
        <f>Timing!J$68</f>
        <v>0</v>
      </c>
      <c r="K9" s="37">
        <f>Timing!K$68</f>
        <v>0</v>
      </c>
      <c r="L9" s="37">
        <f>Timing!L$68</f>
        <v>1</v>
      </c>
      <c r="M9" s="37">
        <f>Timing!M$68</f>
        <v>1</v>
      </c>
      <c r="N9" s="37">
        <f>Timing!N$68</f>
        <v>1</v>
      </c>
      <c r="O9" s="37">
        <f>Timing!O$68</f>
        <v>1</v>
      </c>
      <c r="P9" s="37">
        <f>Timing!P$68</f>
        <v>1</v>
      </c>
      <c r="Q9" s="37">
        <f>Timing!Q$68</f>
        <v>1</v>
      </c>
      <c r="R9" s="37">
        <f>Timing!R$68</f>
        <v>1</v>
      </c>
      <c r="S9" s="37">
        <f>Timing!S$68</f>
        <v>1</v>
      </c>
      <c r="T9" s="37">
        <f>Timing!T$68</f>
        <v>1</v>
      </c>
      <c r="U9" s="37">
        <f>Timing!U$68</f>
        <v>1</v>
      </c>
      <c r="V9" s="37">
        <f>Timing!V$68</f>
        <v>1</v>
      </c>
      <c r="W9" s="37">
        <f>Timing!W$68</f>
        <v>1</v>
      </c>
      <c r="X9" s="37">
        <f>Timing!X$68</f>
        <v>1</v>
      </c>
      <c r="Y9" s="37">
        <f>Timing!Y$68</f>
        <v>1</v>
      </c>
      <c r="Z9" s="37">
        <f>Timing!Z$68</f>
        <v>1</v>
      </c>
      <c r="AA9" s="37">
        <f>Timing!AA$68</f>
        <v>1</v>
      </c>
      <c r="AB9" s="37">
        <f>Timing!AB$68</f>
        <v>1</v>
      </c>
      <c r="AC9" s="37">
        <f>Timing!AC$68</f>
        <v>1</v>
      </c>
      <c r="AD9" s="37">
        <f>Timing!AD$68</f>
        <v>1</v>
      </c>
      <c r="AE9" s="37">
        <f>Timing!AE$68</f>
        <v>1</v>
      </c>
      <c r="AF9" s="37">
        <f>Timing!AF$68</f>
        <v>1</v>
      </c>
      <c r="AG9" s="37">
        <f>Timing!AG$68</f>
        <v>1</v>
      </c>
      <c r="AH9" s="37">
        <f>Timing!AH$68</f>
        <v>1</v>
      </c>
      <c r="AI9" s="37">
        <f>Timing!AI$68</f>
        <v>1</v>
      </c>
      <c r="AJ9" s="37">
        <f>Timing!AJ$68</f>
        <v>1</v>
      </c>
      <c r="AK9" s="37">
        <f>Timing!AK$68</f>
        <v>1</v>
      </c>
      <c r="AL9" s="37">
        <f>Timing!AL$68</f>
        <v>1</v>
      </c>
      <c r="AM9" s="37">
        <f>Timing!AM$68</f>
        <v>0</v>
      </c>
      <c r="AN9" s="37">
        <f>Timing!AN$68</f>
        <v>0</v>
      </c>
      <c r="AO9" s="37">
        <f>Timing!AO$68</f>
        <v>0</v>
      </c>
      <c r="AP9" s="37">
        <f>Timing!AP$68</f>
        <v>0</v>
      </c>
      <c r="AQ9" s="37">
        <f>Timing!AQ$68</f>
        <v>0</v>
      </c>
      <c r="AR9" s="37">
        <f>Timing!AR$68</f>
        <v>0</v>
      </c>
      <c r="AS9" s="37">
        <f>Timing!AS$68</f>
        <v>0</v>
      </c>
      <c r="AT9" s="37">
        <f>Timing!AT$68</f>
        <v>0</v>
      </c>
      <c r="AU9" s="37">
        <f>Timing!AU$68</f>
        <v>0</v>
      </c>
      <c r="AV9" s="37">
        <f>Timing!AV$68</f>
        <v>0</v>
      </c>
      <c r="AW9" s="37">
        <f>Timing!AW$68</f>
        <v>0</v>
      </c>
      <c r="AX9" s="37">
        <f>Timing!AX$68</f>
        <v>0</v>
      </c>
      <c r="AY9" s="37">
        <f>Timing!AY$68</f>
        <v>0</v>
      </c>
      <c r="AZ9" s="37">
        <f>Timing!AZ$68</f>
        <v>0</v>
      </c>
      <c r="BA9" s="37">
        <f>Timing!BA$68</f>
        <v>0</v>
      </c>
      <c r="BB9" s="37">
        <f>Timing!BB$68</f>
        <v>0</v>
      </c>
      <c r="BC9" s="37">
        <f>Timing!BC$68</f>
        <v>0</v>
      </c>
      <c r="BD9" s="37">
        <f>Timing!BD$68</f>
        <v>0</v>
      </c>
      <c r="BE9" s="37">
        <f>Timing!BE$68</f>
        <v>0</v>
      </c>
      <c r="BF9" s="37">
        <f>Timing!BF$68</f>
        <v>0</v>
      </c>
      <c r="BG9" s="37">
        <f>Timing!BG$68</f>
        <v>0</v>
      </c>
      <c r="BH9" s="37">
        <f>Timing!BH$68</f>
        <v>0</v>
      </c>
      <c r="BI9" s="37">
        <f>Timing!BI$68</f>
        <v>0</v>
      </c>
      <c r="BJ9" s="37">
        <f>Timing!BJ$68</f>
        <v>0</v>
      </c>
      <c r="BK9" s="37">
        <f>Timing!BK$68</f>
        <v>0</v>
      </c>
      <c r="BL9" s="37">
        <f>Timing!BL$68</f>
        <v>0</v>
      </c>
      <c r="BM9" s="37">
        <f>Timing!BM$68</f>
        <v>0</v>
      </c>
      <c r="BN9" s="37">
        <f>Timing!BN$68</f>
        <v>0</v>
      </c>
      <c r="BO9" s="37">
        <f>Timing!BO$68</f>
        <v>0</v>
      </c>
      <c r="BP9" s="37">
        <f>Timing!BP$68</f>
        <v>0</v>
      </c>
      <c r="BQ9" s="37">
        <f>Timing!BQ$68</f>
        <v>0</v>
      </c>
      <c r="BR9" s="37">
        <f>Timing!BR$68</f>
        <v>0</v>
      </c>
      <c r="BS9" s="37">
        <f>Timing!BS$68</f>
        <v>0</v>
      </c>
      <c r="BT9" s="37">
        <f>Timing!BT$68</f>
        <v>0</v>
      </c>
      <c r="BU9" s="37">
        <f>Timing!BU$68</f>
        <v>0</v>
      </c>
      <c r="BV9" s="37">
        <f>Timing!BV$68</f>
        <v>0</v>
      </c>
      <c r="BW9" s="37">
        <f>Timing!BW$68</f>
        <v>0</v>
      </c>
      <c r="BX9" s="37">
        <f>Timing!BX$68</f>
        <v>0</v>
      </c>
      <c r="BY9" s="37">
        <f>Timing!BY$68</f>
        <v>0</v>
      </c>
      <c r="BZ9" s="37">
        <f>Timing!BZ$68</f>
        <v>0</v>
      </c>
      <c r="CA9" s="37">
        <f>Timing!CA$68</f>
        <v>0</v>
      </c>
      <c r="CB9" s="37">
        <f>Timing!CB$68</f>
        <v>0</v>
      </c>
      <c r="CC9" s="37">
        <f>Timing!CC$68</f>
        <v>0</v>
      </c>
      <c r="CD9" s="37">
        <f>Timing!CD$68</f>
        <v>0</v>
      </c>
      <c r="CE9" s="37">
        <f>Timing!CE$68</f>
        <v>0</v>
      </c>
      <c r="CF9" s="37">
        <f>Timing!CF$68</f>
        <v>0</v>
      </c>
      <c r="CG9" s="37">
        <f>Timing!CG$68</f>
        <v>0</v>
      </c>
      <c r="CH9" s="37">
        <f>Timing!CH$68</f>
        <v>0</v>
      </c>
    </row>
    <row r="10" spans="1:86" x14ac:dyDescent="0.25">
      <c r="D10" s="37" t="str">
        <f>Timing!D$123</f>
        <v>Escalation factor Revenues</v>
      </c>
      <c r="E10" s="169">
        <f>Timing!E$123</f>
        <v>3.5</v>
      </c>
      <c r="F10" s="37" t="str">
        <f>Timing!F$123</f>
        <v>Factor</v>
      </c>
      <c r="G10" s="37">
        <f>Timing!G$123</f>
        <v>0</v>
      </c>
      <c r="H10" s="37">
        <f>Timing!H$123</f>
        <v>0</v>
      </c>
      <c r="I10" s="42">
        <f>Timing!I$123</f>
        <v>0</v>
      </c>
      <c r="J10" s="42">
        <f>Timing!J$123</f>
        <v>0</v>
      </c>
      <c r="K10" s="42">
        <f>Timing!K$123</f>
        <v>0</v>
      </c>
      <c r="L10" s="42">
        <f>Timing!L$123</f>
        <v>1</v>
      </c>
      <c r="M10" s="42">
        <f>Timing!M$123</f>
        <v>1.0349999999999999</v>
      </c>
      <c r="N10" s="42">
        <f>Timing!N$123</f>
        <v>1.0712249999999999</v>
      </c>
      <c r="O10" s="42">
        <f>Timing!O$123</f>
        <v>1.1087178749999997</v>
      </c>
      <c r="P10" s="42">
        <f>Timing!P$123</f>
        <v>1.1475230006249997</v>
      </c>
      <c r="Q10" s="42">
        <f>Timing!Q$123</f>
        <v>1.1876863056468745</v>
      </c>
      <c r="R10" s="42">
        <f>Timing!R$123</f>
        <v>1.2292553263445152</v>
      </c>
      <c r="S10" s="42">
        <f>Timing!S$123</f>
        <v>1.2722792627665731</v>
      </c>
      <c r="T10" s="42">
        <f>Timing!T$123</f>
        <v>1.3168090369634029</v>
      </c>
      <c r="U10" s="42">
        <f>Timing!U$123</f>
        <v>1.3628973532571218</v>
      </c>
      <c r="V10" s="42">
        <f>Timing!V$123</f>
        <v>1.410598760621121</v>
      </c>
      <c r="W10" s="42">
        <f>Timing!W$123</f>
        <v>1.4599697172428603</v>
      </c>
      <c r="X10" s="42">
        <f>Timing!X$123</f>
        <v>1.5110686573463603</v>
      </c>
      <c r="Y10" s="42">
        <f>Timing!Y$123</f>
        <v>1.5639560603534826</v>
      </c>
      <c r="Z10" s="42">
        <f>Timing!Z$123</f>
        <v>1.6186945224658547</v>
      </c>
      <c r="AA10" s="42">
        <f>Timing!AA$123</f>
        <v>1.6753488307521593</v>
      </c>
      <c r="AB10" s="42">
        <f>Timing!AB$123</f>
        <v>1.7339860398284845</v>
      </c>
      <c r="AC10" s="42">
        <f>Timing!AC$123</f>
        <v>1.7946755512224815</v>
      </c>
      <c r="AD10" s="42">
        <f>Timing!AD$123</f>
        <v>1.8574891955152681</v>
      </c>
      <c r="AE10" s="42">
        <f>Timing!AE$123</f>
        <v>1.9225013173583023</v>
      </c>
      <c r="AF10" s="42">
        <f>Timing!AF$123</f>
        <v>1.9897888634658427</v>
      </c>
      <c r="AG10" s="42">
        <f>Timing!AG$123</f>
        <v>2.0594314736871469</v>
      </c>
      <c r="AH10" s="42">
        <f>Timing!AH$123</f>
        <v>2.1315115752661971</v>
      </c>
      <c r="AI10" s="42">
        <f>Timing!AI$123</f>
        <v>2.2061144804005139</v>
      </c>
      <c r="AJ10" s="42">
        <f>Timing!AJ$123</f>
        <v>2.2833284872145314</v>
      </c>
      <c r="AK10" s="42">
        <f>Timing!AK$123</f>
        <v>2.3632449842670398</v>
      </c>
      <c r="AL10" s="42">
        <f>Timing!AL$123</f>
        <v>2.4459585587163861</v>
      </c>
      <c r="AM10" s="42">
        <f>Timing!AM$123</f>
        <v>0</v>
      </c>
      <c r="AN10" s="42">
        <f>Timing!AN$123</f>
        <v>0</v>
      </c>
      <c r="AO10" s="42">
        <f>Timing!AO$123</f>
        <v>0</v>
      </c>
      <c r="AP10" s="42">
        <f>Timing!AP$123</f>
        <v>0</v>
      </c>
      <c r="AQ10" s="42">
        <f>Timing!AQ$123</f>
        <v>0</v>
      </c>
      <c r="AR10" s="42">
        <f>Timing!AR$123</f>
        <v>0</v>
      </c>
      <c r="AS10" s="42">
        <f>Timing!AS$123</f>
        <v>0</v>
      </c>
      <c r="AT10" s="42">
        <f>Timing!AT$123</f>
        <v>0</v>
      </c>
      <c r="AU10" s="42">
        <f>Timing!AU$123</f>
        <v>0</v>
      </c>
      <c r="AV10" s="42">
        <f>Timing!AV$123</f>
        <v>0</v>
      </c>
      <c r="AW10" s="42">
        <f>Timing!AW$123</f>
        <v>0</v>
      </c>
      <c r="AX10" s="42">
        <f>Timing!AX$123</f>
        <v>0</v>
      </c>
      <c r="AY10" s="42">
        <f>Timing!AY$123</f>
        <v>0</v>
      </c>
      <c r="AZ10" s="42">
        <f>Timing!AZ$123</f>
        <v>0</v>
      </c>
      <c r="BA10" s="42">
        <f>Timing!BA$123</f>
        <v>0</v>
      </c>
      <c r="BB10" s="42">
        <f>Timing!BB$123</f>
        <v>0</v>
      </c>
      <c r="BC10" s="42">
        <f>Timing!BC$123</f>
        <v>0</v>
      </c>
      <c r="BD10" s="42">
        <f>Timing!BD$123</f>
        <v>0</v>
      </c>
      <c r="BE10" s="42">
        <f>Timing!BE$123</f>
        <v>0</v>
      </c>
      <c r="BF10" s="42">
        <f>Timing!BF$123</f>
        <v>0</v>
      </c>
      <c r="BG10" s="42">
        <f>Timing!BG$123</f>
        <v>0</v>
      </c>
      <c r="BH10" s="42">
        <f>Timing!BH$123</f>
        <v>0</v>
      </c>
      <c r="BI10" s="42">
        <f>Timing!BI$123</f>
        <v>0</v>
      </c>
      <c r="BJ10" s="42">
        <f>Timing!BJ$123</f>
        <v>0</v>
      </c>
      <c r="BK10" s="42">
        <f>Timing!BK$123</f>
        <v>0</v>
      </c>
      <c r="BL10" s="42">
        <f>Timing!BL$123</f>
        <v>0</v>
      </c>
      <c r="BM10" s="42">
        <f>Timing!BM$123</f>
        <v>0</v>
      </c>
      <c r="BN10" s="42">
        <f>Timing!BN$123</f>
        <v>0</v>
      </c>
      <c r="BO10" s="42">
        <f>Timing!BO$123</f>
        <v>0</v>
      </c>
      <c r="BP10" s="42">
        <f>Timing!BP$123</f>
        <v>0</v>
      </c>
      <c r="BQ10" s="42">
        <f>Timing!BQ$123</f>
        <v>0</v>
      </c>
      <c r="BR10" s="42">
        <f>Timing!BR$123</f>
        <v>0</v>
      </c>
      <c r="BS10" s="42">
        <f>Timing!BS$123</f>
        <v>0</v>
      </c>
      <c r="BT10" s="42">
        <f>Timing!BT$123</f>
        <v>0</v>
      </c>
      <c r="BU10" s="42">
        <f>Timing!BU$123</f>
        <v>0</v>
      </c>
      <c r="BV10" s="42">
        <f>Timing!BV$123</f>
        <v>0</v>
      </c>
      <c r="BW10" s="42">
        <f>Timing!BW$123</f>
        <v>0</v>
      </c>
      <c r="BX10" s="42">
        <f>Timing!BX$123</f>
        <v>0</v>
      </c>
      <c r="BY10" s="42">
        <f>Timing!BY$123</f>
        <v>0</v>
      </c>
      <c r="BZ10" s="42">
        <f>Timing!BZ$123</f>
        <v>0</v>
      </c>
      <c r="CA10" s="42">
        <f>Timing!CA$123</f>
        <v>0</v>
      </c>
      <c r="CB10" s="42">
        <f>Timing!CB$123</f>
        <v>0</v>
      </c>
      <c r="CC10" s="42">
        <f>Timing!CC$123</f>
        <v>0</v>
      </c>
      <c r="CD10" s="42">
        <f>Timing!CD$123</f>
        <v>0</v>
      </c>
      <c r="CE10" s="42">
        <f>Timing!CE$123</f>
        <v>0</v>
      </c>
      <c r="CF10" s="42">
        <f>Timing!CF$123</f>
        <v>0</v>
      </c>
      <c r="CG10" s="42">
        <f>Timing!CG$123</f>
        <v>0</v>
      </c>
      <c r="CH10" s="42">
        <f>Timing!CH$123</f>
        <v>0</v>
      </c>
    </row>
    <row r="11" spans="1:86" x14ac:dyDescent="0.25">
      <c r="D11" s="6" t="s">
        <v>268</v>
      </c>
      <c r="F11" s="7" t="s">
        <v>128</v>
      </c>
      <c r="G11" s="7">
        <f>SUM(I11:CH11)</f>
        <v>10939.765059081879</v>
      </c>
      <c r="I11" s="14">
        <f>$E$8*I9*I10</f>
        <v>0</v>
      </c>
      <c r="J11" s="14">
        <f t="shared" ref="J11:BU11" si="0">$E$8*J9*J10</f>
        <v>0</v>
      </c>
      <c r="K11" s="14">
        <f t="shared" si="0"/>
        <v>0</v>
      </c>
      <c r="L11" s="14">
        <f t="shared" si="0"/>
        <v>250</v>
      </c>
      <c r="M11" s="14">
        <f t="shared" si="0"/>
        <v>258.75</v>
      </c>
      <c r="N11" s="14">
        <f t="shared" si="0"/>
        <v>267.80624999999998</v>
      </c>
      <c r="O11" s="14">
        <f t="shared" si="0"/>
        <v>277.17946874999996</v>
      </c>
      <c r="P11" s="14">
        <f t="shared" si="0"/>
        <v>286.88075015624992</v>
      </c>
      <c r="Q11" s="14">
        <f t="shared" si="0"/>
        <v>296.9215764117186</v>
      </c>
      <c r="R11" s="14">
        <f t="shared" si="0"/>
        <v>307.3138315861288</v>
      </c>
      <c r="S11" s="14">
        <f t="shared" si="0"/>
        <v>318.06981569164327</v>
      </c>
      <c r="T11" s="14">
        <f t="shared" si="0"/>
        <v>329.20225924085071</v>
      </c>
      <c r="U11" s="14">
        <f t="shared" si="0"/>
        <v>340.72433831428043</v>
      </c>
      <c r="V11" s="14">
        <f t="shared" si="0"/>
        <v>352.64969015528027</v>
      </c>
      <c r="W11" s="14">
        <f t="shared" si="0"/>
        <v>364.99242931071507</v>
      </c>
      <c r="X11" s="14">
        <f t="shared" si="0"/>
        <v>377.7671643365901</v>
      </c>
      <c r="Y11" s="14">
        <f t="shared" si="0"/>
        <v>390.98901508837065</v>
      </c>
      <c r="Z11" s="14">
        <f t="shared" si="0"/>
        <v>404.67363061646364</v>
      </c>
      <c r="AA11" s="14">
        <f t="shared" si="0"/>
        <v>418.83720768803983</v>
      </c>
      <c r="AB11" s="14">
        <f t="shared" si="0"/>
        <v>433.49650995712113</v>
      </c>
      <c r="AC11" s="14">
        <f t="shared" si="0"/>
        <v>448.66888780562039</v>
      </c>
      <c r="AD11" s="14">
        <f t="shared" si="0"/>
        <v>464.37229887881705</v>
      </c>
      <c r="AE11" s="14">
        <f t="shared" si="0"/>
        <v>480.62532933957556</v>
      </c>
      <c r="AF11" s="14">
        <f t="shared" si="0"/>
        <v>497.44721586646068</v>
      </c>
      <c r="AG11" s="14">
        <f t="shared" si="0"/>
        <v>514.85786842178675</v>
      </c>
      <c r="AH11" s="14">
        <f t="shared" si="0"/>
        <v>532.87789381654932</v>
      </c>
      <c r="AI11" s="14">
        <f t="shared" si="0"/>
        <v>551.52862010012848</v>
      </c>
      <c r="AJ11" s="14">
        <f t="shared" si="0"/>
        <v>570.83212180363284</v>
      </c>
      <c r="AK11" s="14">
        <f t="shared" si="0"/>
        <v>590.81124606675996</v>
      </c>
      <c r="AL11" s="14">
        <f t="shared" si="0"/>
        <v>611.48963967909651</v>
      </c>
      <c r="AM11" s="14">
        <f t="shared" si="0"/>
        <v>0</v>
      </c>
      <c r="AN11" s="14">
        <f t="shared" si="0"/>
        <v>0</v>
      </c>
      <c r="AO11" s="14">
        <f t="shared" si="0"/>
        <v>0</v>
      </c>
      <c r="AP11" s="14">
        <f t="shared" si="0"/>
        <v>0</v>
      </c>
      <c r="AQ11" s="14">
        <f t="shared" si="0"/>
        <v>0</v>
      </c>
      <c r="AR11" s="14">
        <f t="shared" si="0"/>
        <v>0</v>
      </c>
      <c r="AS11" s="14">
        <f t="shared" si="0"/>
        <v>0</v>
      </c>
      <c r="AT11" s="14">
        <f t="shared" si="0"/>
        <v>0</v>
      </c>
      <c r="AU11" s="14">
        <f t="shared" si="0"/>
        <v>0</v>
      </c>
      <c r="AV11" s="14">
        <f t="shared" si="0"/>
        <v>0</v>
      </c>
      <c r="AW11" s="14">
        <f t="shared" si="0"/>
        <v>0</v>
      </c>
      <c r="AX11" s="14">
        <f t="shared" si="0"/>
        <v>0</v>
      </c>
      <c r="AY11" s="14">
        <f t="shared" si="0"/>
        <v>0</v>
      </c>
      <c r="AZ11" s="14">
        <f t="shared" si="0"/>
        <v>0</v>
      </c>
      <c r="BA11" s="14">
        <f t="shared" si="0"/>
        <v>0</v>
      </c>
      <c r="BB11" s="14">
        <f t="shared" si="0"/>
        <v>0</v>
      </c>
      <c r="BC11" s="14">
        <f t="shared" si="0"/>
        <v>0</v>
      </c>
      <c r="BD11" s="14">
        <f t="shared" si="0"/>
        <v>0</v>
      </c>
      <c r="BE11" s="14">
        <f t="shared" si="0"/>
        <v>0</v>
      </c>
      <c r="BF11" s="14">
        <f t="shared" si="0"/>
        <v>0</v>
      </c>
      <c r="BG11" s="14">
        <f t="shared" si="0"/>
        <v>0</v>
      </c>
      <c r="BH11" s="14">
        <f t="shared" si="0"/>
        <v>0</v>
      </c>
      <c r="BI11" s="14">
        <f t="shared" si="0"/>
        <v>0</v>
      </c>
      <c r="BJ11" s="14">
        <f t="shared" si="0"/>
        <v>0</v>
      </c>
      <c r="BK11" s="14">
        <f t="shared" si="0"/>
        <v>0</v>
      </c>
      <c r="BL11" s="14">
        <f t="shared" si="0"/>
        <v>0</v>
      </c>
      <c r="BM11" s="14">
        <f t="shared" si="0"/>
        <v>0</v>
      </c>
      <c r="BN11" s="14">
        <f t="shared" si="0"/>
        <v>0</v>
      </c>
      <c r="BO11" s="14">
        <f t="shared" si="0"/>
        <v>0</v>
      </c>
      <c r="BP11" s="14">
        <f t="shared" si="0"/>
        <v>0</v>
      </c>
      <c r="BQ11" s="14">
        <f t="shared" si="0"/>
        <v>0</v>
      </c>
      <c r="BR11" s="14">
        <f t="shared" si="0"/>
        <v>0</v>
      </c>
      <c r="BS11" s="14">
        <f t="shared" si="0"/>
        <v>0</v>
      </c>
      <c r="BT11" s="14">
        <f t="shared" si="0"/>
        <v>0</v>
      </c>
      <c r="BU11" s="14">
        <f t="shared" si="0"/>
        <v>0</v>
      </c>
      <c r="BV11" s="14">
        <f t="shared" ref="BV11:CH11" si="1">$E$8*BV9*BV10</f>
        <v>0</v>
      </c>
      <c r="BW11" s="14">
        <f t="shared" si="1"/>
        <v>0</v>
      </c>
      <c r="BX11" s="14">
        <f t="shared" si="1"/>
        <v>0</v>
      </c>
      <c r="BY11" s="14">
        <f t="shared" si="1"/>
        <v>0</v>
      </c>
      <c r="BZ11" s="14">
        <f t="shared" si="1"/>
        <v>0</v>
      </c>
      <c r="CA11" s="14">
        <f t="shared" si="1"/>
        <v>0</v>
      </c>
      <c r="CB11" s="14">
        <f t="shared" si="1"/>
        <v>0</v>
      </c>
      <c r="CC11" s="14">
        <f t="shared" si="1"/>
        <v>0</v>
      </c>
      <c r="CD11" s="14">
        <f t="shared" si="1"/>
        <v>0</v>
      </c>
      <c r="CE11" s="14">
        <f t="shared" si="1"/>
        <v>0</v>
      </c>
      <c r="CF11" s="14">
        <f t="shared" si="1"/>
        <v>0</v>
      </c>
      <c r="CG11" s="14">
        <f t="shared" si="1"/>
        <v>0</v>
      </c>
      <c r="CH11" s="14">
        <f t="shared" si="1"/>
        <v>0</v>
      </c>
    </row>
    <row r="13" spans="1:86" x14ac:dyDescent="0.25">
      <c r="D13" s="3" t="s">
        <v>266</v>
      </c>
      <c r="E13" s="20">
        <f>Inputs!H50</f>
        <v>10</v>
      </c>
      <c r="F13" s="23" t="s">
        <v>129</v>
      </c>
    </row>
    <row r="14" spans="1:86" x14ac:dyDescent="0.25">
      <c r="D14" s="6" t="str">
        <f>D$11</f>
        <v xml:space="preserve">Light Vehicle traffic per period </v>
      </c>
      <c r="E14" s="6">
        <f t="shared" ref="E14:BP14" si="2">E$11</f>
        <v>0</v>
      </c>
      <c r="F14" s="7" t="str">
        <f t="shared" si="2"/>
        <v>000s</v>
      </c>
      <c r="G14" s="6">
        <f t="shared" si="2"/>
        <v>10939.765059081879</v>
      </c>
      <c r="H14" s="6">
        <f t="shared" si="2"/>
        <v>0</v>
      </c>
      <c r="I14" s="6">
        <f t="shared" si="2"/>
        <v>0</v>
      </c>
      <c r="J14" s="6">
        <f t="shared" si="2"/>
        <v>0</v>
      </c>
      <c r="K14" s="6">
        <f t="shared" si="2"/>
        <v>0</v>
      </c>
      <c r="L14" s="6">
        <f t="shared" si="2"/>
        <v>250</v>
      </c>
      <c r="M14" s="6">
        <f t="shared" si="2"/>
        <v>258.75</v>
      </c>
      <c r="N14" s="6">
        <f t="shared" si="2"/>
        <v>267.80624999999998</v>
      </c>
      <c r="O14" s="6">
        <f t="shared" si="2"/>
        <v>277.17946874999996</v>
      </c>
      <c r="P14" s="6">
        <f t="shared" si="2"/>
        <v>286.88075015624992</v>
      </c>
      <c r="Q14" s="6">
        <f t="shared" si="2"/>
        <v>296.9215764117186</v>
      </c>
      <c r="R14" s="6">
        <f t="shared" si="2"/>
        <v>307.3138315861288</v>
      </c>
      <c r="S14" s="6">
        <f t="shared" si="2"/>
        <v>318.06981569164327</v>
      </c>
      <c r="T14" s="6">
        <f t="shared" si="2"/>
        <v>329.20225924085071</v>
      </c>
      <c r="U14" s="6">
        <f t="shared" si="2"/>
        <v>340.72433831428043</v>
      </c>
      <c r="V14" s="6">
        <f t="shared" si="2"/>
        <v>352.64969015528027</v>
      </c>
      <c r="W14" s="6">
        <f t="shared" si="2"/>
        <v>364.99242931071507</v>
      </c>
      <c r="X14" s="6">
        <f t="shared" si="2"/>
        <v>377.7671643365901</v>
      </c>
      <c r="Y14" s="6">
        <f t="shared" si="2"/>
        <v>390.98901508837065</v>
      </c>
      <c r="Z14" s="6">
        <f t="shared" si="2"/>
        <v>404.67363061646364</v>
      </c>
      <c r="AA14" s="6">
        <f t="shared" si="2"/>
        <v>418.83720768803983</v>
      </c>
      <c r="AB14" s="6">
        <f t="shared" si="2"/>
        <v>433.49650995712113</v>
      </c>
      <c r="AC14" s="6">
        <f t="shared" si="2"/>
        <v>448.66888780562039</v>
      </c>
      <c r="AD14" s="6">
        <f t="shared" si="2"/>
        <v>464.37229887881705</v>
      </c>
      <c r="AE14" s="6">
        <f t="shared" si="2"/>
        <v>480.62532933957556</v>
      </c>
      <c r="AF14" s="6">
        <f t="shared" si="2"/>
        <v>497.44721586646068</v>
      </c>
      <c r="AG14" s="6">
        <f t="shared" si="2"/>
        <v>514.85786842178675</v>
      </c>
      <c r="AH14" s="6">
        <f t="shared" si="2"/>
        <v>532.87789381654932</v>
      </c>
      <c r="AI14" s="6">
        <f t="shared" si="2"/>
        <v>551.52862010012848</v>
      </c>
      <c r="AJ14" s="6">
        <f t="shared" si="2"/>
        <v>570.83212180363284</v>
      </c>
      <c r="AK14" s="6">
        <f t="shared" si="2"/>
        <v>590.81124606675996</v>
      </c>
      <c r="AL14" s="6">
        <f t="shared" si="2"/>
        <v>611.48963967909651</v>
      </c>
      <c r="AM14" s="6">
        <f t="shared" si="2"/>
        <v>0</v>
      </c>
      <c r="AN14" s="6">
        <f t="shared" si="2"/>
        <v>0</v>
      </c>
      <c r="AO14" s="6">
        <f t="shared" si="2"/>
        <v>0</v>
      </c>
      <c r="AP14" s="6">
        <f t="shared" si="2"/>
        <v>0</v>
      </c>
      <c r="AQ14" s="6">
        <f t="shared" si="2"/>
        <v>0</v>
      </c>
      <c r="AR14" s="6">
        <f t="shared" si="2"/>
        <v>0</v>
      </c>
      <c r="AS14" s="6">
        <f t="shared" si="2"/>
        <v>0</v>
      </c>
      <c r="AT14" s="6">
        <f t="shared" si="2"/>
        <v>0</v>
      </c>
      <c r="AU14" s="6">
        <f t="shared" si="2"/>
        <v>0</v>
      </c>
      <c r="AV14" s="6">
        <f t="shared" si="2"/>
        <v>0</v>
      </c>
      <c r="AW14" s="6">
        <f t="shared" si="2"/>
        <v>0</v>
      </c>
      <c r="AX14" s="6">
        <f t="shared" si="2"/>
        <v>0</v>
      </c>
      <c r="AY14" s="6">
        <f t="shared" si="2"/>
        <v>0</v>
      </c>
      <c r="AZ14" s="6">
        <f t="shared" si="2"/>
        <v>0</v>
      </c>
      <c r="BA14" s="6">
        <f t="shared" si="2"/>
        <v>0</v>
      </c>
      <c r="BB14" s="6">
        <f t="shared" si="2"/>
        <v>0</v>
      </c>
      <c r="BC14" s="6">
        <f t="shared" si="2"/>
        <v>0</v>
      </c>
      <c r="BD14" s="6">
        <f t="shared" si="2"/>
        <v>0</v>
      </c>
      <c r="BE14" s="6">
        <f t="shared" si="2"/>
        <v>0</v>
      </c>
      <c r="BF14" s="6">
        <f t="shared" si="2"/>
        <v>0</v>
      </c>
      <c r="BG14" s="6">
        <f t="shared" si="2"/>
        <v>0</v>
      </c>
      <c r="BH14" s="6">
        <f t="shared" si="2"/>
        <v>0</v>
      </c>
      <c r="BI14" s="6">
        <f t="shared" si="2"/>
        <v>0</v>
      </c>
      <c r="BJ14" s="6">
        <f t="shared" si="2"/>
        <v>0</v>
      </c>
      <c r="BK14" s="6">
        <f t="shared" si="2"/>
        <v>0</v>
      </c>
      <c r="BL14" s="6">
        <f t="shared" si="2"/>
        <v>0</v>
      </c>
      <c r="BM14" s="6">
        <f t="shared" si="2"/>
        <v>0</v>
      </c>
      <c r="BN14" s="6">
        <f t="shared" si="2"/>
        <v>0</v>
      </c>
      <c r="BO14" s="6">
        <f t="shared" si="2"/>
        <v>0</v>
      </c>
      <c r="BP14" s="6">
        <f t="shared" si="2"/>
        <v>0</v>
      </c>
      <c r="BQ14" s="6">
        <f t="shared" ref="BQ14:CH14" si="3">BQ$11</f>
        <v>0</v>
      </c>
      <c r="BR14" s="6">
        <f t="shared" si="3"/>
        <v>0</v>
      </c>
      <c r="BS14" s="6">
        <f t="shared" si="3"/>
        <v>0</v>
      </c>
      <c r="BT14" s="6">
        <f t="shared" si="3"/>
        <v>0</v>
      </c>
      <c r="BU14" s="6">
        <f t="shared" si="3"/>
        <v>0</v>
      </c>
      <c r="BV14" s="6">
        <f t="shared" si="3"/>
        <v>0</v>
      </c>
      <c r="BW14" s="6">
        <f t="shared" si="3"/>
        <v>0</v>
      </c>
      <c r="BX14" s="6">
        <f t="shared" si="3"/>
        <v>0</v>
      </c>
      <c r="BY14" s="6">
        <f t="shared" si="3"/>
        <v>0</v>
      </c>
      <c r="BZ14" s="6">
        <f t="shared" si="3"/>
        <v>0</v>
      </c>
      <c r="CA14" s="6">
        <f t="shared" si="3"/>
        <v>0</v>
      </c>
      <c r="CB14" s="6">
        <f t="shared" si="3"/>
        <v>0</v>
      </c>
      <c r="CC14" s="6">
        <f t="shared" si="3"/>
        <v>0</v>
      </c>
      <c r="CD14" s="6">
        <f t="shared" si="3"/>
        <v>0</v>
      </c>
      <c r="CE14" s="6">
        <f t="shared" si="3"/>
        <v>0</v>
      </c>
      <c r="CF14" s="6">
        <f t="shared" si="3"/>
        <v>0</v>
      </c>
      <c r="CG14" s="6">
        <f t="shared" si="3"/>
        <v>0</v>
      </c>
      <c r="CH14" s="6">
        <f t="shared" si="3"/>
        <v>0</v>
      </c>
    </row>
    <row r="15" spans="1:86" x14ac:dyDescent="0.25">
      <c r="D15" s="37" t="str">
        <f>Timing!D$123</f>
        <v>Escalation factor Revenues</v>
      </c>
      <c r="E15" s="169">
        <f>Timing!E$123</f>
        <v>3.5</v>
      </c>
      <c r="F15" s="37" t="str">
        <f>Timing!F$123</f>
        <v>Factor</v>
      </c>
      <c r="G15" s="37">
        <f>Timing!G$123</f>
        <v>0</v>
      </c>
      <c r="H15" s="37">
        <f>Timing!H$123</f>
        <v>0</v>
      </c>
      <c r="I15" s="42">
        <f>Timing!I$123</f>
        <v>0</v>
      </c>
      <c r="J15" s="42">
        <f>Timing!J$123</f>
        <v>0</v>
      </c>
      <c r="K15" s="42">
        <f>Timing!K$123</f>
        <v>0</v>
      </c>
      <c r="L15" s="42">
        <f>Timing!L$123</f>
        <v>1</v>
      </c>
      <c r="M15" s="42">
        <f>Timing!M$123</f>
        <v>1.0349999999999999</v>
      </c>
      <c r="N15" s="42">
        <f>Timing!N$123</f>
        <v>1.0712249999999999</v>
      </c>
      <c r="O15" s="42">
        <f>Timing!O$123</f>
        <v>1.1087178749999997</v>
      </c>
      <c r="P15" s="42">
        <f>Timing!P$123</f>
        <v>1.1475230006249997</v>
      </c>
      <c r="Q15" s="42">
        <f>Timing!Q$123</f>
        <v>1.1876863056468745</v>
      </c>
      <c r="R15" s="42">
        <f>Timing!R$123</f>
        <v>1.2292553263445152</v>
      </c>
      <c r="S15" s="42">
        <f>Timing!S$123</f>
        <v>1.2722792627665731</v>
      </c>
      <c r="T15" s="42">
        <f>Timing!T$123</f>
        <v>1.3168090369634029</v>
      </c>
      <c r="U15" s="42">
        <f>Timing!U$123</f>
        <v>1.3628973532571218</v>
      </c>
      <c r="V15" s="42">
        <f>Timing!V$123</f>
        <v>1.410598760621121</v>
      </c>
      <c r="W15" s="42">
        <f>Timing!W$123</f>
        <v>1.4599697172428603</v>
      </c>
      <c r="X15" s="42">
        <f>Timing!X$123</f>
        <v>1.5110686573463603</v>
      </c>
      <c r="Y15" s="42">
        <f>Timing!Y$123</f>
        <v>1.5639560603534826</v>
      </c>
      <c r="Z15" s="42">
        <f>Timing!Z$123</f>
        <v>1.6186945224658547</v>
      </c>
      <c r="AA15" s="42">
        <f>Timing!AA$123</f>
        <v>1.6753488307521593</v>
      </c>
      <c r="AB15" s="42">
        <f>Timing!AB$123</f>
        <v>1.7339860398284845</v>
      </c>
      <c r="AC15" s="42">
        <f>Timing!AC$123</f>
        <v>1.7946755512224815</v>
      </c>
      <c r="AD15" s="42">
        <f>Timing!AD$123</f>
        <v>1.8574891955152681</v>
      </c>
      <c r="AE15" s="42">
        <f>Timing!AE$123</f>
        <v>1.9225013173583023</v>
      </c>
      <c r="AF15" s="42">
        <f>Timing!AF$123</f>
        <v>1.9897888634658427</v>
      </c>
      <c r="AG15" s="42">
        <f>Timing!AG$123</f>
        <v>2.0594314736871469</v>
      </c>
      <c r="AH15" s="42">
        <f>Timing!AH$123</f>
        <v>2.1315115752661971</v>
      </c>
      <c r="AI15" s="42">
        <f>Timing!AI$123</f>
        <v>2.2061144804005139</v>
      </c>
      <c r="AJ15" s="42">
        <f>Timing!AJ$123</f>
        <v>2.2833284872145314</v>
      </c>
      <c r="AK15" s="42">
        <f>Timing!AK$123</f>
        <v>2.3632449842670398</v>
      </c>
      <c r="AL15" s="42">
        <f>Timing!AL$123</f>
        <v>2.4459585587163861</v>
      </c>
      <c r="AM15" s="42">
        <f>Timing!AM$123</f>
        <v>0</v>
      </c>
      <c r="AN15" s="42">
        <f>Timing!AN$123</f>
        <v>0</v>
      </c>
      <c r="AO15" s="42">
        <f>Timing!AO$123</f>
        <v>0</v>
      </c>
      <c r="AP15" s="42">
        <f>Timing!AP$123</f>
        <v>0</v>
      </c>
      <c r="AQ15" s="42">
        <f>Timing!AQ$123</f>
        <v>0</v>
      </c>
      <c r="AR15" s="42">
        <f>Timing!AR$123</f>
        <v>0</v>
      </c>
      <c r="AS15" s="42">
        <f>Timing!AS$123</f>
        <v>0</v>
      </c>
      <c r="AT15" s="42">
        <f>Timing!AT$123</f>
        <v>0</v>
      </c>
      <c r="AU15" s="42">
        <f>Timing!AU$123</f>
        <v>0</v>
      </c>
      <c r="AV15" s="42">
        <f>Timing!AV$123</f>
        <v>0</v>
      </c>
      <c r="AW15" s="42">
        <f>Timing!AW$123</f>
        <v>0</v>
      </c>
      <c r="AX15" s="42">
        <f>Timing!AX$123</f>
        <v>0</v>
      </c>
      <c r="AY15" s="42">
        <f>Timing!AY$123</f>
        <v>0</v>
      </c>
      <c r="AZ15" s="42">
        <f>Timing!AZ$123</f>
        <v>0</v>
      </c>
      <c r="BA15" s="42">
        <f>Timing!BA$123</f>
        <v>0</v>
      </c>
      <c r="BB15" s="42">
        <f>Timing!BB$123</f>
        <v>0</v>
      </c>
      <c r="BC15" s="42">
        <f>Timing!BC$123</f>
        <v>0</v>
      </c>
      <c r="BD15" s="42">
        <f>Timing!BD$123</f>
        <v>0</v>
      </c>
      <c r="BE15" s="42">
        <f>Timing!BE$123</f>
        <v>0</v>
      </c>
      <c r="BF15" s="42">
        <f>Timing!BF$123</f>
        <v>0</v>
      </c>
      <c r="BG15" s="42">
        <f>Timing!BG$123</f>
        <v>0</v>
      </c>
      <c r="BH15" s="42">
        <f>Timing!BH$123</f>
        <v>0</v>
      </c>
      <c r="BI15" s="42">
        <f>Timing!BI$123</f>
        <v>0</v>
      </c>
      <c r="BJ15" s="42">
        <f>Timing!BJ$123</f>
        <v>0</v>
      </c>
      <c r="BK15" s="42">
        <f>Timing!BK$123</f>
        <v>0</v>
      </c>
      <c r="BL15" s="42">
        <f>Timing!BL$123</f>
        <v>0</v>
      </c>
      <c r="BM15" s="42">
        <f>Timing!BM$123</f>
        <v>0</v>
      </c>
      <c r="BN15" s="42">
        <f>Timing!BN$123</f>
        <v>0</v>
      </c>
      <c r="BO15" s="42">
        <f>Timing!BO$123</f>
        <v>0</v>
      </c>
      <c r="BP15" s="42">
        <f>Timing!BP$123</f>
        <v>0</v>
      </c>
      <c r="BQ15" s="42">
        <f>Timing!BQ$123</f>
        <v>0</v>
      </c>
      <c r="BR15" s="42">
        <f>Timing!BR$123</f>
        <v>0</v>
      </c>
      <c r="BS15" s="42">
        <f>Timing!BS$123</f>
        <v>0</v>
      </c>
      <c r="BT15" s="42">
        <f>Timing!BT$123</f>
        <v>0</v>
      </c>
      <c r="BU15" s="42">
        <f>Timing!BU$123</f>
        <v>0</v>
      </c>
      <c r="BV15" s="42">
        <f>Timing!BV$123</f>
        <v>0</v>
      </c>
      <c r="BW15" s="42">
        <f>Timing!BW$123</f>
        <v>0</v>
      </c>
      <c r="BX15" s="42">
        <f>Timing!BX$123</f>
        <v>0</v>
      </c>
      <c r="BY15" s="42">
        <f>Timing!BY$123</f>
        <v>0</v>
      </c>
      <c r="BZ15" s="42">
        <f>Timing!BZ$123</f>
        <v>0</v>
      </c>
      <c r="CA15" s="42">
        <f>Timing!CA$123</f>
        <v>0</v>
      </c>
      <c r="CB15" s="42">
        <f>Timing!CB$123</f>
        <v>0</v>
      </c>
      <c r="CC15" s="42">
        <f>Timing!CC$123</f>
        <v>0</v>
      </c>
      <c r="CD15" s="42">
        <f>Timing!CD$123</f>
        <v>0</v>
      </c>
      <c r="CE15" s="42">
        <f>Timing!CE$123</f>
        <v>0</v>
      </c>
      <c r="CF15" s="42">
        <f>Timing!CF$123</f>
        <v>0</v>
      </c>
      <c r="CG15" s="42">
        <f>Timing!CG$123</f>
        <v>0</v>
      </c>
      <c r="CH15" s="42">
        <f>Timing!CH$123</f>
        <v>0</v>
      </c>
    </row>
    <row r="16" spans="1:86" x14ac:dyDescent="0.25">
      <c r="D16" s="6" t="s">
        <v>269</v>
      </c>
      <c r="F16" s="7" t="s">
        <v>59</v>
      </c>
      <c r="G16" s="7">
        <f>SUM(I16:CH16)</f>
        <v>189850.19388142976</v>
      </c>
      <c r="I16" s="14">
        <f>$E$13*I14*I15</f>
        <v>0</v>
      </c>
      <c r="J16" s="14">
        <f t="shared" ref="J16:BU16" si="4">$E$13*J14*J15</f>
        <v>0</v>
      </c>
      <c r="K16" s="14">
        <f t="shared" si="4"/>
        <v>0</v>
      </c>
      <c r="L16" s="14">
        <f t="shared" si="4"/>
        <v>2500</v>
      </c>
      <c r="M16" s="14">
        <f t="shared" si="4"/>
        <v>2678.0625</v>
      </c>
      <c r="N16" s="14">
        <f t="shared" si="4"/>
        <v>2868.8075015624995</v>
      </c>
      <c r="O16" s="14">
        <f t="shared" si="4"/>
        <v>3073.138315861288</v>
      </c>
      <c r="P16" s="14">
        <f t="shared" si="4"/>
        <v>3292.0225924085075</v>
      </c>
      <c r="Q16" s="14">
        <f t="shared" si="4"/>
        <v>3526.4969015528022</v>
      </c>
      <c r="R16" s="14">
        <f t="shared" si="4"/>
        <v>3777.6716433659012</v>
      </c>
      <c r="S16" s="14">
        <f t="shared" si="4"/>
        <v>4046.736306164637</v>
      </c>
      <c r="T16" s="14">
        <f t="shared" si="4"/>
        <v>4334.9650995712109</v>
      </c>
      <c r="U16" s="14">
        <f t="shared" si="4"/>
        <v>4643.7229887881695</v>
      </c>
      <c r="V16" s="14">
        <f t="shared" si="4"/>
        <v>4974.4721586646065</v>
      </c>
      <c r="W16" s="14">
        <f t="shared" si="4"/>
        <v>5328.7789381654939</v>
      </c>
      <c r="X16" s="14">
        <f t="shared" si="4"/>
        <v>5708.3212180363307</v>
      </c>
      <c r="Y16" s="14">
        <f t="shared" si="4"/>
        <v>6114.8963967909649</v>
      </c>
      <c r="Z16" s="14">
        <f t="shared" si="4"/>
        <v>6550.4298926524025</v>
      </c>
      <c r="AA16" s="14">
        <f t="shared" si="4"/>
        <v>7016.9842617565673</v>
      </c>
      <c r="AB16" s="14">
        <f t="shared" si="4"/>
        <v>7516.7689658001764</v>
      </c>
      <c r="AC16" s="14">
        <f t="shared" si="4"/>
        <v>8052.150835389295</v>
      </c>
      <c r="AD16" s="14">
        <f t="shared" si="4"/>
        <v>8625.6652786398954</v>
      </c>
      <c r="AE16" s="14">
        <f t="shared" si="4"/>
        <v>9240.0282881110197</v>
      </c>
      <c r="AF16" s="14">
        <f t="shared" si="4"/>
        <v>9898.1493029317244</v>
      </c>
      <c r="AG16" s="14">
        <f t="shared" si="4"/>
        <v>10603.144987033034</v>
      </c>
      <c r="AH16" s="14">
        <f t="shared" si="4"/>
        <v>11358.353988734463</v>
      </c>
      <c r="AI16" s="14">
        <f t="shared" si="4"/>
        <v>12167.352751582075</v>
      </c>
      <c r="AJ16" s="14">
        <f t="shared" si="4"/>
        <v>13033.972451313501</v>
      </c>
      <c r="AK16" s="14">
        <f t="shared" si="4"/>
        <v>13962.317139158302</v>
      </c>
      <c r="AL16" s="14">
        <f t="shared" si="4"/>
        <v>14956.783177394851</v>
      </c>
      <c r="AM16" s="14">
        <f t="shared" si="4"/>
        <v>0</v>
      </c>
      <c r="AN16" s="14">
        <f t="shared" si="4"/>
        <v>0</v>
      </c>
      <c r="AO16" s="14">
        <f t="shared" si="4"/>
        <v>0</v>
      </c>
      <c r="AP16" s="14">
        <f t="shared" si="4"/>
        <v>0</v>
      </c>
      <c r="AQ16" s="14">
        <f t="shared" si="4"/>
        <v>0</v>
      </c>
      <c r="AR16" s="14">
        <f t="shared" si="4"/>
        <v>0</v>
      </c>
      <c r="AS16" s="14">
        <f t="shared" si="4"/>
        <v>0</v>
      </c>
      <c r="AT16" s="14">
        <f t="shared" si="4"/>
        <v>0</v>
      </c>
      <c r="AU16" s="14">
        <f t="shared" si="4"/>
        <v>0</v>
      </c>
      <c r="AV16" s="14">
        <f t="shared" si="4"/>
        <v>0</v>
      </c>
      <c r="AW16" s="14">
        <f t="shared" si="4"/>
        <v>0</v>
      </c>
      <c r="AX16" s="14">
        <f t="shared" si="4"/>
        <v>0</v>
      </c>
      <c r="AY16" s="14">
        <f t="shared" si="4"/>
        <v>0</v>
      </c>
      <c r="AZ16" s="14">
        <f t="shared" si="4"/>
        <v>0</v>
      </c>
      <c r="BA16" s="14">
        <f t="shared" si="4"/>
        <v>0</v>
      </c>
      <c r="BB16" s="14">
        <f t="shared" si="4"/>
        <v>0</v>
      </c>
      <c r="BC16" s="14">
        <f t="shared" si="4"/>
        <v>0</v>
      </c>
      <c r="BD16" s="14">
        <f t="shared" si="4"/>
        <v>0</v>
      </c>
      <c r="BE16" s="14">
        <f t="shared" si="4"/>
        <v>0</v>
      </c>
      <c r="BF16" s="14">
        <f t="shared" si="4"/>
        <v>0</v>
      </c>
      <c r="BG16" s="14">
        <f t="shared" si="4"/>
        <v>0</v>
      </c>
      <c r="BH16" s="14">
        <f t="shared" si="4"/>
        <v>0</v>
      </c>
      <c r="BI16" s="14">
        <f t="shared" si="4"/>
        <v>0</v>
      </c>
      <c r="BJ16" s="14">
        <f t="shared" si="4"/>
        <v>0</v>
      </c>
      <c r="BK16" s="14">
        <f t="shared" si="4"/>
        <v>0</v>
      </c>
      <c r="BL16" s="14">
        <f t="shared" si="4"/>
        <v>0</v>
      </c>
      <c r="BM16" s="14">
        <f t="shared" si="4"/>
        <v>0</v>
      </c>
      <c r="BN16" s="14">
        <f t="shared" si="4"/>
        <v>0</v>
      </c>
      <c r="BO16" s="14">
        <f t="shared" si="4"/>
        <v>0</v>
      </c>
      <c r="BP16" s="14">
        <f t="shared" si="4"/>
        <v>0</v>
      </c>
      <c r="BQ16" s="14">
        <f t="shared" si="4"/>
        <v>0</v>
      </c>
      <c r="BR16" s="14">
        <f t="shared" si="4"/>
        <v>0</v>
      </c>
      <c r="BS16" s="14">
        <f t="shared" si="4"/>
        <v>0</v>
      </c>
      <c r="BT16" s="14">
        <f t="shared" si="4"/>
        <v>0</v>
      </c>
      <c r="BU16" s="14">
        <f t="shared" si="4"/>
        <v>0</v>
      </c>
      <c r="BV16" s="14">
        <f t="shared" ref="BV16:CH16" si="5">$E$13*BV14*BV15</f>
        <v>0</v>
      </c>
      <c r="BW16" s="14">
        <f t="shared" si="5"/>
        <v>0</v>
      </c>
      <c r="BX16" s="14">
        <f t="shared" si="5"/>
        <v>0</v>
      </c>
      <c r="BY16" s="14">
        <f t="shared" si="5"/>
        <v>0</v>
      </c>
      <c r="BZ16" s="14">
        <f t="shared" si="5"/>
        <v>0</v>
      </c>
      <c r="CA16" s="14">
        <f t="shared" si="5"/>
        <v>0</v>
      </c>
      <c r="CB16" s="14">
        <f t="shared" si="5"/>
        <v>0</v>
      </c>
      <c r="CC16" s="14">
        <f t="shared" si="5"/>
        <v>0</v>
      </c>
      <c r="CD16" s="14">
        <f t="shared" si="5"/>
        <v>0</v>
      </c>
      <c r="CE16" s="14">
        <f t="shared" si="5"/>
        <v>0</v>
      </c>
      <c r="CF16" s="14">
        <f t="shared" si="5"/>
        <v>0</v>
      </c>
      <c r="CG16" s="14">
        <f t="shared" si="5"/>
        <v>0</v>
      </c>
      <c r="CH16" s="14">
        <f t="shared" si="5"/>
        <v>0</v>
      </c>
    </row>
    <row r="18" spans="1:86" x14ac:dyDescent="0.25">
      <c r="B18" s="5" t="s">
        <v>265</v>
      </c>
    </row>
    <row r="19" spans="1:86" x14ac:dyDescent="0.25">
      <c r="D19" s="3" t="s">
        <v>263</v>
      </c>
      <c r="E19" s="20">
        <f>Inputs!H54/1000</f>
        <v>100</v>
      </c>
      <c r="F19" s="23" t="s">
        <v>261</v>
      </c>
    </row>
    <row r="20" spans="1:86" x14ac:dyDescent="0.25">
      <c r="D20" s="37" t="str">
        <f>Timing!D$68</f>
        <v xml:space="preserve">Operations period flag </v>
      </c>
      <c r="E20" s="37">
        <f>Timing!E$68</f>
        <v>0</v>
      </c>
      <c r="F20" s="40" t="str">
        <f>Timing!F$68</f>
        <v>Flag</v>
      </c>
      <c r="G20" s="37">
        <f>Timing!G$68</f>
        <v>27</v>
      </c>
      <c r="H20" s="37">
        <f>Timing!H$68</f>
        <v>0</v>
      </c>
      <c r="I20" s="37">
        <f>Timing!I$68</f>
        <v>0</v>
      </c>
      <c r="J20" s="37">
        <f>Timing!J$68</f>
        <v>0</v>
      </c>
      <c r="K20" s="37">
        <f>Timing!K$68</f>
        <v>0</v>
      </c>
      <c r="L20" s="37">
        <f>Timing!L$68</f>
        <v>1</v>
      </c>
      <c r="M20" s="37">
        <f>Timing!M$68</f>
        <v>1</v>
      </c>
      <c r="N20" s="37">
        <f>Timing!N$68</f>
        <v>1</v>
      </c>
      <c r="O20" s="37">
        <f>Timing!O$68</f>
        <v>1</v>
      </c>
      <c r="P20" s="37">
        <f>Timing!P$68</f>
        <v>1</v>
      </c>
      <c r="Q20" s="37">
        <f>Timing!Q$68</f>
        <v>1</v>
      </c>
      <c r="R20" s="37">
        <f>Timing!R$68</f>
        <v>1</v>
      </c>
      <c r="S20" s="37">
        <f>Timing!S$68</f>
        <v>1</v>
      </c>
      <c r="T20" s="37">
        <f>Timing!T$68</f>
        <v>1</v>
      </c>
      <c r="U20" s="37">
        <f>Timing!U$68</f>
        <v>1</v>
      </c>
      <c r="V20" s="37">
        <f>Timing!V$68</f>
        <v>1</v>
      </c>
      <c r="W20" s="37">
        <f>Timing!W$68</f>
        <v>1</v>
      </c>
      <c r="X20" s="37">
        <f>Timing!X$68</f>
        <v>1</v>
      </c>
      <c r="Y20" s="37">
        <f>Timing!Y$68</f>
        <v>1</v>
      </c>
      <c r="Z20" s="37">
        <f>Timing!Z$68</f>
        <v>1</v>
      </c>
      <c r="AA20" s="37">
        <f>Timing!AA$68</f>
        <v>1</v>
      </c>
      <c r="AB20" s="37">
        <f>Timing!AB$68</f>
        <v>1</v>
      </c>
      <c r="AC20" s="37">
        <f>Timing!AC$68</f>
        <v>1</v>
      </c>
      <c r="AD20" s="37">
        <f>Timing!AD$68</f>
        <v>1</v>
      </c>
      <c r="AE20" s="37">
        <f>Timing!AE$68</f>
        <v>1</v>
      </c>
      <c r="AF20" s="37">
        <f>Timing!AF$68</f>
        <v>1</v>
      </c>
      <c r="AG20" s="37">
        <f>Timing!AG$68</f>
        <v>1</v>
      </c>
      <c r="AH20" s="37">
        <f>Timing!AH$68</f>
        <v>1</v>
      </c>
      <c r="AI20" s="37">
        <f>Timing!AI$68</f>
        <v>1</v>
      </c>
      <c r="AJ20" s="37">
        <f>Timing!AJ$68</f>
        <v>1</v>
      </c>
      <c r="AK20" s="37">
        <f>Timing!AK$68</f>
        <v>1</v>
      </c>
      <c r="AL20" s="37">
        <f>Timing!AL$68</f>
        <v>1</v>
      </c>
      <c r="AM20" s="37">
        <f>Timing!AM$68</f>
        <v>0</v>
      </c>
      <c r="AN20" s="37">
        <f>Timing!AN$68</f>
        <v>0</v>
      </c>
      <c r="AO20" s="37">
        <f>Timing!AO$68</f>
        <v>0</v>
      </c>
      <c r="AP20" s="37">
        <f>Timing!AP$68</f>
        <v>0</v>
      </c>
      <c r="AQ20" s="37">
        <f>Timing!AQ$68</f>
        <v>0</v>
      </c>
      <c r="AR20" s="37">
        <f>Timing!AR$68</f>
        <v>0</v>
      </c>
      <c r="AS20" s="37">
        <f>Timing!AS$68</f>
        <v>0</v>
      </c>
      <c r="AT20" s="37">
        <f>Timing!AT$68</f>
        <v>0</v>
      </c>
      <c r="AU20" s="37">
        <f>Timing!AU$68</f>
        <v>0</v>
      </c>
      <c r="AV20" s="37">
        <f>Timing!AV$68</f>
        <v>0</v>
      </c>
      <c r="AW20" s="37">
        <f>Timing!AW$68</f>
        <v>0</v>
      </c>
      <c r="AX20" s="37">
        <f>Timing!AX$68</f>
        <v>0</v>
      </c>
      <c r="AY20" s="37">
        <f>Timing!AY$68</f>
        <v>0</v>
      </c>
      <c r="AZ20" s="37">
        <f>Timing!AZ$68</f>
        <v>0</v>
      </c>
      <c r="BA20" s="37">
        <f>Timing!BA$68</f>
        <v>0</v>
      </c>
      <c r="BB20" s="37">
        <f>Timing!BB$68</f>
        <v>0</v>
      </c>
      <c r="BC20" s="37">
        <f>Timing!BC$68</f>
        <v>0</v>
      </c>
      <c r="BD20" s="37">
        <f>Timing!BD$68</f>
        <v>0</v>
      </c>
      <c r="BE20" s="37">
        <f>Timing!BE$68</f>
        <v>0</v>
      </c>
      <c r="BF20" s="37">
        <f>Timing!BF$68</f>
        <v>0</v>
      </c>
      <c r="BG20" s="37">
        <f>Timing!BG$68</f>
        <v>0</v>
      </c>
      <c r="BH20" s="37">
        <f>Timing!BH$68</f>
        <v>0</v>
      </c>
      <c r="BI20" s="37">
        <f>Timing!BI$68</f>
        <v>0</v>
      </c>
      <c r="BJ20" s="37">
        <f>Timing!BJ$68</f>
        <v>0</v>
      </c>
      <c r="BK20" s="37">
        <f>Timing!BK$68</f>
        <v>0</v>
      </c>
      <c r="BL20" s="37">
        <f>Timing!BL$68</f>
        <v>0</v>
      </c>
      <c r="BM20" s="37">
        <f>Timing!BM$68</f>
        <v>0</v>
      </c>
      <c r="BN20" s="37">
        <f>Timing!BN$68</f>
        <v>0</v>
      </c>
      <c r="BO20" s="37">
        <f>Timing!BO$68</f>
        <v>0</v>
      </c>
      <c r="BP20" s="37">
        <f>Timing!BP$68</f>
        <v>0</v>
      </c>
      <c r="BQ20" s="37">
        <f>Timing!BQ$68</f>
        <v>0</v>
      </c>
      <c r="BR20" s="37">
        <f>Timing!BR$68</f>
        <v>0</v>
      </c>
      <c r="BS20" s="37">
        <f>Timing!BS$68</f>
        <v>0</v>
      </c>
      <c r="BT20" s="37">
        <f>Timing!BT$68</f>
        <v>0</v>
      </c>
      <c r="BU20" s="37">
        <f>Timing!BU$68</f>
        <v>0</v>
      </c>
      <c r="BV20" s="37">
        <f>Timing!BV$68</f>
        <v>0</v>
      </c>
      <c r="BW20" s="37">
        <f>Timing!BW$68</f>
        <v>0</v>
      </c>
      <c r="BX20" s="37">
        <f>Timing!BX$68</f>
        <v>0</v>
      </c>
      <c r="BY20" s="37">
        <f>Timing!BY$68</f>
        <v>0</v>
      </c>
      <c r="BZ20" s="37">
        <f>Timing!BZ$68</f>
        <v>0</v>
      </c>
      <c r="CA20" s="37">
        <f>Timing!CA$68</f>
        <v>0</v>
      </c>
      <c r="CB20" s="37">
        <f>Timing!CB$68</f>
        <v>0</v>
      </c>
      <c r="CC20" s="37">
        <f>Timing!CC$68</f>
        <v>0</v>
      </c>
      <c r="CD20" s="37">
        <f>Timing!CD$68</f>
        <v>0</v>
      </c>
      <c r="CE20" s="37">
        <f>Timing!CE$68</f>
        <v>0</v>
      </c>
      <c r="CF20" s="37">
        <f>Timing!CF$68</f>
        <v>0</v>
      </c>
      <c r="CG20" s="37">
        <f>Timing!CG$68</f>
        <v>0</v>
      </c>
      <c r="CH20" s="37">
        <f>Timing!CH$68</f>
        <v>0</v>
      </c>
    </row>
    <row r="21" spans="1:86" x14ac:dyDescent="0.25">
      <c r="D21" s="37" t="str">
        <f>Timing!D$123</f>
        <v>Escalation factor Revenues</v>
      </c>
      <c r="E21" s="169">
        <f>Timing!E$123</f>
        <v>3.5</v>
      </c>
      <c r="F21" s="37" t="str">
        <f>Timing!F$123</f>
        <v>Factor</v>
      </c>
      <c r="G21" s="37">
        <f>Timing!G$123</f>
        <v>0</v>
      </c>
      <c r="H21" s="37">
        <f>Timing!H$123</f>
        <v>0</v>
      </c>
      <c r="I21" s="42">
        <f>Timing!I$123</f>
        <v>0</v>
      </c>
      <c r="J21" s="42">
        <f>Timing!J$123</f>
        <v>0</v>
      </c>
      <c r="K21" s="42">
        <f>Timing!K$123</f>
        <v>0</v>
      </c>
      <c r="L21" s="42">
        <f>Timing!L$123</f>
        <v>1</v>
      </c>
      <c r="M21" s="42">
        <f>Timing!M$123</f>
        <v>1.0349999999999999</v>
      </c>
      <c r="N21" s="42">
        <f>Timing!N$123</f>
        <v>1.0712249999999999</v>
      </c>
      <c r="O21" s="42">
        <f>Timing!O$123</f>
        <v>1.1087178749999997</v>
      </c>
      <c r="P21" s="42">
        <f>Timing!P$123</f>
        <v>1.1475230006249997</v>
      </c>
      <c r="Q21" s="42">
        <f>Timing!Q$123</f>
        <v>1.1876863056468745</v>
      </c>
      <c r="R21" s="42">
        <f>Timing!R$123</f>
        <v>1.2292553263445152</v>
      </c>
      <c r="S21" s="42">
        <f>Timing!S$123</f>
        <v>1.2722792627665731</v>
      </c>
      <c r="T21" s="42">
        <f>Timing!T$123</f>
        <v>1.3168090369634029</v>
      </c>
      <c r="U21" s="42">
        <f>Timing!U$123</f>
        <v>1.3628973532571218</v>
      </c>
      <c r="V21" s="42">
        <f>Timing!V$123</f>
        <v>1.410598760621121</v>
      </c>
      <c r="W21" s="42">
        <f>Timing!W$123</f>
        <v>1.4599697172428603</v>
      </c>
      <c r="X21" s="42">
        <f>Timing!X$123</f>
        <v>1.5110686573463603</v>
      </c>
      <c r="Y21" s="42">
        <f>Timing!Y$123</f>
        <v>1.5639560603534826</v>
      </c>
      <c r="Z21" s="42">
        <f>Timing!Z$123</f>
        <v>1.6186945224658547</v>
      </c>
      <c r="AA21" s="42">
        <f>Timing!AA$123</f>
        <v>1.6753488307521593</v>
      </c>
      <c r="AB21" s="42">
        <f>Timing!AB$123</f>
        <v>1.7339860398284845</v>
      </c>
      <c r="AC21" s="42">
        <f>Timing!AC$123</f>
        <v>1.7946755512224815</v>
      </c>
      <c r="AD21" s="42">
        <f>Timing!AD$123</f>
        <v>1.8574891955152681</v>
      </c>
      <c r="AE21" s="42">
        <f>Timing!AE$123</f>
        <v>1.9225013173583023</v>
      </c>
      <c r="AF21" s="42">
        <f>Timing!AF$123</f>
        <v>1.9897888634658427</v>
      </c>
      <c r="AG21" s="42">
        <f>Timing!AG$123</f>
        <v>2.0594314736871469</v>
      </c>
      <c r="AH21" s="42">
        <f>Timing!AH$123</f>
        <v>2.1315115752661971</v>
      </c>
      <c r="AI21" s="42">
        <f>Timing!AI$123</f>
        <v>2.2061144804005139</v>
      </c>
      <c r="AJ21" s="42">
        <f>Timing!AJ$123</f>
        <v>2.2833284872145314</v>
      </c>
      <c r="AK21" s="42">
        <f>Timing!AK$123</f>
        <v>2.3632449842670398</v>
      </c>
      <c r="AL21" s="42">
        <f>Timing!AL$123</f>
        <v>2.4459585587163861</v>
      </c>
      <c r="AM21" s="42">
        <f>Timing!AM$123</f>
        <v>0</v>
      </c>
      <c r="AN21" s="42">
        <f>Timing!AN$123</f>
        <v>0</v>
      </c>
      <c r="AO21" s="42">
        <f>Timing!AO$123</f>
        <v>0</v>
      </c>
      <c r="AP21" s="42">
        <f>Timing!AP$123</f>
        <v>0</v>
      </c>
      <c r="AQ21" s="42">
        <f>Timing!AQ$123</f>
        <v>0</v>
      </c>
      <c r="AR21" s="42">
        <f>Timing!AR$123</f>
        <v>0</v>
      </c>
      <c r="AS21" s="42">
        <f>Timing!AS$123</f>
        <v>0</v>
      </c>
      <c r="AT21" s="42">
        <f>Timing!AT$123</f>
        <v>0</v>
      </c>
      <c r="AU21" s="42">
        <f>Timing!AU$123</f>
        <v>0</v>
      </c>
      <c r="AV21" s="42">
        <f>Timing!AV$123</f>
        <v>0</v>
      </c>
      <c r="AW21" s="42">
        <f>Timing!AW$123</f>
        <v>0</v>
      </c>
      <c r="AX21" s="42">
        <f>Timing!AX$123</f>
        <v>0</v>
      </c>
      <c r="AY21" s="42">
        <f>Timing!AY$123</f>
        <v>0</v>
      </c>
      <c r="AZ21" s="42">
        <f>Timing!AZ$123</f>
        <v>0</v>
      </c>
      <c r="BA21" s="42">
        <f>Timing!BA$123</f>
        <v>0</v>
      </c>
      <c r="BB21" s="42">
        <f>Timing!BB$123</f>
        <v>0</v>
      </c>
      <c r="BC21" s="42">
        <f>Timing!BC$123</f>
        <v>0</v>
      </c>
      <c r="BD21" s="42">
        <f>Timing!BD$123</f>
        <v>0</v>
      </c>
      <c r="BE21" s="42">
        <f>Timing!BE$123</f>
        <v>0</v>
      </c>
      <c r="BF21" s="42">
        <f>Timing!BF$123</f>
        <v>0</v>
      </c>
      <c r="BG21" s="42">
        <f>Timing!BG$123</f>
        <v>0</v>
      </c>
      <c r="BH21" s="42">
        <f>Timing!BH$123</f>
        <v>0</v>
      </c>
      <c r="BI21" s="42">
        <f>Timing!BI$123</f>
        <v>0</v>
      </c>
      <c r="BJ21" s="42">
        <f>Timing!BJ$123</f>
        <v>0</v>
      </c>
      <c r="BK21" s="42">
        <f>Timing!BK$123</f>
        <v>0</v>
      </c>
      <c r="BL21" s="42">
        <f>Timing!BL$123</f>
        <v>0</v>
      </c>
      <c r="BM21" s="42">
        <f>Timing!BM$123</f>
        <v>0</v>
      </c>
      <c r="BN21" s="42">
        <f>Timing!BN$123</f>
        <v>0</v>
      </c>
      <c r="BO21" s="42">
        <f>Timing!BO$123</f>
        <v>0</v>
      </c>
      <c r="BP21" s="42">
        <f>Timing!BP$123</f>
        <v>0</v>
      </c>
      <c r="BQ21" s="42">
        <f>Timing!BQ$123</f>
        <v>0</v>
      </c>
      <c r="BR21" s="42">
        <f>Timing!BR$123</f>
        <v>0</v>
      </c>
      <c r="BS21" s="42">
        <f>Timing!BS$123</f>
        <v>0</v>
      </c>
      <c r="BT21" s="42">
        <f>Timing!BT$123</f>
        <v>0</v>
      </c>
      <c r="BU21" s="42">
        <f>Timing!BU$123</f>
        <v>0</v>
      </c>
      <c r="BV21" s="42">
        <f>Timing!BV$123</f>
        <v>0</v>
      </c>
      <c r="BW21" s="42">
        <f>Timing!BW$123</f>
        <v>0</v>
      </c>
      <c r="BX21" s="42">
        <f>Timing!BX$123</f>
        <v>0</v>
      </c>
      <c r="BY21" s="42">
        <f>Timing!BY$123</f>
        <v>0</v>
      </c>
      <c r="BZ21" s="42">
        <f>Timing!BZ$123</f>
        <v>0</v>
      </c>
      <c r="CA21" s="42">
        <f>Timing!CA$123</f>
        <v>0</v>
      </c>
      <c r="CB21" s="42">
        <f>Timing!CB$123</f>
        <v>0</v>
      </c>
      <c r="CC21" s="42">
        <f>Timing!CC$123</f>
        <v>0</v>
      </c>
      <c r="CD21" s="42">
        <f>Timing!CD$123</f>
        <v>0</v>
      </c>
      <c r="CE21" s="42">
        <f>Timing!CE$123</f>
        <v>0</v>
      </c>
      <c r="CF21" s="42">
        <f>Timing!CF$123</f>
        <v>0</v>
      </c>
      <c r="CG21" s="42">
        <f>Timing!CG$123</f>
        <v>0</v>
      </c>
      <c r="CH21" s="42">
        <f>Timing!CH$123</f>
        <v>0</v>
      </c>
    </row>
    <row r="22" spans="1:86" x14ac:dyDescent="0.25">
      <c r="D22" s="6" t="s">
        <v>270</v>
      </c>
      <c r="F22" s="7" t="s">
        <v>128</v>
      </c>
      <c r="G22" s="7">
        <f>SUM(I22:CH22)</f>
        <v>4375.9060236327514</v>
      </c>
      <c r="I22" s="14">
        <f>$E$19*I20*I21</f>
        <v>0</v>
      </c>
      <c r="J22" s="14">
        <f t="shared" ref="J22:BU22" si="6">$E$19*J20*J21</f>
        <v>0</v>
      </c>
      <c r="K22" s="14">
        <f t="shared" si="6"/>
        <v>0</v>
      </c>
      <c r="L22" s="14">
        <f t="shared" si="6"/>
        <v>100</v>
      </c>
      <c r="M22" s="14">
        <f t="shared" si="6"/>
        <v>103.49999999999999</v>
      </c>
      <c r="N22" s="14">
        <f t="shared" si="6"/>
        <v>107.12249999999999</v>
      </c>
      <c r="O22" s="14">
        <f t="shared" si="6"/>
        <v>110.87178749999997</v>
      </c>
      <c r="P22" s="14">
        <f t="shared" si="6"/>
        <v>114.75230006249997</v>
      </c>
      <c r="Q22" s="14">
        <f t="shared" si="6"/>
        <v>118.76863056468746</v>
      </c>
      <c r="R22" s="14">
        <f t="shared" si="6"/>
        <v>122.92553263445151</v>
      </c>
      <c r="S22" s="14">
        <f t="shared" si="6"/>
        <v>127.22792627665731</v>
      </c>
      <c r="T22" s="14">
        <f t="shared" si="6"/>
        <v>131.68090369634029</v>
      </c>
      <c r="U22" s="14">
        <f t="shared" si="6"/>
        <v>136.28973532571217</v>
      </c>
      <c r="V22" s="14">
        <f t="shared" si="6"/>
        <v>141.0598760621121</v>
      </c>
      <c r="W22" s="14">
        <f t="shared" si="6"/>
        <v>145.99697172428603</v>
      </c>
      <c r="X22" s="14">
        <f t="shared" si="6"/>
        <v>151.10686573463602</v>
      </c>
      <c r="Y22" s="14">
        <f t="shared" si="6"/>
        <v>156.39560603534827</v>
      </c>
      <c r="Z22" s="14">
        <f t="shared" si="6"/>
        <v>161.86945224658547</v>
      </c>
      <c r="AA22" s="14">
        <f t="shared" si="6"/>
        <v>167.53488307521593</v>
      </c>
      <c r="AB22" s="14">
        <f t="shared" si="6"/>
        <v>173.39860398284844</v>
      </c>
      <c r="AC22" s="14">
        <f t="shared" si="6"/>
        <v>179.46755512224814</v>
      </c>
      <c r="AD22" s="14">
        <f t="shared" si="6"/>
        <v>185.74891955152682</v>
      </c>
      <c r="AE22" s="14">
        <f t="shared" si="6"/>
        <v>192.25013173583022</v>
      </c>
      <c r="AF22" s="14">
        <f t="shared" si="6"/>
        <v>198.97888634658426</v>
      </c>
      <c r="AG22" s="14">
        <f t="shared" si="6"/>
        <v>205.94314736871468</v>
      </c>
      <c r="AH22" s="14">
        <f t="shared" si="6"/>
        <v>213.1511575266197</v>
      </c>
      <c r="AI22" s="14">
        <f t="shared" si="6"/>
        <v>220.61144804005139</v>
      </c>
      <c r="AJ22" s="14">
        <f t="shared" si="6"/>
        <v>228.33284872145313</v>
      </c>
      <c r="AK22" s="14">
        <f t="shared" si="6"/>
        <v>236.32449842670397</v>
      </c>
      <c r="AL22" s="14">
        <f t="shared" si="6"/>
        <v>244.59585587163861</v>
      </c>
      <c r="AM22" s="14">
        <f t="shared" si="6"/>
        <v>0</v>
      </c>
      <c r="AN22" s="14">
        <f t="shared" si="6"/>
        <v>0</v>
      </c>
      <c r="AO22" s="14">
        <f t="shared" si="6"/>
        <v>0</v>
      </c>
      <c r="AP22" s="14">
        <f t="shared" si="6"/>
        <v>0</v>
      </c>
      <c r="AQ22" s="14">
        <f t="shared" si="6"/>
        <v>0</v>
      </c>
      <c r="AR22" s="14">
        <f t="shared" si="6"/>
        <v>0</v>
      </c>
      <c r="AS22" s="14">
        <f t="shared" si="6"/>
        <v>0</v>
      </c>
      <c r="AT22" s="14">
        <f t="shared" si="6"/>
        <v>0</v>
      </c>
      <c r="AU22" s="14">
        <f t="shared" si="6"/>
        <v>0</v>
      </c>
      <c r="AV22" s="14">
        <f t="shared" si="6"/>
        <v>0</v>
      </c>
      <c r="AW22" s="14">
        <f t="shared" si="6"/>
        <v>0</v>
      </c>
      <c r="AX22" s="14">
        <f t="shared" si="6"/>
        <v>0</v>
      </c>
      <c r="AY22" s="14">
        <f t="shared" si="6"/>
        <v>0</v>
      </c>
      <c r="AZ22" s="14">
        <f t="shared" si="6"/>
        <v>0</v>
      </c>
      <c r="BA22" s="14">
        <f t="shared" si="6"/>
        <v>0</v>
      </c>
      <c r="BB22" s="14">
        <f t="shared" si="6"/>
        <v>0</v>
      </c>
      <c r="BC22" s="14">
        <f t="shared" si="6"/>
        <v>0</v>
      </c>
      <c r="BD22" s="14">
        <f t="shared" si="6"/>
        <v>0</v>
      </c>
      <c r="BE22" s="14">
        <f t="shared" si="6"/>
        <v>0</v>
      </c>
      <c r="BF22" s="14">
        <f t="shared" si="6"/>
        <v>0</v>
      </c>
      <c r="BG22" s="14">
        <f t="shared" si="6"/>
        <v>0</v>
      </c>
      <c r="BH22" s="14">
        <f t="shared" si="6"/>
        <v>0</v>
      </c>
      <c r="BI22" s="14">
        <f t="shared" si="6"/>
        <v>0</v>
      </c>
      <c r="BJ22" s="14">
        <f t="shared" si="6"/>
        <v>0</v>
      </c>
      <c r="BK22" s="14">
        <f t="shared" si="6"/>
        <v>0</v>
      </c>
      <c r="BL22" s="14">
        <f t="shared" si="6"/>
        <v>0</v>
      </c>
      <c r="BM22" s="14">
        <f t="shared" si="6"/>
        <v>0</v>
      </c>
      <c r="BN22" s="14">
        <f t="shared" si="6"/>
        <v>0</v>
      </c>
      <c r="BO22" s="14">
        <f t="shared" si="6"/>
        <v>0</v>
      </c>
      <c r="BP22" s="14">
        <f t="shared" si="6"/>
        <v>0</v>
      </c>
      <c r="BQ22" s="14">
        <f t="shared" si="6"/>
        <v>0</v>
      </c>
      <c r="BR22" s="14">
        <f t="shared" si="6"/>
        <v>0</v>
      </c>
      <c r="BS22" s="14">
        <f t="shared" si="6"/>
        <v>0</v>
      </c>
      <c r="BT22" s="14">
        <f t="shared" si="6"/>
        <v>0</v>
      </c>
      <c r="BU22" s="14">
        <f t="shared" si="6"/>
        <v>0</v>
      </c>
      <c r="BV22" s="14">
        <f t="shared" ref="BV22:CH22" si="7">$E$19*BV20*BV21</f>
        <v>0</v>
      </c>
      <c r="BW22" s="14">
        <f t="shared" si="7"/>
        <v>0</v>
      </c>
      <c r="BX22" s="14">
        <f t="shared" si="7"/>
        <v>0</v>
      </c>
      <c r="BY22" s="14">
        <f t="shared" si="7"/>
        <v>0</v>
      </c>
      <c r="BZ22" s="14">
        <f t="shared" si="7"/>
        <v>0</v>
      </c>
      <c r="CA22" s="14">
        <f t="shared" si="7"/>
        <v>0</v>
      </c>
      <c r="CB22" s="14">
        <f t="shared" si="7"/>
        <v>0</v>
      </c>
      <c r="CC22" s="14">
        <f t="shared" si="7"/>
        <v>0</v>
      </c>
      <c r="CD22" s="14">
        <f t="shared" si="7"/>
        <v>0</v>
      </c>
      <c r="CE22" s="14">
        <f t="shared" si="7"/>
        <v>0</v>
      </c>
      <c r="CF22" s="14">
        <f t="shared" si="7"/>
        <v>0</v>
      </c>
      <c r="CG22" s="14">
        <f t="shared" si="7"/>
        <v>0</v>
      </c>
      <c r="CH22" s="14">
        <f t="shared" si="7"/>
        <v>0</v>
      </c>
    </row>
    <row r="24" spans="1:86" x14ac:dyDescent="0.25">
      <c r="D24" s="3" t="s">
        <v>267</v>
      </c>
      <c r="E24" s="20">
        <f>Inputs!H51</f>
        <v>15</v>
      </c>
      <c r="F24" s="23" t="s">
        <v>130</v>
      </c>
    </row>
    <row r="25" spans="1:86" x14ac:dyDescent="0.25">
      <c r="D25" s="6" t="str">
        <f>D$22</f>
        <v xml:space="preserve">Heavy Truck traffic per period </v>
      </c>
      <c r="E25" s="6">
        <f t="shared" ref="E25:BP25" si="8">E$22</f>
        <v>0</v>
      </c>
      <c r="F25" s="7" t="str">
        <f t="shared" si="8"/>
        <v>000s</v>
      </c>
      <c r="G25" s="6">
        <f t="shared" si="8"/>
        <v>4375.9060236327514</v>
      </c>
      <c r="H25" s="6">
        <f t="shared" si="8"/>
        <v>0</v>
      </c>
      <c r="I25" s="6">
        <f t="shared" si="8"/>
        <v>0</v>
      </c>
      <c r="J25" s="6">
        <f t="shared" si="8"/>
        <v>0</v>
      </c>
      <c r="K25" s="6">
        <f t="shared" si="8"/>
        <v>0</v>
      </c>
      <c r="L25" s="6">
        <f t="shared" si="8"/>
        <v>100</v>
      </c>
      <c r="M25" s="6">
        <f t="shared" si="8"/>
        <v>103.49999999999999</v>
      </c>
      <c r="N25" s="6">
        <f t="shared" si="8"/>
        <v>107.12249999999999</v>
      </c>
      <c r="O25" s="6">
        <f t="shared" si="8"/>
        <v>110.87178749999997</v>
      </c>
      <c r="P25" s="6">
        <f t="shared" si="8"/>
        <v>114.75230006249997</v>
      </c>
      <c r="Q25" s="6">
        <f t="shared" si="8"/>
        <v>118.76863056468746</v>
      </c>
      <c r="R25" s="6">
        <f t="shared" si="8"/>
        <v>122.92553263445151</v>
      </c>
      <c r="S25" s="6">
        <f t="shared" si="8"/>
        <v>127.22792627665731</v>
      </c>
      <c r="T25" s="6">
        <f t="shared" si="8"/>
        <v>131.68090369634029</v>
      </c>
      <c r="U25" s="6">
        <f t="shared" si="8"/>
        <v>136.28973532571217</v>
      </c>
      <c r="V25" s="6">
        <f t="shared" si="8"/>
        <v>141.0598760621121</v>
      </c>
      <c r="W25" s="6">
        <f t="shared" si="8"/>
        <v>145.99697172428603</v>
      </c>
      <c r="X25" s="6">
        <f t="shared" si="8"/>
        <v>151.10686573463602</v>
      </c>
      <c r="Y25" s="6">
        <f t="shared" si="8"/>
        <v>156.39560603534827</v>
      </c>
      <c r="Z25" s="6">
        <f t="shared" si="8"/>
        <v>161.86945224658547</v>
      </c>
      <c r="AA25" s="6">
        <f t="shared" si="8"/>
        <v>167.53488307521593</v>
      </c>
      <c r="AB25" s="6">
        <f t="shared" si="8"/>
        <v>173.39860398284844</v>
      </c>
      <c r="AC25" s="6">
        <f t="shared" si="8"/>
        <v>179.46755512224814</v>
      </c>
      <c r="AD25" s="6">
        <f t="shared" si="8"/>
        <v>185.74891955152682</v>
      </c>
      <c r="AE25" s="6">
        <f t="shared" si="8"/>
        <v>192.25013173583022</v>
      </c>
      <c r="AF25" s="6">
        <f t="shared" si="8"/>
        <v>198.97888634658426</v>
      </c>
      <c r="AG25" s="6">
        <f t="shared" si="8"/>
        <v>205.94314736871468</v>
      </c>
      <c r="AH25" s="6">
        <f t="shared" si="8"/>
        <v>213.1511575266197</v>
      </c>
      <c r="AI25" s="6">
        <f t="shared" si="8"/>
        <v>220.61144804005139</v>
      </c>
      <c r="AJ25" s="6">
        <f t="shared" si="8"/>
        <v>228.33284872145313</v>
      </c>
      <c r="AK25" s="6">
        <f t="shared" si="8"/>
        <v>236.32449842670397</v>
      </c>
      <c r="AL25" s="6">
        <f t="shared" si="8"/>
        <v>244.59585587163861</v>
      </c>
      <c r="AM25" s="6">
        <f t="shared" si="8"/>
        <v>0</v>
      </c>
      <c r="AN25" s="6">
        <f t="shared" si="8"/>
        <v>0</v>
      </c>
      <c r="AO25" s="6">
        <f t="shared" si="8"/>
        <v>0</v>
      </c>
      <c r="AP25" s="6">
        <f t="shared" si="8"/>
        <v>0</v>
      </c>
      <c r="AQ25" s="6">
        <f t="shared" si="8"/>
        <v>0</v>
      </c>
      <c r="AR25" s="6">
        <f t="shared" si="8"/>
        <v>0</v>
      </c>
      <c r="AS25" s="6">
        <f t="shared" si="8"/>
        <v>0</v>
      </c>
      <c r="AT25" s="6">
        <f t="shared" si="8"/>
        <v>0</v>
      </c>
      <c r="AU25" s="6">
        <f t="shared" si="8"/>
        <v>0</v>
      </c>
      <c r="AV25" s="6">
        <f t="shared" si="8"/>
        <v>0</v>
      </c>
      <c r="AW25" s="6">
        <f t="shared" si="8"/>
        <v>0</v>
      </c>
      <c r="AX25" s="6">
        <f t="shared" si="8"/>
        <v>0</v>
      </c>
      <c r="AY25" s="6">
        <f t="shared" si="8"/>
        <v>0</v>
      </c>
      <c r="AZ25" s="6">
        <f t="shared" si="8"/>
        <v>0</v>
      </c>
      <c r="BA25" s="6">
        <f t="shared" si="8"/>
        <v>0</v>
      </c>
      <c r="BB25" s="6">
        <f t="shared" si="8"/>
        <v>0</v>
      </c>
      <c r="BC25" s="6">
        <f t="shared" si="8"/>
        <v>0</v>
      </c>
      <c r="BD25" s="6">
        <f t="shared" si="8"/>
        <v>0</v>
      </c>
      <c r="BE25" s="6">
        <f t="shared" si="8"/>
        <v>0</v>
      </c>
      <c r="BF25" s="6">
        <f t="shared" si="8"/>
        <v>0</v>
      </c>
      <c r="BG25" s="6">
        <f t="shared" si="8"/>
        <v>0</v>
      </c>
      <c r="BH25" s="6">
        <f t="shared" si="8"/>
        <v>0</v>
      </c>
      <c r="BI25" s="6">
        <f t="shared" si="8"/>
        <v>0</v>
      </c>
      <c r="BJ25" s="6">
        <f t="shared" si="8"/>
        <v>0</v>
      </c>
      <c r="BK25" s="6">
        <f t="shared" si="8"/>
        <v>0</v>
      </c>
      <c r="BL25" s="6">
        <f t="shared" si="8"/>
        <v>0</v>
      </c>
      <c r="BM25" s="6">
        <f t="shared" si="8"/>
        <v>0</v>
      </c>
      <c r="BN25" s="6">
        <f t="shared" si="8"/>
        <v>0</v>
      </c>
      <c r="BO25" s="6">
        <f t="shared" si="8"/>
        <v>0</v>
      </c>
      <c r="BP25" s="6">
        <f t="shared" si="8"/>
        <v>0</v>
      </c>
      <c r="BQ25" s="6">
        <f t="shared" ref="BQ25:CH25" si="9">BQ$22</f>
        <v>0</v>
      </c>
      <c r="BR25" s="6">
        <f t="shared" si="9"/>
        <v>0</v>
      </c>
      <c r="BS25" s="6">
        <f t="shared" si="9"/>
        <v>0</v>
      </c>
      <c r="BT25" s="6">
        <f t="shared" si="9"/>
        <v>0</v>
      </c>
      <c r="BU25" s="6">
        <f t="shared" si="9"/>
        <v>0</v>
      </c>
      <c r="BV25" s="6">
        <f t="shared" si="9"/>
        <v>0</v>
      </c>
      <c r="BW25" s="6">
        <f t="shared" si="9"/>
        <v>0</v>
      </c>
      <c r="BX25" s="6">
        <f t="shared" si="9"/>
        <v>0</v>
      </c>
      <c r="BY25" s="6">
        <f t="shared" si="9"/>
        <v>0</v>
      </c>
      <c r="BZ25" s="6">
        <f t="shared" si="9"/>
        <v>0</v>
      </c>
      <c r="CA25" s="6">
        <f t="shared" si="9"/>
        <v>0</v>
      </c>
      <c r="CB25" s="6">
        <f t="shared" si="9"/>
        <v>0</v>
      </c>
      <c r="CC25" s="6">
        <f t="shared" si="9"/>
        <v>0</v>
      </c>
      <c r="CD25" s="6">
        <f t="shared" si="9"/>
        <v>0</v>
      </c>
      <c r="CE25" s="6">
        <f t="shared" si="9"/>
        <v>0</v>
      </c>
      <c r="CF25" s="6">
        <f t="shared" si="9"/>
        <v>0</v>
      </c>
      <c r="CG25" s="6">
        <f t="shared" si="9"/>
        <v>0</v>
      </c>
      <c r="CH25" s="6">
        <f t="shared" si="9"/>
        <v>0</v>
      </c>
    </row>
    <row r="26" spans="1:86" x14ac:dyDescent="0.25">
      <c r="D26" s="37" t="str">
        <f>Timing!D$123</f>
        <v>Escalation factor Revenues</v>
      </c>
      <c r="E26" s="169">
        <f>Timing!E$123</f>
        <v>3.5</v>
      </c>
      <c r="F26" s="37" t="str">
        <f>Timing!F$123</f>
        <v>Factor</v>
      </c>
      <c r="G26" s="37">
        <f>Timing!G$123</f>
        <v>0</v>
      </c>
      <c r="H26" s="37">
        <f>Timing!H$123</f>
        <v>0</v>
      </c>
      <c r="I26" s="42">
        <f>Timing!I$123</f>
        <v>0</v>
      </c>
      <c r="J26" s="42">
        <f>Timing!J$123</f>
        <v>0</v>
      </c>
      <c r="K26" s="42">
        <f>Timing!K$123</f>
        <v>0</v>
      </c>
      <c r="L26" s="42">
        <f>Timing!L$123</f>
        <v>1</v>
      </c>
      <c r="M26" s="42">
        <f>Timing!M$123</f>
        <v>1.0349999999999999</v>
      </c>
      <c r="N26" s="42">
        <f>Timing!N$123</f>
        <v>1.0712249999999999</v>
      </c>
      <c r="O26" s="42">
        <f>Timing!O$123</f>
        <v>1.1087178749999997</v>
      </c>
      <c r="P26" s="42">
        <f>Timing!P$123</f>
        <v>1.1475230006249997</v>
      </c>
      <c r="Q26" s="42">
        <f>Timing!Q$123</f>
        <v>1.1876863056468745</v>
      </c>
      <c r="R26" s="42">
        <f>Timing!R$123</f>
        <v>1.2292553263445152</v>
      </c>
      <c r="S26" s="42">
        <f>Timing!S$123</f>
        <v>1.2722792627665731</v>
      </c>
      <c r="T26" s="42">
        <f>Timing!T$123</f>
        <v>1.3168090369634029</v>
      </c>
      <c r="U26" s="42">
        <f>Timing!U$123</f>
        <v>1.3628973532571218</v>
      </c>
      <c r="V26" s="42">
        <f>Timing!V$123</f>
        <v>1.410598760621121</v>
      </c>
      <c r="W26" s="42">
        <f>Timing!W$123</f>
        <v>1.4599697172428603</v>
      </c>
      <c r="X26" s="42">
        <f>Timing!X$123</f>
        <v>1.5110686573463603</v>
      </c>
      <c r="Y26" s="42">
        <f>Timing!Y$123</f>
        <v>1.5639560603534826</v>
      </c>
      <c r="Z26" s="42">
        <f>Timing!Z$123</f>
        <v>1.6186945224658547</v>
      </c>
      <c r="AA26" s="42">
        <f>Timing!AA$123</f>
        <v>1.6753488307521593</v>
      </c>
      <c r="AB26" s="42">
        <f>Timing!AB$123</f>
        <v>1.7339860398284845</v>
      </c>
      <c r="AC26" s="42">
        <f>Timing!AC$123</f>
        <v>1.7946755512224815</v>
      </c>
      <c r="AD26" s="42">
        <f>Timing!AD$123</f>
        <v>1.8574891955152681</v>
      </c>
      <c r="AE26" s="42">
        <f>Timing!AE$123</f>
        <v>1.9225013173583023</v>
      </c>
      <c r="AF26" s="42">
        <f>Timing!AF$123</f>
        <v>1.9897888634658427</v>
      </c>
      <c r="AG26" s="42">
        <f>Timing!AG$123</f>
        <v>2.0594314736871469</v>
      </c>
      <c r="AH26" s="42">
        <f>Timing!AH$123</f>
        <v>2.1315115752661971</v>
      </c>
      <c r="AI26" s="42">
        <f>Timing!AI$123</f>
        <v>2.2061144804005139</v>
      </c>
      <c r="AJ26" s="42">
        <f>Timing!AJ$123</f>
        <v>2.2833284872145314</v>
      </c>
      <c r="AK26" s="42">
        <f>Timing!AK$123</f>
        <v>2.3632449842670398</v>
      </c>
      <c r="AL26" s="42">
        <f>Timing!AL$123</f>
        <v>2.4459585587163861</v>
      </c>
      <c r="AM26" s="42">
        <f>Timing!AM$123</f>
        <v>0</v>
      </c>
      <c r="AN26" s="42">
        <f>Timing!AN$123</f>
        <v>0</v>
      </c>
      <c r="AO26" s="42">
        <f>Timing!AO$123</f>
        <v>0</v>
      </c>
      <c r="AP26" s="42">
        <f>Timing!AP$123</f>
        <v>0</v>
      </c>
      <c r="AQ26" s="42">
        <f>Timing!AQ$123</f>
        <v>0</v>
      </c>
      <c r="AR26" s="42">
        <f>Timing!AR$123</f>
        <v>0</v>
      </c>
      <c r="AS26" s="42">
        <f>Timing!AS$123</f>
        <v>0</v>
      </c>
      <c r="AT26" s="42">
        <f>Timing!AT$123</f>
        <v>0</v>
      </c>
      <c r="AU26" s="42">
        <f>Timing!AU$123</f>
        <v>0</v>
      </c>
      <c r="AV26" s="42">
        <f>Timing!AV$123</f>
        <v>0</v>
      </c>
      <c r="AW26" s="42">
        <f>Timing!AW$123</f>
        <v>0</v>
      </c>
      <c r="AX26" s="42">
        <f>Timing!AX$123</f>
        <v>0</v>
      </c>
      <c r="AY26" s="42">
        <f>Timing!AY$123</f>
        <v>0</v>
      </c>
      <c r="AZ26" s="42">
        <f>Timing!AZ$123</f>
        <v>0</v>
      </c>
      <c r="BA26" s="42">
        <f>Timing!BA$123</f>
        <v>0</v>
      </c>
      <c r="BB26" s="42">
        <f>Timing!BB$123</f>
        <v>0</v>
      </c>
      <c r="BC26" s="42">
        <f>Timing!BC$123</f>
        <v>0</v>
      </c>
      <c r="BD26" s="42">
        <f>Timing!BD$123</f>
        <v>0</v>
      </c>
      <c r="BE26" s="42">
        <f>Timing!BE$123</f>
        <v>0</v>
      </c>
      <c r="BF26" s="42">
        <f>Timing!BF$123</f>
        <v>0</v>
      </c>
      <c r="BG26" s="42">
        <f>Timing!BG$123</f>
        <v>0</v>
      </c>
      <c r="BH26" s="42">
        <f>Timing!BH$123</f>
        <v>0</v>
      </c>
      <c r="BI26" s="42">
        <f>Timing!BI$123</f>
        <v>0</v>
      </c>
      <c r="BJ26" s="42">
        <f>Timing!BJ$123</f>
        <v>0</v>
      </c>
      <c r="BK26" s="42">
        <f>Timing!BK$123</f>
        <v>0</v>
      </c>
      <c r="BL26" s="42">
        <f>Timing!BL$123</f>
        <v>0</v>
      </c>
      <c r="BM26" s="42">
        <f>Timing!BM$123</f>
        <v>0</v>
      </c>
      <c r="BN26" s="42">
        <f>Timing!BN$123</f>
        <v>0</v>
      </c>
      <c r="BO26" s="42">
        <f>Timing!BO$123</f>
        <v>0</v>
      </c>
      <c r="BP26" s="42">
        <f>Timing!BP$123</f>
        <v>0</v>
      </c>
      <c r="BQ26" s="42">
        <f>Timing!BQ$123</f>
        <v>0</v>
      </c>
      <c r="BR26" s="42">
        <f>Timing!BR$123</f>
        <v>0</v>
      </c>
      <c r="BS26" s="42">
        <f>Timing!BS$123</f>
        <v>0</v>
      </c>
      <c r="BT26" s="42">
        <f>Timing!BT$123</f>
        <v>0</v>
      </c>
      <c r="BU26" s="42">
        <f>Timing!BU$123</f>
        <v>0</v>
      </c>
      <c r="BV26" s="42">
        <f>Timing!BV$123</f>
        <v>0</v>
      </c>
      <c r="BW26" s="42">
        <f>Timing!BW$123</f>
        <v>0</v>
      </c>
      <c r="BX26" s="42">
        <f>Timing!BX$123</f>
        <v>0</v>
      </c>
      <c r="BY26" s="42">
        <f>Timing!BY$123</f>
        <v>0</v>
      </c>
      <c r="BZ26" s="42">
        <f>Timing!BZ$123</f>
        <v>0</v>
      </c>
      <c r="CA26" s="42">
        <f>Timing!CA$123</f>
        <v>0</v>
      </c>
      <c r="CB26" s="42">
        <f>Timing!CB$123</f>
        <v>0</v>
      </c>
      <c r="CC26" s="42">
        <f>Timing!CC$123</f>
        <v>0</v>
      </c>
      <c r="CD26" s="42">
        <f>Timing!CD$123</f>
        <v>0</v>
      </c>
      <c r="CE26" s="42">
        <f>Timing!CE$123</f>
        <v>0</v>
      </c>
      <c r="CF26" s="42">
        <f>Timing!CF$123</f>
        <v>0</v>
      </c>
      <c r="CG26" s="42">
        <f>Timing!CG$123</f>
        <v>0</v>
      </c>
      <c r="CH26" s="42">
        <f>Timing!CH$123</f>
        <v>0</v>
      </c>
    </row>
    <row r="27" spans="1:86" x14ac:dyDescent="0.25">
      <c r="D27" s="6" t="s">
        <v>271</v>
      </c>
      <c r="F27" s="7" t="s">
        <v>59</v>
      </c>
      <c r="G27" s="7">
        <f>SUM(I27:CH27)</f>
        <v>113910.11632885784</v>
      </c>
      <c r="I27" s="14">
        <f>$E$24*I25*I26</f>
        <v>0</v>
      </c>
      <c r="J27" s="14">
        <f t="shared" ref="J27:BU27" si="10">$E$24*J25*J26</f>
        <v>0</v>
      </c>
      <c r="K27" s="14">
        <f t="shared" si="10"/>
        <v>0</v>
      </c>
      <c r="L27" s="14">
        <f>$E$24*L25*L26</f>
        <v>1500</v>
      </c>
      <c r="M27" s="14">
        <f t="shared" si="10"/>
        <v>1606.8374999999996</v>
      </c>
      <c r="N27" s="14">
        <f t="shared" si="10"/>
        <v>1721.2845009374996</v>
      </c>
      <c r="O27" s="14">
        <f t="shared" si="10"/>
        <v>1843.8829895167726</v>
      </c>
      <c r="P27" s="14">
        <f t="shared" si="10"/>
        <v>1975.2135554451047</v>
      </c>
      <c r="Q27" s="14">
        <f t="shared" si="10"/>
        <v>2115.8981409316816</v>
      </c>
      <c r="R27" s="14">
        <f t="shared" si="10"/>
        <v>2266.6029860195408</v>
      </c>
      <c r="S27" s="14">
        <f t="shared" si="10"/>
        <v>2428.0417836987822</v>
      </c>
      <c r="T27" s="14">
        <f t="shared" si="10"/>
        <v>2600.9790597427273</v>
      </c>
      <c r="U27" s="14">
        <f t="shared" si="10"/>
        <v>2786.2337932729015</v>
      </c>
      <c r="V27" s="14">
        <f t="shared" si="10"/>
        <v>2984.683295198764</v>
      </c>
      <c r="W27" s="14">
        <f t="shared" si="10"/>
        <v>3197.2673628992961</v>
      </c>
      <c r="X27" s="14">
        <f t="shared" si="10"/>
        <v>3424.992730821798</v>
      </c>
      <c r="Y27" s="14">
        <f t="shared" si="10"/>
        <v>3668.9378380745788</v>
      </c>
      <c r="Z27" s="14">
        <f t="shared" si="10"/>
        <v>3930.2579355914422</v>
      </c>
      <c r="AA27" s="14">
        <f t="shared" si="10"/>
        <v>4210.1905570539411</v>
      </c>
      <c r="AB27" s="14">
        <f t="shared" si="10"/>
        <v>4510.0613794801066</v>
      </c>
      <c r="AC27" s="14">
        <f t="shared" si="10"/>
        <v>4831.2905012335768</v>
      </c>
      <c r="AD27" s="14">
        <f t="shared" si="10"/>
        <v>5175.3991671839376</v>
      </c>
      <c r="AE27" s="14">
        <f t="shared" si="10"/>
        <v>5544.0169728666115</v>
      </c>
      <c r="AF27" s="14">
        <f t="shared" si="10"/>
        <v>5938.8895817590346</v>
      </c>
      <c r="AG27" s="14">
        <f t="shared" si="10"/>
        <v>6361.8869922198201</v>
      </c>
      <c r="AH27" s="14">
        <f t="shared" si="10"/>
        <v>6815.0123932406777</v>
      </c>
      <c r="AI27" s="14">
        <f t="shared" si="10"/>
        <v>7300.4116509492442</v>
      </c>
      <c r="AJ27" s="14">
        <f t="shared" si="10"/>
        <v>7820.3834707881006</v>
      </c>
      <c r="AK27" s="14">
        <f t="shared" si="10"/>
        <v>8377.3902834949822</v>
      </c>
      <c r="AL27" s="14">
        <f t="shared" si="10"/>
        <v>8974.069906436911</v>
      </c>
      <c r="AM27" s="14">
        <f t="shared" si="10"/>
        <v>0</v>
      </c>
      <c r="AN27" s="14">
        <f t="shared" si="10"/>
        <v>0</v>
      </c>
      <c r="AO27" s="14">
        <f t="shared" si="10"/>
        <v>0</v>
      </c>
      <c r="AP27" s="14">
        <f t="shared" si="10"/>
        <v>0</v>
      </c>
      <c r="AQ27" s="14">
        <f t="shared" si="10"/>
        <v>0</v>
      </c>
      <c r="AR27" s="14">
        <f t="shared" si="10"/>
        <v>0</v>
      </c>
      <c r="AS27" s="14">
        <f t="shared" si="10"/>
        <v>0</v>
      </c>
      <c r="AT27" s="14">
        <f t="shared" si="10"/>
        <v>0</v>
      </c>
      <c r="AU27" s="14">
        <f t="shared" si="10"/>
        <v>0</v>
      </c>
      <c r="AV27" s="14">
        <f t="shared" si="10"/>
        <v>0</v>
      </c>
      <c r="AW27" s="14">
        <f t="shared" si="10"/>
        <v>0</v>
      </c>
      <c r="AX27" s="14">
        <f t="shared" si="10"/>
        <v>0</v>
      </c>
      <c r="AY27" s="14">
        <f t="shared" si="10"/>
        <v>0</v>
      </c>
      <c r="AZ27" s="14">
        <f t="shared" si="10"/>
        <v>0</v>
      </c>
      <c r="BA27" s="14">
        <f t="shared" si="10"/>
        <v>0</v>
      </c>
      <c r="BB27" s="14">
        <f t="shared" si="10"/>
        <v>0</v>
      </c>
      <c r="BC27" s="14">
        <f t="shared" si="10"/>
        <v>0</v>
      </c>
      <c r="BD27" s="14">
        <f t="shared" si="10"/>
        <v>0</v>
      </c>
      <c r="BE27" s="14">
        <f t="shared" si="10"/>
        <v>0</v>
      </c>
      <c r="BF27" s="14">
        <f t="shared" si="10"/>
        <v>0</v>
      </c>
      <c r="BG27" s="14">
        <f t="shared" si="10"/>
        <v>0</v>
      </c>
      <c r="BH27" s="14">
        <f t="shared" si="10"/>
        <v>0</v>
      </c>
      <c r="BI27" s="14">
        <f t="shared" si="10"/>
        <v>0</v>
      </c>
      <c r="BJ27" s="14">
        <f t="shared" si="10"/>
        <v>0</v>
      </c>
      <c r="BK27" s="14">
        <f t="shared" si="10"/>
        <v>0</v>
      </c>
      <c r="BL27" s="14">
        <f t="shared" si="10"/>
        <v>0</v>
      </c>
      <c r="BM27" s="14">
        <f t="shared" si="10"/>
        <v>0</v>
      </c>
      <c r="BN27" s="14">
        <f t="shared" si="10"/>
        <v>0</v>
      </c>
      <c r="BO27" s="14">
        <f t="shared" si="10"/>
        <v>0</v>
      </c>
      <c r="BP27" s="14">
        <f t="shared" si="10"/>
        <v>0</v>
      </c>
      <c r="BQ27" s="14">
        <f t="shared" si="10"/>
        <v>0</v>
      </c>
      <c r="BR27" s="14">
        <f t="shared" si="10"/>
        <v>0</v>
      </c>
      <c r="BS27" s="14">
        <f t="shared" si="10"/>
        <v>0</v>
      </c>
      <c r="BT27" s="14">
        <f t="shared" si="10"/>
        <v>0</v>
      </c>
      <c r="BU27" s="14">
        <f t="shared" si="10"/>
        <v>0</v>
      </c>
      <c r="BV27" s="14">
        <f t="shared" ref="BV27:CH27" si="11">$E$24*BV25*BV26</f>
        <v>0</v>
      </c>
      <c r="BW27" s="14">
        <f t="shared" si="11"/>
        <v>0</v>
      </c>
      <c r="BX27" s="14">
        <f t="shared" si="11"/>
        <v>0</v>
      </c>
      <c r="BY27" s="14">
        <f t="shared" si="11"/>
        <v>0</v>
      </c>
      <c r="BZ27" s="14">
        <f t="shared" si="11"/>
        <v>0</v>
      </c>
      <c r="CA27" s="14">
        <f t="shared" si="11"/>
        <v>0</v>
      </c>
      <c r="CB27" s="14">
        <f t="shared" si="11"/>
        <v>0</v>
      </c>
      <c r="CC27" s="14">
        <f t="shared" si="11"/>
        <v>0</v>
      </c>
      <c r="CD27" s="14">
        <f t="shared" si="11"/>
        <v>0</v>
      </c>
      <c r="CE27" s="14">
        <f t="shared" si="11"/>
        <v>0</v>
      </c>
      <c r="CF27" s="14">
        <f t="shared" si="11"/>
        <v>0</v>
      </c>
      <c r="CG27" s="14">
        <f t="shared" si="11"/>
        <v>0</v>
      </c>
      <c r="CH27" s="14">
        <f t="shared" si="11"/>
        <v>0</v>
      </c>
    </row>
    <row r="29" spans="1:86" x14ac:dyDescent="0.25">
      <c r="B29" s="5" t="s">
        <v>125</v>
      </c>
    </row>
    <row r="30" spans="1:86" x14ac:dyDescent="0.25">
      <c r="D30" s="6" t="str">
        <f>D$11</f>
        <v xml:space="preserve">Light Vehicle traffic per period </v>
      </c>
      <c r="E30" s="6">
        <f t="shared" ref="E30:BP30" si="12">E$11</f>
        <v>0</v>
      </c>
      <c r="F30" s="7" t="str">
        <f t="shared" si="12"/>
        <v>000s</v>
      </c>
      <c r="G30" s="6">
        <f t="shared" si="12"/>
        <v>10939.765059081879</v>
      </c>
      <c r="H30" s="6">
        <f t="shared" si="12"/>
        <v>0</v>
      </c>
      <c r="I30" s="6">
        <f t="shared" si="12"/>
        <v>0</v>
      </c>
      <c r="J30" s="6">
        <f t="shared" si="12"/>
        <v>0</v>
      </c>
      <c r="K30" s="6">
        <f t="shared" si="12"/>
        <v>0</v>
      </c>
      <c r="L30" s="6">
        <f t="shared" si="12"/>
        <v>250</v>
      </c>
      <c r="M30" s="6">
        <f t="shared" si="12"/>
        <v>258.75</v>
      </c>
      <c r="N30" s="6">
        <f t="shared" si="12"/>
        <v>267.80624999999998</v>
      </c>
      <c r="O30" s="6">
        <f t="shared" si="12"/>
        <v>277.17946874999996</v>
      </c>
      <c r="P30" s="6">
        <f t="shared" si="12"/>
        <v>286.88075015624992</v>
      </c>
      <c r="Q30" s="6">
        <f t="shared" si="12"/>
        <v>296.9215764117186</v>
      </c>
      <c r="R30" s="6">
        <f t="shared" si="12"/>
        <v>307.3138315861288</v>
      </c>
      <c r="S30" s="6">
        <f t="shared" si="12"/>
        <v>318.06981569164327</v>
      </c>
      <c r="T30" s="6">
        <f t="shared" si="12"/>
        <v>329.20225924085071</v>
      </c>
      <c r="U30" s="6">
        <f t="shared" si="12"/>
        <v>340.72433831428043</v>
      </c>
      <c r="V30" s="6">
        <f t="shared" si="12"/>
        <v>352.64969015528027</v>
      </c>
      <c r="W30" s="6">
        <f t="shared" si="12"/>
        <v>364.99242931071507</v>
      </c>
      <c r="X30" s="6">
        <f t="shared" si="12"/>
        <v>377.7671643365901</v>
      </c>
      <c r="Y30" s="6">
        <f t="shared" si="12"/>
        <v>390.98901508837065</v>
      </c>
      <c r="Z30" s="6">
        <f t="shared" si="12"/>
        <v>404.67363061646364</v>
      </c>
      <c r="AA30" s="6">
        <f t="shared" si="12"/>
        <v>418.83720768803983</v>
      </c>
      <c r="AB30" s="6">
        <f t="shared" si="12"/>
        <v>433.49650995712113</v>
      </c>
      <c r="AC30" s="6">
        <f t="shared" si="12"/>
        <v>448.66888780562039</v>
      </c>
      <c r="AD30" s="6">
        <f t="shared" si="12"/>
        <v>464.37229887881705</v>
      </c>
      <c r="AE30" s="6">
        <f t="shared" si="12"/>
        <v>480.62532933957556</v>
      </c>
      <c r="AF30" s="6">
        <f t="shared" si="12"/>
        <v>497.44721586646068</v>
      </c>
      <c r="AG30" s="6">
        <f t="shared" si="12"/>
        <v>514.85786842178675</v>
      </c>
      <c r="AH30" s="6">
        <f t="shared" si="12"/>
        <v>532.87789381654932</v>
      </c>
      <c r="AI30" s="6">
        <f t="shared" si="12"/>
        <v>551.52862010012848</v>
      </c>
      <c r="AJ30" s="6">
        <f t="shared" si="12"/>
        <v>570.83212180363284</v>
      </c>
      <c r="AK30" s="6">
        <f t="shared" si="12"/>
        <v>590.81124606675996</v>
      </c>
      <c r="AL30" s="6">
        <f t="shared" si="12"/>
        <v>611.48963967909651</v>
      </c>
      <c r="AM30" s="6">
        <f t="shared" si="12"/>
        <v>0</v>
      </c>
      <c r="AN30" s="6">
        <f t="shared" si="12"/>
        <v>0</v>
      </c>
      <c r="AO30" s="6">
        <f t="shared" si="12"/>
        <v>0</v>
      </c>
      <c r="AP30" s="6">
        <f t="shared" si="12"/>
        <v>0</v>
      </c>
      <c r="AQ30" s="6">
        <f t="shared" si="12"/>
        <v>0</v>
      </c>
      <c r="AR30" s="6">
        <f t="shared" si="12"/>
        <v>0</v>
      </c>
      <c r="AS30" s="6">
        <f t="shared" si="12"/>
        <v>0</v>
      </c>
      <c r="AT30" s="6">
        <f t="shared" si="12"/>
        <v>0</v>
      </c>
      <c r="AU30" s="6">
        <f t="shared" si="12"/>
        <v>0</v>
      </c>
      <c r="AV30" s="6">
        <f t="shared" si="12"/>
        <v>0</v>
      </c>
      <c r="AW30" s="6">
        <f t="shared" si="12"/>
        <v>0</v>
      </c>
      <c r="AX30" s="6">
        <f t="shared" si="12"/>
        <v>0</v>
      </c>
      <c r="AY30" s="6">
        <f t="shared" si="12"/>
        <v>0</v>
      </c>
      <c r="AZ30" s="6">
        <f t="shared" si="12"/>
        <v>0</v>
      </c>
      <c r="BA30" s="6">
        <f t="shared" si="12"/>
        <v>0</v>
      </c>
      <c r="BB30" s="6">
        <f t="shared" si="12"/>
        <v>0</v>
      </c>
      <c r="BC30" s="6">
        <f t="shared" si="12"/>
        <v>0</v>
      </c>
      <c r="BD30" s="6">
        <f t="shared" si="12"/>
        <v>0</v>
      </c>
      <c r="BE30" s="6">
        <f t="shared" si="12"/>
        <v>0</v>
      </c>
      <c r="BF30" s="6">
        <f t="shared" si="12"/>
        <v>0</v>
      </c>
      <c r="BG30" s="6">
        <f t="shared" si="12"/>
        <v>0</v>
      </c>
      <c r="BH30" s="6">
        <f t="shared" si="12"/>
        <v>0</v>
      </c>
      <c r="BI30" s="6">
        <f t="shared" si="12"/>
        <v>0</v>
      </c>
      <c r="BJ30" s="6">
        <f t="shared" si="12"/>
        <v>0</v>
      </c>
      <c r="BK30" s="6">
        <f t="shared" si="12"/>
        <v>0</v>
      </c>
      <c r="BL30" s="6">
        <f t="shared" si="12"/>
        <v>0</v>
      </c>
      <c r="BM30" s="6">
        <f t="shared" si="12"/>
        <v>0</v>
      </c>
      <c r="BN30" s="6">
        <f t="shared" si="12"/>
        <v>0</v>
      </c>
      <c r="BO30" s="6">
        <f t="shared" si="12"/>
        <v>0</v>
      </c>
      <c r="BP30" s="6">
        <f t="shared" si="12"/>
        <v>0</v>
      </c>
      <c r="BQ30" s="6">
        <f t="shared" ref="BQ30:CH30" si="13">BQ$11</f>
        <v>0</v>
      </c>
      <c r="BR30" s="6">
        <f t="shared" si="13"/>
        <v>0</v>
      </c>
      <c r="BS30" s="6">
        <f t="shared" si="13"/>
        <v>0</v>
      </c>
      <c r="BT30" s="6">
        <f t="shared" si="13"/>
        <v>0</v>
      </c>
      <c r="BU30" s="6">
        <f t="shared" si="13"/>
        <v>0</v>
      </c>
      <c r="BV30" s="6">
        <f t="shared" si="13"/>
        <v>0</v>
      </c>
      <c r="BW30" s="6">
        <f t="shared" si="13"/>
        <v>0</v>
      </c>
      <c r="BX30" s="6">
        <f t="shared" si="13"/>
        <v>0</v>
      </c>
      <c r="BY30" s="6">
        <f t="shared" si="13"/>
        <v>0</v>
      </c>
      <c r="BZ30" s="6">
        <f t="shared" si="13"/>
        <v>0</v>
      </c>
      <c r="CA30" s="6">
        <f t="shared" si="13"/>
        <v>0</v>
      </c>
      <c r="CB30" s="6">
        <f t="shared" si="13"/>
        <v>0</v>
      </c>
      <c r="CC30" s="6">
        <f t="shared" si="13"/>
        <v>0</v>
      </c>
      <c r="CD30" s="6">
        <f t="shared" si="13"/>
        <v>0</v>
      </c>
      <c r="CE30" s="6">
        <f t="shared" si="13"/>
        <v>0</v>
      </c>
      <c r="CF30" s="6">
        <f t="shared" si="13"/>
        <v>0</v>
      </c>
      <c r="CG30" s="6">
        <f t="shared" si="13"/>
        <v>0</v>
      </c>
      <c r="CH30" s="6">
        <f t="shared" si="13"/>
        <v>0</v>
      </c>
    </row>
    <row r="31" spans="1:86" x14ac:dyDescent="0.25">
      <c r="D31" s="6" t="str">
        <f>D$22</f>
        <v xml:space="preserve">Heavy Truck traffic per period </v>
      </c>
      <c r="E31" s="6">
        <f t="shared" ref="E31:BP31" si="14">E$22</f>
        <v>0</v>
      </c>
      <c r="F31" s="7" t="str">
        <f t="shared" si="14"/>
        <v>000s</v>
      </c>
      <c r="G31" s="6">
        <f t="shared" si="14"/>
        <v>4375.9060236327514</v>
      </c>
      <c r="H31" s="6">
        <f t="shared" si="14"/>
        <v>0</v>
      </c>
      <c r="I31" s="6">
        <f t="shared" si="14"/>
        <v>0</v>
      </c>
      <c r="J31" s="6">
        <f t="shared" si="14"/>
        <v>0</v>
      </c>
      <c r="K31" s="6">
        <f t="shared" si="14"/>
        <v>0</v>
      </c>
      <c r="L31" s="6">
        <f t="shared" si="14"/>
        <v>100</v>
      </c>
      <c r="M31" s="6">
        <f t="shared" si="14"/>
        <v>103.49999999999999</v>
      </c>
      <c r="N31" s="6">
        <f t="shared" si="14"/>
        <v>107.12249999999999</v>
      </c>
      <c r="O31" s="6">
        <f t="shared" si="14"/>
        <v>110.87178749999997</v>
      </c>
      <c r="P31" s="6">
        <f t="shared" si="14"/>
        <v>114.75230006249997</v>
      </c>
      <c r="Q31" s="6">
        <f t="shared" si="14"/>
        <v>118.76863056468746</v>
      </c>
      <c r="R31" s="6">
        <f t="shared" si="14"/>
        <v>122.92553263445151</v>
      </c>
      <c r="S31" s="6">
        <f t="shared" si="14"/>
        <v>127.22792627665731</v>
      </c>
      <c r="T31" s="6">
        <f t="shared" si="14"/>
        <v>131.68090369634029</v>
      </c>
      <c r="U31" s="6">
        <f t="shared" si="14"/>
        <v>136.28973532571217</v>
      </c>
      <c r="V31" s="6">
        <f t="shared" si="14"/>
        <v>141.0598760621121</v>
      </c>
      <c r="W31" s="6">
        <f t="shared" si="14"/>
        <v>145.99697172428603</v>
      </c>
      <c r="X31" s="6">
        <f t="shared" si="14"/>
        <v>151.10686573463602</v>
      </c>
      <c r="Y31" s="6">
        <f t="shared" si="14"/>
        <v>156.39560603534827</v>
      </c>
      <c r="Z31" s="6">
        <f t="shared" si="14"/>
        <v>161.86945224658547</v>
      </c>
      <c r="AA31" s="6">
        <f t="shared" si="14"/>
        <v>167.53488307521593</v>
      </c>
      <c r="AB31" s="6">
        <f t="shared" si="14"/>
        <v>173.39860398284844</v>
      </c>
      <c r="AC31" s="6">
        <f t="shared" si="14"/>
        <v>179.46755512224814</v>
      </c>
      <c r="AD31" s="6">
        <f t="shared" si="14"/>
        <v>185.74891955152682</v>
      </c>
      <c r="AE31" s="6">
        <f t="shared" si="14"/>
        <v>192.25013173583022</v>
      </c>
      <c r="AF31" s="6">
        <f t="shared" si="14"/>
        <v>198.97888634658426</v>
      </c>
      <c r="AG31" s="6">
        <f t="shared" si="14"/>
        <v>205.94314736871468</v>
      </c>
      <c r="AH31" s="6">
        <f t="shared" si="14"/>
        <v>213.1511575266197</v>
      </c>
      <c r="AI31" s="6">
        <f t="shared" si="14"/>
        <v>220.61144804005139</v>
      </c>
      <c r="AJ31" s="6">
        <f t="shared" si="14"/>
        <v>228.33284872145313</v>
      </c>
      <c r="AK31" s="6">
        <f t="shared" si="14"/>
        <v>236.32449842670397</v>
      </c>
      <c r="AL31" s="6">
        <f t="shared" si="14"/>
        <v>244.59585587163861</v>
      </c>
      <c r="AM31" s="6">
        <f t="shared" si="14"/>
        <v>0</v>
      </c>
      <c r="AN31" s="6">
        <f t="shared" si="14"/>
        <v>0</v>
      </c>
      <c r="AO31" s="6">
        <f t="shared" si="14"/>
        <v>0</v>
      </c>
      <c r="AP31" s="6">
        <f t="shared" si="14"/>
        <v>0</v>
      </c>
      <c r="AQ31" s="6">
        <f t="shared" si="14"/>
        <v>0</v>
      </c>
      <c r="AR31" s="6">
        <f t="shared" si="14"/>
        <v>0</v>
      </c>
      <c r="AS31" s="6">
        <f t="shared" si="14"/>
        <v>0</v>
      </c>
      <c r="AT31" s="6">
        <f t="shared" si="14"/>
        <v>0</v>
      </c>
      <c r="AU31" s="6">
        <f t="shared" si="14"/>
        <v>0</v>
      </c>
      <c r="AV31" s="6">
        <f t="shared" si="14"/>
        <v>0</v>
      </c>
      <c r="AW31" s="6">
        <f t="shared" si="14"/>
        <v>0</v>
      </c>
      <c r="AX31" s="6">
        <f t="shared" si="14"/>
        <v>0</v>
      </c>
      <c r="AY31" s="6">
        <f t="shared" si="14"/>
        <v>0</v>
      </c>
      <c r="AZ31" s="6">
        <f t="shared" si="14"/>
        <v>0</v>
      </c>
      <c r="BA31" s="6">
        <f t="shared" si="14"/>
        <v>0</v>
      </c>
      <c r="BB31" s="6">
        <f t="shared" si="14"/>
        <v>0</v>
      </c>
      <c r="BC31" s="6">
        <f t="shared" si="14"/>
        <v>0</v>
      </c>
      <c r="BD31" s="6">
        <f t="shared" si="14"/>
        <v>0</v>
      </c>
      <c r="BE31" s="6">
        <f t="shared" si="14"/>
        <v>0</v>
      </c>
      <c r="BF31" s="6">
        <f t="shared" si="14"/>
        <v>0</v>
      </c>
      <c r="BG31" s="6">
        <f t="shared" si="14"/>
        <v>0</v>
      </c>
      <c r="BH31" s="6">
        <f t="shared" si="14"/>
        <v>0</v>
      </c>
      <c r="BI31" s="6">
        <f t="shared" si="14"/>
        <v>0</v>
      </c>
      <c r="BJ31" s="6">
        <f t="shared" si="14"/>
        <v>0</v>
      </c>
      <c r="BK31" s="6">
        <f t="shared" si="14"/>
        <v>0</v>
      </c>
      <c r="BL31" s="6">
        <f t="shared" si="14"/>
        <v>0</v>
      </c>
      <c r="BM31" s="6">
        <f t="shared" si="14"/>
        <v>0</v>
      </c>
      <c r="BN31" s="6">
        <f t="shared" si="14"/>
        <v>0</v>
      </c>
      <c r="BO31" s="6">
        <f t="shared" si="14"/>
        <v>0</v>
      </c>
      <c r="BP31" s="6">
        <f t="shared" si="14"/>
        <v>0</v>
      </c>
      <c r="BQ31" s="6">
        <f t="shared" ref="BQ31:CH31" si="15">BQ$22</f>
        <v>0</v>
      </c>
      <c r="BR31" s="6">
        <f t="shared" si="15"/>
        <v>0</v>
      </c>
      <c r="BS31" s="6">
        <f t="shared" si="15"/>
        <v>0</v>
      </c>
      <c r="BT31" s="6">
        <f t="shared" si="15"/>
        <v>0</v>
      </c>
      <c r="BU31" s="6">
        <f t="shared" si="15"/>
        <v>0</v>
      </c>
      <c r="BV31" s="6">
        <f t="shared" si="15"/>
        <v>0</v>
      </c>
      <c r="BW31" s="6">
        <f t="shared" si="15"/>
        <v>0</v>
      </c>
      <c r="BX31" s="6">
        <f t="shared" si="15"/>
        <v>0</v>
      </c>
      <c r="BY31" s="6">
        <f t="shared" si="15"/>
        <v>0</v>
      </c>
      <c r="BZ31" s="6">
        <f t="shared" si="15"/>
        <v>0</v>
      </c>
      <c r="CA31" s="6">
        <f t="shared" si="15"/>
        <v>0</v>
      </c>
      <c r="CB31" s="6">
        <f t="shared" si="15"/>
        <v>0</v>
      </c>
      <c r="CC31" s="6">
        <f t="shared" si="15"/>
        <v>0</v>
      </c>
      <c r="CD31" s="6">
        <f t="shared" si="15"/>
        <v>0</v>
      </c>
      <c r="CE31" s="6">
        <f t="shared" si="15"/>
        <v>0</v>
      </c>
      <c r="CF31" s="6">
        <f t="shared" si="15"/>
        <v>0</v>
      </c>
      <c r="CG31" s="6">
        <f t="shared" si="15"/>
        <v>0</v>
      </c>
      <c r="CH31" s="6">
        <f t="shared" si="15"/>
        <v>0</v>
      </c>
    </row>
    <row r="32" spans="1:86" s="80" customFormat="1" x14ac:dyDescent="0.25">
      <c r="A32" s="59"/>
      <c r="B32" s="59"/>
      <c r="C32" s="59"/>
      <c r="D32" s="60" t="s">
        <v>126</v>
      </c>
      <c r="E32" s="61"/>
      <c r="F32" s="62" t="s">
        <v>128</v>
      </c>
      <c r="G32" s="62">
        <f>SUM(I32:CH32)</f>
        <v>15315.671082714629</v>
      </c>
      <c r="H32" s="60"/>
      <c r="I32" s="80">
        <f>SUM(I30:I31)</f>
        <v>0</v>
      </c>
      <c r="J32" s="80">
        <f t="shared" ref="J32:BU32" si="16">SUM(J30:J31)</f>
        <v>0</v>
      </c>
      <c r="K32" s="80">
        <f t="shared" si="16"/>
        <v>0</v>
      </c>
      <c r="L32" s="80">
        <f t="shared" si="16"/>
        <v>350</v>
      </c>
      <c r="M32" s="80">
        <f t="shared" si="16"/>
        <v>362.25</v>
      </c>
      <c r="N32" s="80">
        <f t="shared" si="16"/>
        <v>374.92874999999998</v>
      </c>
      <c r="O32" s="80">
        <f t="shared" si="16"/>
        <v>388.05125624999994</v>
      </c>
      <c r="P32" s="80">
        <f t="shared" si="16"/>
        <v>401.63305021874987</v>
      </c>
      <c r="Q32" s="80">
        <f t="shared" si="16"/>
        <v>415.69020697640605</v>
      </c>
      <c r="R32" s="80">
        <f t="shared" si="16"/>
        <v>430.23936422058034</v>
      </c>
      <c r="S32" s="80">
        <f t="shared" si="16"/>
        <v>445.29774196830056</v>
      </c>
      <c r="T32" s="80">
        <f t="shared" si="16"/>
        <v>460.883162937191</v>
      </c>
      <c r="U32" s="80">
        <f t="shared" si="16"/>
        <v>477.0140736399926</v>
      </c>
      <c r="V32" s="80">
        <f t="shared" si="16"/>
        <v>493.70956621739236</v>
      </c>
      <c r="W32" s="80">
        <f t="shared" si="16"/>
        <v>510.98940103500109</v>
      </c>
      <c r="X32" s="80">
        <f t="shared" si="16"/>
        <v>528.87403007122612</v>
      </c>
      <c r="Y32" s="80">
        <f t="shared" si="16"/>
        <v>547.38462112371894</v>
      </c>
      <c r="Z32" s="80">
        <f t="shared" si="16"/>
        <v>566.54308286304911</v>
      </c>
      <c r="AA32" s="80">
        <f t="shared" si="16"/>
        <v>586.37209076325576</v>
      </c>
      <c r="AB32" s="80">
        <f t="shared" si="16"/>
        <v>606.89511393996963</v>
      </c>
      <c r="AC32" s="80">
        <f t="shared" si="16"/>
        <v>628.13644292786853</v>
      </c>
      <c r="AD32" s="80">
        <f t="shared" si="16"/>
        <v>650.1212184303439</v>
      </c>
      <c r="AE32" s="80">
        <f t="shared" si="16"/>
        <v>672.87546107540584</v>
      </c>
      <c r="AF32" s="80">
        <f t="shared" si="16"/>
        <v>696.42610221304494</v>
      </c>
      <c r="AG32" s="80">
        <f t="shared" si="16"/>
        <v>720.80101579050142</v>
      </c>
      <c r="AH32" s="80">
        <f t="shared" si="16"/>
        <v>746.02905134316904</v>
      </c>
      <c r="AI32" s="80">
        <f t="shared" si="16"/>
        <v>772.14006814017989</v>
      </c>
      <c r="AJ32" s="80">
        <f t="shared" si="16"/>
        <v>799.16497052508601</v>
      </c>
      <c r="AK32" s="80">
        <f t="shared" si="16"/>
        <v>827.1357444934639</v>
      </c>
      <c r="AL32" s="80">
        <f t="shared" si="16"/>
        <v>856.08549555073512</v>
      </c>
      <c r="AM32" s="80">
        <f t="shared" si="16"/>
        <v>0</v>
      </c>
      <c r="AN32" s="80">
        <f t="shared" si="16"/>
        <v>0</v>
      </c>
      <c r="AO32" s="80">
        <f t="shared" si="16"/>
        <v>0</v>
      </c>
      <c r="AP32" s="80">
        <f t="shared" si="16"/>
        <v>0</v>
      </c>
      <c r="AQ32" s="80">
        <f t="shared" si="16"/>
        <v>0</v>
      </c>
      <c r="AR32" s="80">
        <f t="shared" si="16"/>
        <v>0</v>
      </c>
      <c r="AS32" s="80">
        <f t="shared" si="16"/>
        <v>0</v>
      </c>
      <c r="AT32" s="80">
        <f t="shared" si="16"/>
        <v>0</v>
      </c>
      <c r="AU32" s="80">
        <f t="shared" si="16"/>
        <v>0</v>
      </c>
      <c r="AV32" s="80">
        <f t="shared" si="16"/>
        <v>0</v>
      </c>
      <c r="AW32" s="80">
        <f t="shared" si="16"/>
        <v>0</v>
      </c>
      <c r="AX32" s="80">
        <f t="shared" si="16"/>
        <v>0</v>
      </c>
      <c r="AY32" s="80">
        <f t="shared" si="16"/>
        <v>0</v>
      </c>
      <c r="AZ32" s="80">
        <f t="shared" si="16"/>
        <v>0</v>
      </c>
      <c r="BA32" s="80">
        <f t="shared" si="16"/>
        <v>0</v>
      </c>
      <c r="BB32" s="80">
        <f t="shared" si="16"/>
        <v>0</v>
      </c>
      <c r="BC32" s="80">
        <f t="shared" si="16"/>
        <v>0</v>
      </c>
      <c r="BD32" s="80">
        <f t="shared" si="16"/>
        <v>0</v>
      </c>
      <c r="BE32" s="80">
        <f t="shared" si="16"/>
        <v>0</v>
      </c>
      <c r="BF32" s="80">
        <f t="shared" si="16"/>
        <v>0</v>
      </c>
      <c r="BG32" s="80">
        <f t="shared" si="16"/>
        <v>0</v>
      </c>
      <c r="BH32" s="80">
        <f t="shared" si="16"/>
        <v>0</v>
      </c>
      <c r="BI32" s="80">
        <f t="shared" si="16"/>
        <v>0</v>
      </c>
      <c r="BJ32" s="80">
        <f t="shared" si="16"/>
        <v>0</v>
      </c>
      <c r="BK32" s="80">
        <f t="shared" si="16"/>
        <v>0</v>
      </c>
      <c r="BL32" s="80">
        <f t="shared" si="16"/>
        <v>0</v>
      </c>
      <c r="BM32" s="80">
        <f t="shared" si="16"/>
        <v>0</v>
      </c>
      <c r="BN32" s="80">
        <f t="shared" si="16"/>
        <v>0</v>
      </c>
      <c r="BO32" s="80">
        <f t="shared" si="16"/>
        <v>0</v>
      </c>
      <c r="BP32" s="80">
        <f t="shared" si="16"/>
        <v>0</v>
      </c>
      <c r="BQ32" s="80">
        <f t="shared" si="16"/>
        <v>0</v>
      </c>
      <c r="BR32" s="80">
        <f t="shared" si="16"/>
        <v>0</v>
      </c>
      <c r="BS32" s="80">
        <f t="shared" si="16"/>
        <v>0</v>
      </c>
      <c r="BT32" s="80">
        <f t="shared" si="16"/>
        <v>0</v>
      </c>
      <c r="BU32" s="80">
        <f t="shared" si="16"/>
        <v>0</v>
      </c>
      <c r="BV32" s="80">
        <f t="shared" ref="BV32:CH32" si="17">SUM(BV30:BV31)</f>
        <v>0</v>
      </c>
      <c r="BW32" s="80">
        <f t="shared" si="17"/>
        <v>0</v>
      </c>
      <c r="BX32" s="80">
        <f t="shared" si="17"/>
        <v>0</v>
      </c>
      <c r="BY32" s="80">
        <f t="shared" si="17"/>
        <v>0</v>
      </c>
      <c r="BZ32" s="80">
        <f t="shared" si="17"/>
        <v>0</v>
      </c>
      <c r="CA32" s="80">
        <f t="shared" si="17"/>
        <v>0</v>
      </c>
      <c r="CB32" s="80">
        <f t="shared" si="17"/>
        <v>0</v>
      </c>
      <c r="CC32" s="80">
        <f t="shared" si="17"/>
        <v>0</v>
      </c>
      <c r="CD32" s="80">
        <f t="shared" si="17"/>
        <v>0</v>
      </c>
      <c r="CE32" s="80">
        <f t="shared" si="17"/>
        <v>0</v>
      </c>
      <c r="CF32" s="80">
        <f t="shared" si="17"/>
        <v>0</v>
      </c>
      <c r="CG32" s="80">
        <f t="shared" si="17"/>
        <v>0</v>
      </c>
      <c r="CH32" s="80">
        <f t="shared" si="17"/>
        <v>0</v>
      </c>
    </row>
    <row r="34" spans="1:86" x14ac:dyDescent="0.25">
      <c r="D34" s="6" t="str">
        <f>D$16</f>
        <v>Light vehicle revenue</v>
      </c>
      <c r="E34" s="6">
        <f t="shared" ref="E34:BP34" si="18">E$16</f>
        <v>0</v>
      </c>
      <c r="F34" s="7" t="str">
        <f t="shared" si="18"/>
        <v>$ 000s</v>
      </c>
      <c r="G34" s="6">
        <f t="shared" si="18"/>
        <v>189850.19388142976</v>
      </c>
      <c r="H34" s="6">
        <f t="shared" si="18"/>
        <v>0</v>
      </c>
      <c r="I34" s="6">
        <f t="shared" si="18"/>
        <v>0</v>
      </c>
      <c r="J34" s="6">
        <f t="shared" si="18"/>
        <v>0</v>
      </c>
      <c r="K34" s="6">
        <f t="shared" si="18"/>
        <v>0</v>
      </c>
      <c r="L34" s="6">
        <f t="shared" si="18"/>
        <v>2500</v>
      </c>
      <c r="M34" s="6">
        <f t="shared" si="18"/>
        <v>2678.0625</v>
      </c>
      <c r="N34" s="6">
        <f t="shared" si="18"/>
        <v>2868.8075015624995</v>
      </c>
      <c r="O34" s="6">
        <f t="shared" si="18"/>
        <v>3073.138315861288</v>
      </c>
      <c r="P34" s="6">
        <f t="shared" si="18"/>
        <v>3292.0225924085075</v>
      </c>
      <c r="Q34" s="6">
        <f t="shared" si="18"/>
        <v>3526.4969015528022</v>
      </c>
      <c r="R34" s="6">
        <f t="shared" si="18"/>
        <v>3777.6716433659012</v>
      </c>
      <c r="S34" s="6">
        <f t="shared" si="18"/>
        <v>4046.736306164637</v>
      </c>
      <c r="T34" s="6">
        <f t="shared" si="18"/>
        <v>4334.9650995712109</v>
      </c>
      <c r="U34" s="6">
        <f t="shared" si="18"/>
        <v>4643.7229887881695</v>
      </c>
      <c r="V34" s="6">
        <f t="shared" si="18"/>
        <v>4974.4721586646065</v>
      </c>
      <c r="W34" s="6">
        <f t="shared" si="18"/>
        <v>5328.7789381654939</v>
      </c>
      <c r="X34" s="6">
        <f t="shared" si="18"/>
        <v>5708.3212180363307</v>
      </c>
      <c r="Y34" s="6">
        <f t="shared" si="18"/>
        <v>6114.8963967909649</v>
      </c>
      <c r="Z34" s="6">
        <f t="shared" si="18"/>
        <v>6550.4298926524025</v>
      </c>
      <c r="AA34" s="6">
        <f t="shared" si="18"/>
        <v>7016.9842617565673</v>
      </c>
      <c r="AB34" s="6">
        <f t="shared" si="18"/>
        <v>7516.7689658001764</v>
      </c>
      <c r="AC34" s="6">
        <f t="shared" si="18"/>
        <v>8052.150835389295</v>
      </c>
      <c r="AD34" s="6">
        <f t="shared" si="18"/>
        <v>8625.6652786398954</v>
      </c>
      <c r="AE34" s="6">
        <f t="shared" si="18"/>
        <v>9240.0282881110197</v>
      </c>
      <c r="AF34" s="6">
        <f t="shared" si="18"/>
        <v>9898.1493029317244</v>
      </c>
      <c r="AG34" s="6">
        <f t="shared" si="18"/>
        <v>10603.144987033034</v>
      </c>
      <c r="AH34" s="6">
        <f t="shared" si="18"/>
        <v>11358.353988734463</v>
      </c>
      <c r="AI34" s="6">
        <f t="shared" si="18"/>
        <v>12167.352751582075</v>
      </c>
      <c r="AJ34" s="6">
        <f t="shared" si="18"/>
        <v>13033.972451313501</v>
      </c>
      <c r="AK34" s="6">
        <f t="shared" si="18"/>
        <v>13962.317139158302</v>
      </c>
      <c r="AL34" s="6">
        <f t="shared" si="18"/>
        <v>14956.783177394851</v>
      </c>
      <c r="AM34" s="6">
        <f t="shared" si="18"/>
        <v>0</v>
      </c>
      <c r="AN34" s="6">
        <f t="shared" si="18"/>
        <v>0</v>
      </c>
      <c r="AO34" s="6">
        <f t="shared" si="18"/>
        <v>0</v>
      </c>
      <c r="AP34" s="6">
        <f t="shared" si="18"/>
        <v>0</v>
      </c>
      <c r="AQ34" s="6">
        <f t="shared" si="18"/>
        <v>0</v>
      </c>
      <c r="AR34" s="6">
        <f t="shared" si="18"/>
        <v>0</v>
      </c>
      <c r="AS34" s="6">
        <f t="shared" si="18"/>
        <v>0</v>
      </c>
      <c r="AT34" s="6">
        <f t="shared" si="18"/>
        <v>0</v>
      </c>
      <c r="AU34" s="6">
        <f t="shared" si="18"/>
        <v>0</v>
      </c>
      <c r="AV34" s="6">
        <f t="shared" si="18"/>
        <v>0</v>
      </c>
      <c r="AW34" s="6">
        <f t="shared" si="18"/>
        <v>0</v>
      </c>
      <c r="AX34" s="6">
        <f t="shared" si="18"/>
        <v>0</v>
      </c>
      <c r="AY34" s="6">
        <f t="shared" si="18"/>
        <v>0</v>
      </c>
      <c r="AZ34" s="6">
        <f t="shared" si="18"/>
        <v>0</v>
      </c>
      <c r="BA34" s="6">
        <f t="shared" si="18"/>
        <v>0</v>
      </c>
      <c r="BB34" s="6">
        <f t="shared" si="18"/>
        <v>0</v>
      </c>
      <c r="BC34" s="6">
        <f t="shared" si="18"/>
        <v>0</v>
      </c>
      <c r="BD34" s="6">
        <f t="shared" si="18"/>
        <v>0</v>
      </c>
      <c r="BE34" s="6">
        <f t="shared" si="18"/>
        <v>0</v>
      </c>
      <c r="BF34" s="6">
        <f t="shared" si="18"/>
        <v>0</v>
      </c>
      <c r="BG34" s="6">
        <f t="shared" si="18"/>
        <v>0</v>
      </c>
      <c r="BH34" s="6">
        <f t="shared" si="18"/>
        <v>0</v>
      </c>
      <c r="BI34" s="6">
        <f t="shared" si="18"/>
        <v>0</v>
      </c>
      <c r="BJ34" s="6">
        <f t="shared" si="18"/>
        <v>0</v>
      </c>
      <c r="BK34" s="6">
        <f t="shared" si="18"/>
        <v>0</v>
      </c>
      <c r="BL34" s="6">
        <f t="shared" si="18"/>
        <v>0</v>
      </c>
      <c r="BM34" s="6">
        <f t="shared" si="18"/>
        <v>0</v>
      </c>
      <c r="BN34" s="6">
        <f t="shared" si="18"/>
        <v>0</v>
      </c>
      <c r="BO34" s="6">
        <f t="shared" si="18"/>
        <v>0</v>
      </c>
      <c r="BP34" s="6">
        <f t="shared" si="18"/>
        <v>0</v>
      </c>
      <c r="BQ34" s="6">
        <f t="shared" ref="BQ34:CH34" si="19">BQ$16</f>
        <v>0</v>
      </c>
      <c r="BR34" s="6">
        <f t="shared" si="19"/>
        <v>0</v>
      </c>
      <c r="BS34" s="6">
        <f t="shared" si="19"/>
        <v>0</v>
      </c>
      <c r="BT34" s="6">
        <f t="shared" si="19"/>
        <v>0</v>
      </c>
      <c r="BU34" s="6">
        <f t="shared" si="19"/>
        <v>0</v>
      </c>
      <c r="BV34" s="6">
        <f t="shared" si="19"/>
        <v>0</v>
      </c>
      <c r="BW34" s="6">
        <f t="shared" si="19"/>
        <v>0</v>
      </c>
      <c r="BX34" s="6">
        <f t="shared" si="19"/>
        <v>0</v>
      </c>
      <c r="BY34" s="6">
        <f t="shared" si="19"/>
        <v>0</v>
      </c>
      <c r="BZ34" s="6">
        <f t="shared" si="19"/>
        <v>0</v>
      </c>
      <c r="CA34" s="6">
        <f t="shared" si="19"/>
        <v>0</v>
      </c>
      <c r="CB34" s="6">
        <f t="shared" si="19"/>
        <v>0</v>
      </c>
      <c r="CC34" s="6">
        <f t="shared" si="19"/>
        <v>0</v>
      </c>
      <c r="CD34" s="6">
        <f t="shared" si="19"/>
        <v>0</v>
      </c>
      <c r="CE34" s="6">
        <f t="shared" si="19"/>
        <v>0</v>
      </c>
      <c r="CF34" s="6">
        <f t="shared" si="19"/>
        <v>0</v>
      </c>
      <c r="CG34" s="6">
        <f t="shared" si="19"/>
        <v>0</v>
      </c>
      <c r="CH34" s="6">
        <f t="shared" si="19"/>
        <v>0</v>
      </c>
    </row>
    <row r="35" spans="1:86" x14ac:dyDescent="0.25">
      <c r="D35" s="6" t="str">
        <f>D$27</f>
        <v>Heavy Truck revenue</v>
      </c>
      <c r="E35" s="6">
        <f t="shared" ref="E35:BP35" si="20">E$27</f>
        <v>0</v>
      </c>
      <c r="F35" s="7" t="str">
        <f t="shared" si="20"/>
        <v>$ 000s</v>
      </c>
      <c r="G35" s="6">
        <f t="shared" si="20"/>
        <v>113910.11632885784</v>
      </c>
      <c r="H35" s="6">
        <f t="shared" si="20"/>
        <v>0</v>
      </c>
      <c r="I35" s="6">
        <f t="shared" si="20"/>
        <v>0</v>
      </c>
      <c r="J35" s="6">
        <f t="shared" si="20"/>
        <v>0</v>
      </c>
      <c r="K35" s="6">
        <f t="shared" si="20"/>
        <v>0</v>
      </c>
      <c r="L35" s="6">
        <f t="shared" si="20"/>
        <v>1500</v>
      </c>
      <c r="M35" s="6">
        <f t="shared" si="20"/>
        <v>1606.8374999999996</v>
      </c>
      <c r="N35" s="6">
        <f t="shared" si="20"/>
        <v>1721.2845009374996</v>
      </c>
      <c r="O35" s="6">
        <f t="shared" si="20"/>
        <v>1843.8829895167726</v>
      </c>
      <c r="P35" s="6">
        <f t="shared" si="20"/>
        <v>1975.2135554451047</v>
      </c>
      <c r="Q35" s="6">
        <f t="shared" si="20"/>
        <v>2115.8981409316816</v>
      </c>
      <c r="R35" s="6">
        <f t="shared" si="20"/>
        <v>2266.6029860195408</v>
      </c>
      <c r="S35" s="6">
        <f t="shared" si="20"/>
        <v>2428.0417836987822</v>
      </c>
      <c r="T35" s="6">
        <f t="shared" si="20"/>
        <v>2600.9790597427273</v>
      </c>
      <c r="U35" s="6">
        <f t="shared" si="20"/>
        <v>2786.2337932729015</v>
      </c>
      <c r="V35" s="6">
        <f t="shared" si="20"/>
        <v>2984.683295198764</v>
      </c>
      <c r="W35" s="6">
        <f t="shared" si="20"/>
        <v>3197.2673628992961</v>
      </c>
      <c r="X35" s="6">
        <f t="shared" si="20"/>
        <v>3424.992730821798</v>
      </c>
      <c r="Y35" s="6">
        <f t="shared" si="20"/>
        <v>3668.9378380745788</v>
      </c>
      <c r="Z35" s="6">
        <f t="shared" si="20"/>
        <v>3930.2579355914422</v>
      </c>
      <c r="AA35" s="6">
        <f t="shared" si="20"/>
        <v>4210.1905570539411</v>
      </c>
      <c r="AB35" s="6">
        <f t="shared" si="20"/>
        <v>4510.0613794801066</v>
      </c>
      <c r="AC35" s="6">
        <f t="shared" si="20"/>
        <v>4831.2905012335768</v>
      </c>
      <c r="AD35" s="6">
        <f t="shared" si="20"/>
        <v>5175.3991671839376</v>
      </c>
      <c r="AE35" s="6">
        <f t="shared" si="20"/>
        <v>5544.0169728666115</v>
      </c>
      <c r="AF35" s="6">
        <f t="shared" si="20"/>
        <v>5938.8895817590346</v>
      </c>
      <c r="AG35" s="6">
        <f t="shared" si="20"/>
        <v>6361.8869922198201</v>
      </c>
      <c r="AH35" s="6">
        <f t="shared" si="20"/>
        <v>6815.0123932406777</v>
      </c>
      <c r="AI35" s="6">
        <f t="shared" si="20"/>
        <v>7300.4116509492442</v>
      </c>
      <c r="AJ35" s="6">
        <f t="shared" si="20"/>
        <v>7820.3834707881006</v>
      </c>
      <c r="AK35" s="6">
        <f t="shared" si="20"/>
        <v>8377.3902834949822</v>
      </c>
      <c r="AL35" s="6">
        <f t="shared" si="20"/>
        <v>8974.069906436911</v>
      </c>
      <c r="AM35" s="6">
        <f t="shared" si="20"/>
        <v>0</v>
      </c>
      <c r="AN35" s="6">
        <f t="shared" si="20"/>
        <v>0</v>
      </c>
      <c r="AO35" s="6">
        <f t="shared" si="20"/>
        <v>0</v>
      </c>
      <c r="AP35" s="6">
        <f t="shared" si="20"/>
        <v>0</v>
      </c>
      <c r="AQ35" s="6">
        <f t="shared" si="20"/>
        <v>0</v>
      </c>
      <c r="AR35" s="6">
        <f t="shared" si="20"/>
        <v>0</v>
      </c>
      <c r="AS35" s="6">
        <f t="shared" si="20"/>
        <v>0</v>
      </c>
      <c r="AT35" s="6">
        <f t="shared" si="20"/>
        <v>0</v>
      </c>
      <c r="AU35" s="6">
        <f t="shared" si="20"/>
        <v>0</v>
      </c>
      <c r="AV35" s="6">
        <f t="shared" si="20"/>
        <v>0</v>
      </c>
      <c r="AW35" s="6">
        <f t="shared" si="20"/>
        <v>0</v>
      </c>
      <c r="AX35" s="6">
        <f t="shared" si="20"/>
        <v>0</v>
      </c>
      <c r="AY35" s="6">
        <f t="shared" si="20"/>
        <v>0</v>
      </c>
      <c r="AZ35" s="6">
        <f t="shared" si="20"/>
        <v>0</v>
      </c>
      <c r="BA35" s="6">
        <f t="shared" si="20"/>
        <v>0</v>
      </c>
      <c r="BB35" s="6">
        <f t="shared" si="20"/>
        <v>0</v>
      </c>
      <c r="BC35" s="6">
        <f t="shared" si="20"/>
        <v>0</v>
      </c>
      <c r="BD35" s="6">
        <f t="shared" si="20"/>
        <v>0</v>
      </c>
      <c r="BE35" s="6">
        <f t="shared" si="20"/>
        <v>0</v>
      </c>
      <c r="BF35" s="6">
        <f t="shared" si="20"/>
        <v>0</v>
      </c>
      <c r="BG35" s="6">
        <f t="shared" si="20"/>
        <v>0</v>
      </c>
      <c r="BH35" s="6">
        <f t="shared" si="20"/>
        <v>0</v>
      </c>
      <c r="BI35" s="6">
        <f t="shared" si="20"/>
        <v>0</v>
      </c>
      <c r="BJ35" s="6">
        <f t="shared" si="20"/>
        <v>0</v>
      </c>
      <c r="BK35" s="6">
        <f t="shared" si="20"/>
        <v>0</v>
      </c>
      <c r="BL35" s="6">
        <f t="shared" si="20"/>
        <v>0</v>
      </c>
      <c r="BM35" s="6">
        <f t="shared" si="20"/>
        <v>0</v>
      </c>
      <c r="BN35" s="6">
        <f t="shared" si="20"/>
        <v>0</v>
      </c>
      <c r="BO35" s="6">
        <f t="shared" si="20"/>
        <v>0</v>
      </c>
      <c r="BP35" s="6">
        <f t="shared" si="20"/>
        <v>0</v>
      </c>
      <c r="BQ35" s="6">
        <f t="shared" ref="BQ35:CH35" si="21">BQ$27</f>
        <v>0</v>
      </c>
      <c r="BR35" s="6">
        <f t="shared" si="21"/>
        <v>0</v>
      </c>
      <c r="BS35" s="6">
        <f t="shared" si="21"/>
        <v>0</v>
      </c>
      <c r="BT35" s="6">
        <f t="shared" si="21"/>
        <v>0</v>
      </c>
      <c r="BU35" s="6">
        <f t="shared" si="21"/>
        <v>0</v>
      </c>
      <c r="BV35" s="6">
        <f t="shared" si="21"/>
        <v>0</v>
      </c>
      <c r="BW35" s="6">
        <f t="shared" si="21"/>
        <v>0</v>
      </c>
      <c r="BX35" s="6">
        <f t="shared" si="21"/>
        <v>0</v>
      </c>
      <c r="BY35" s="6">
        <f t="shared" si="21"/>
        <v>0</v>
      </c>
      <c r="BZ35" s="6">
        <f t="shared" si="21"/>
        <v>0</v>
      </c>
      <c r="CA35" s="6">
        <f t="shared" si="21"/>
        <v>0</v>
      </c>
      <c r="CB35" s="6">
        <f t="shared" si="21"/>
        <v>0</v>
      </c>
      <c r="CC35" s="6">
        <f t="shared" si="21"/>
        <v>0</v>
      </c>
      <c r="CD35" s="6">
        <f t="shared" si="21"/>
        <v>0</v>
      </c>
      <c r="CE35" s="6">
        <f t="shared" si="21"/>
        <v>0</v>
      </c>
      <c r="CF35" s="6">
        <f t="shared" si="21"/>
        <v>0</v>
      </c>
      <c r="CG35" s="6">
        <f t="shared" si="21"/>
        <v>0</v>
      </c>
      <c r="CH35" s="6">
        <f t="shared" si="21"/>
        <v>0</v>
      </c>
    </row>
    <row r="36" spans="1:86" s="80" customFormat="1" x14ac:dyDescent="0.25">
      <c r="A36" s="59"/>
      <c r="B36" s="59"/>
      <c r="C36" s="59"/>
      <c r="D36" s="60" t="s">
        <v>127</v>
      </c>
      <c r="E36" s="61" t="s">
        <v>131</v>
      </c>
      <c r="F36" s="62" t="s">
        <v>59</v>
      </c>
      <c r="G36" s="62">
        <f>SUM(I36:CH36)</f>
        <v>303760.31021028757</v>
      </c>
      <c r="H36" s="60"/>
      <c r="I36" s="80">
        <f>SUM(I34:I35)</f>
        <v>0</v>
      </c>
      <c r="J36" s="80">
        <f t="shared" ref="J36:BU36" si="22">SUM(J34:J35)</f>
        <v>0</v>
      </c>
      <c r="K36" s="80">
        <f t="shared" si="22"/>
        <v>0</v>
      </c>
      <c r="L36" s="80">
        <f t="shared" si="22"/>
        <v>4000</v>
      </c>
      <c r="M36" s="80">
        <f t="shared" si="22"/>
        <v>4284.8999999999996</v>
      </c>
      <c r="N36" s="80">
        <f t="shared" si="22"/>
        <v>4590.0920024999996</v>
      </c>
      <c r="O36" s="80">
        <f t="shared" si="22"/>
        <v>4917.0213053780608</v>
      </c>
      <c r="P36" s="80">
        <f t="shared" si="22"/>
        <v>5267.2361478536122</v>
      </c>
      <c r="Q36" s="80">
        <f t="shared" si="22"/>
        <v>5642.3950424844843</v>
      </c>
      <c r="R36" s="80">
        <f t="shared" si="22"/>
        <v>6044.2746293854416</v>
      </c>
      <c r="S36" s="80">
        <f t="shared" si="22"/>
        <v>6474.7780898634192</v>
      </c>
      <c r="T36" s="80">
        <f t="shared" si="22"/>
        <v>6935.9441593139381</v>
      </c>
      <c r="U36" s="80">
        <f t="shared" si="22"/>
        <v>7429.956782061071</v>
      </c>
      <c r="V36" s="80">
        <f t="shared" si="22"/>
        <v>7959.15545386337</v>
      </c>
      <c r="W36" s="80">
        <f t="shared" si="22"/>
        <v>8526.0463010647909</v>
      </c>
      <c r="X36" s="80">
        <f t="shared" si="22"/>
        <v>9133.3139488581292</v>
      </c>
      <c r="Y36" s="80">
        <f t="shared" si="22"/>
        <v>9783.8342348655442</v>
      </c>
      <c r="Z36" s="80">
        <f t="shared" si="22"/>
        <v>10480.687828243845</v>
      </c>
      <c r="AA36" s="80">
        <f t="shared" si="22"/>
        <v>11227.174818810508</v>
      </c>
      <c r="AB36" s="80">
        <f t="shared" si="22"/>
        <v>12026.830345280283</v>
      </c>
      <c r="AC36" s="80">
        <f t="shared" si="22"/>
        <v>12883.441336622873</v>
      </c>
      <c r="AD36" s="80">
        <f t="shared" si="22"/>
        <v>13801.064445823833</v>
      </c>
      <c r="AE36" s="80">
        <f t="shared" si="22"/>
        <v>14784.045260977631</v>
      </c>
      <c r="AF36" s="80">
        <f t="shared" si="22"/>
        <v>15837.038884690759</v>
      </c>
      <c r="AG36" s="80">
        <f t="shared" si="22"/>
        <v>16965.031979252853</v>
      </c>
      <c r="AH36" s="80">
        <f t="shared" si="22"/>
        <v>18173.366381975142</v>
      </c>
      <c r="AI36" s="80">
        <f t="shared" si="22"/>
        <v>19467.76440253132</v>
      </c>
      <c r="AJ36" s="80">
        <f t="shared" si="22"/>
        <v>20854.3559221016</v>
      </c>
      <c r="AK36" s="80">
        <f t="shared" si="22"/>
        <v>22339.707422653286</v>
      </c>
      <c r="AL36" s="80">
        <f t="shared" si="22"/>
        <v>23930.85308383176</v>
      </c>
      <c r="AM36" s="80">
        <f t="shared" si="22"/>
        <v>0</v>
      </c>
      <c r="AN36" s="80">
        <f t="shared" si="22"/>
        <v>0</v>
      </c>
      <c r="AO36" s="80">
        <f t="shared" si="22"/>
        <v>0</v>
      </c>
      <c r="AP36" s="80">
        <f t="shared" si="22"/>
        <v>0</v>
      </c>
      <c r="AQ36" s="80">
        <f t="shared" si="22"/>
        <v>0</v>
      </c>
      <c r="AR36" s="80">
        <f t="shared" si="22"/>
        <v>0</v>
      </c>
      <c r="AS36" s="80">
        <f t="shared" si="22"/>
        <v>0</v>
      </c>
      <c r="AT36" s="80">
        <f t="shared" si="22"/>
        <v>0</v>
      </c>
      <c r="AU36" s="80">
        <f t="shared" si="22"/>
        <v>0</v>
      </c>
      <c r="AV36" s="80">
        <f t="shared" si="22"/>
        <v>0</v>
      </c>
      <c r="AW36" s="80">
        <f t="shared" si="22"/>
        <v>0</v>
      </c>
      <c r="AX36" s="80">
        <f t="shared" si="22"/>
        <v>0</v>
      </c>
      <c r="AY36" s="80">
        <f t="shared" si="22"/>
        <v>0</v>
      </c>
      <c r="AZ36" s="80">
        <f t="shared" si="22"/>
        <v>0</v>
      </c>
      <c r="BA36" s="80">
        <f t="shared" si="22"/>
        <v>0</v>
      </c>
      <c r="BB36" s="80">
        <f t="shared" si="22"/>
        <v>0</v>
      </c>
      <c r="BC36" s="80">
        <f t="shared" si="22"/>
        <v>0</v>
      </c>
      <c r="BD36" s="80">
        <f t="shared" si="22"/>
        <v>0</v>
      </c>
      <c r="BE36" s="80">
        <f t="shared" si="22"/>
        <v>0</v>
      </c>
      <c r="BF36" s="80">
        <f t="shared" si="22"/>
        <v>0</v>
      </c>
      <c r="BG36" s="80">
        <f t="shared" si="22"/>
        <v>0</v>
      </c>
      <c r="BH36" s="80">
        <f t="shared" si="22"/>
        <v>0</v>
      </c>
      <c r="BI36" s="80">
        <f t="shared" si="22"/>
        <v>0</v>
      </c>
      <c r="BJ36" s="80">
        <f t="shared" si="22"/>
        <v>0</v>
      </c>
      <c r="BK36" s="80">
        <f t="shared" si="22"/>
        <v>0</v>
      </c>
      <c r="BL36" s="80">
        <f t="shared" si="22"/>
        <v>0</v>
      </c>
      <c r="BM36" s="80">
        <f t="shared" si="22"/>
        <v>0</v>
      </c>
      <c r="BN36" s="80">
        <f t="shared" si="22"/>
        <v>0</v>
      </c>
      <c r="BO36" s="80">
        <f t="shared" si="22"/>
        <v>0</v>
      </c>
      <c r="BP36" s="80">
        <f t="shared" si="22"/>
        <v>0</v>
      </c>
      <c r="BQ36" s="80">
        <f t="shared" si="22"/>
        <v>0</v>
      </c>
      <c r="BR36" s="80">
        <f t="shared" si="22"/>
        <v>0</v>
      </c>
      <c r="BS36" s="80">
        <f t="shared" si="22"/>
        <v>0</v>
      </c>
      <c r="BT36" s="80">
        <f t="shared" si="22"/>
        <v>0</v>
      </c>
      <c r="BU36" s="80">
        <f t="shared" si="22"/>
        <v>0</v>
      </c>
      <c r="BV36" s="80">
        <f t="shared" ref="BV36:CH36" si="23">SUM(BV34:BV35)</f>
        <v>0</v>
      </c>
      <c r="BW36" s="80">
        <f t="shared" si="23"/>
        <v>0</v>
      </c>
      <c r="BX36" s="80">
        <f t="shared" si="23"/>
        <v>0</v>
      </c>
      <c r="BY36" s="80">
        <f t="shared" si="23"/>
        <v>0</v>
      </c>
      <c r="BZ36" s="80">
        <f t="shared" si="23"/>
        <v>0</v>
      </c>
      <c r="CA36" s="80">
        <f t="shared" si="23"/>
        <v>0</v>
      </c>
      <c r="CB36" s="80">
        <f t="shared" si="23"/>
        <v>0</v>
      </c>
      <c r="CC36" s="80">
        <f t="shared" si="23"/>
        <v>0</v>
      </c>
      <c r="CD36" s="80">
        <f t="shared" si="23"/>
        <v>0</v>
      </c>
      <c r="CE36" s="80">
        <f t="shared" si="23"/>
        <v>0</v>
      </c>
      <c r="CF36" s="80">
        <f t="shared" si="23"/>
        <v>0</v>
      </c>
      <c r="CG36" s="80">
        <f t="shared" si="23"/>
        <v>0</v>
      </c>
      <c r="CH36" s="80">
        <f t="shared" si="23"/>
        <v>0</v>
      </c>
    </row>
  </sheetData>
  <conditionalFormatting sqref="I3:XFD3">
    <cfRule type="cellIs" dxfId="29" priority="1" operator="equal">
      <formula>"Post-operate."</formula>
    </cfRule>
    <cfRule type="cellIs" dxfId="28" priority="2" operator="equal">
      <formula>"Operation "</formula>
    </cfRule>
    <cfRule type="cellIs" dxfId="27" priority="3" operator="equal">
      <formula>"Construction "</formula>
    </cfRule>
    <cfRule type="cellIs" dxfId="26" priority="4" operator="equal">
      <formula>"FC "</formula>
    </cfRule>
    <cfRule type="cellIs" dxfId="25" priority="5" operator="equal">
      <formula>"Pre-FC"</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59"/>
  <sheetViews>
    <sheetView zoomScale="90" zoomScaleNormal="90" workbookViewId="0">
      <pane xSplit="7" ySplit="5" topLeftCell="H42" activePane="bottomRight" state="frozen"/>
      <selection pane="topRight" activeCell="H1" sqref="H1"/>
      <selection pane="bottomLeft" activeCell="A6" sqref="A6"/>
      <selection pane="bottomRight" activeCell="G30" sqref="G30"/>
    </sheetView>
  </sheetViews>
  <sheetFormatPr defaultColWidth="0" defaultRowHeight="15" x14ac:dyDescent="0.25"/>
  <cols>
    <col min="1" max="3" width="1.28515625" style="5" customWidth="1"/>
    <col min="4" max="4" width="50.28515625" style="6" bestFit="1" customWidth="1"/>
    <col min="5" max="5" width="12.85546875" style="75"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320</v>
      </c>
      <c r="B1" s="10"/>
      <c r="C1" s="10"/>
      <c r="D1" s="11"/>
      <c r="E1" s="101"/>
      <c r="F1" s="12"/>
      <c r="G1" s="12"/>
      <c r="H1" s="11"/>
    </row>
    <row r="2" spans="1:86" s="8" customFormat="1" x14ac:dyDescent="0.25">
      <c r="A2" s="5"/>
      <c r="B2" s="5"/>
      <c r="C2" s="5"/>
      <c r="D2" s="6" t="s">
        <v>0</v>
      </c>
      <c r="E2" s="75"/>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x14ac:dyDescent="0.25">
      <c r="A7" s="5" t="s">
        <v>158</v>
      </c>
    </row>
    <row r="9" spans="1:86" x14ac:dyDescent="0.25">
      <c r="D9" s="3" t="s">
        <v>159</v>
      </c>
      <c r="E9" s="107">
        <f>Inputs!H70</f>
        <v>0</v>
      </c>
      <c r="F9" s="23" t="s">
        <v>28</v>
      </c>
    </row>
    <row r="10" spans="1:86" x14ac:dyDescent="0.25">
      <c r="D10" s="37" t="str">
        <f>Timing!D$23</f>
        <v xml:space="preserve">Days in the period </v>
      </c>
      <c r="E10" s="103">
        <f>Timing!E$23</f>
        <v>0</v>
      </c>
      <c r="F10" s="40" t="str">
        <f>Timing!F$23</f>
        <v>Days</v>
      </c>
      <c r="G10" s="37">
        <f>Timing!G$23</f>
        <v>0</v>
      </c>
      <c r="H10" s="37">
        <f>Timing!H$23</f>
        <v>0</v>
      </c>
      <c r="I10" s="37">
        <f>Timing!I$23</f>
        <v>365</v>
      </c>
      <c r="J10" s="37">
        <f>Timing!J$23</f>
        <v>365</v>
      </c>
      <c r="K10" s="37">
        <f>Timing!K$23</f>
        <v>366</v>
      </c>
      <c r="L10" s="37">
        <f>Timing!L$23</f>
        <v>365</v>
      </c>
      <c r="M10" s="37">
        <f>Timing!M$23</f>
        <v>365</v>
      </c>
      <c r="N10" s="37">
        <f>Timing!N$23</f>
        <v>365</v>
      </c>
      <c r="O10" s="37">
        <f>Timing!O$23</f>
        <v>366</v>
      </c>
      <c r="P10" s="37">
        <f>Timing!P$23</f>
        <v>365</v>
      </c>
      <c r="Q10" s="37">
        <f>Timing!Q$23</f>
        <v>365</v>
      </c>
      <c r="R10" s="37">
        <f>Timing!R$23</f>
        <v>365</v>
      </c>
      <c r="S10" s="37">
        <f>Timing!S$23</f>
        <v>366</v>
      </c>
      <c r="T10" s="37">
        <f>Timing!T$23</f>
        <v>365</v>
      </c>
      <c r="U10" s="37">
        <f>Timing!U$23</f>
        <v>365</v>
      </c>
      <c r="V10" s="37">
        <f>Timing!V$23</f>
        <v>365</v>
      </c>
      <c r="W10" s="37">
        <f>Timing!W$23</f>
        <v>366</v>
      </c>
      <c r="X10" s="37">
        <f>Timing!X$23</f>
        <v>365</v>
      </c>
      <c r="Y10" s="37">
        <f>Timing!Y$23</f>
        <v>365</v>
      </c>
      <c r="Z10" s="37">
        <f>Timing!Z$23</f>
        <v>365</v>
      </c>
      <c r="AA10" s="37">
        <f>Timing!AA$23</f>
        <v>366</v>
      </c>
      <c r="AB10" s="37">
        <f>Timing!AB$23</f>
        <v>365</v>
      </c>
      <c r="AC10" s="37">
        <f>Timing!AC$23</f>
        <v>365</v>
      </c>
      <c r="AD10" s="37">
        <f>Timing!AD$23</f>
        <v>365</v>
      </c>
      <c r="AE10" s="37">
        <f>Timing!AE$23</f>
        <v>366</v>
      </c>
      <c r="AF10" s="37">
        <f>Timing!AF$23</f>
        <v>365</v>
      </c>
      <c r="AG10" s="37">
        <f>Timing!AG$23</f>
        <v>365</v>
      </c>
      <c r="AH10" s="37">
        <f>Timing!AH$23</f>
        <v>365</v>
      </c>
      <c r="AI10" s="37">
        <f>Timing!AI$23</f>
        <v>366</v>
      </c>
      <c r="AJ10" s="37">
        <f>Timing!AJ$23</f>
        <v>365</v>
      </c>
      <c r="AK10" s="37">
        <f>Timing!AK$23</f>
        <v>365</v>
      </c>
      <c r="AL10" s="37">
        <f>Timing!AL$23</f>
        <v>365</v>
      </c>
      <c r="AM10" s="37">
        <f>Timing!AM$23</f>
        <v>366</v>
      </c>
      <c r="AN10" s="37">
        <f>Timing!AN$23</f>
        <v>365</v>
      </c>
      <c r="AO10" s="37">
        <f>Timing!AO$23</f>
        <v>365</v>
      </c>
      <c r="AP10" s="37">
        <f>Timing!AP$23</f>
        <v>365</v>
      </c>
      <c r="AQ10" s="37">
        <f>Timing!AQ$23</f>
        <v>366</v>
      </c>
      <c r="AR10" s="37">
        <f>Timing!AR$23</f>
        <v>365</v>
      </c>
      <c r="AS10" s="37">
        <f>Timing!AS$23</f>
        <v>365</v>
      </c>
      <c r="AT10" s="37">
        <f>Timing!AT$23</f>
        <v>365</v>
      </c>
      <c r="AU10" s="37">
        <f>Timing!AU$23</f>
        <v>366</v>
      </c>
      <c r="AV10" s="37">
        <f>Timing!AV$23</f>
        <v>365</v>
      </c>
      <c r="AW10" s="37">
        <f>Timing!AW$23</f>
        <v>365</v>
      </c>
      <c r="AX10" s="37">
        <f>Timing!AX$23</f>
        <v>365</v>
      </c>
      <c r="AY10" s="37">
        <f>Timing!AY$23</f>
        <v>366</v>
      </c>
      <c r="AZ10" s="37">
        <f>Timing!AZ$23</f>
        <v>365</v>
      </c>
      <c r="BA10" s="37">
        <f>Timing!BA$23</f>
        <v>365</v>
      </c>
      <c r="BB10" s="37">
        <f>Timing!BB$23</f>
        <v>365</v>
      </c>
      <c r="BC10" s="37">
        <f>Timing!BC$23</f>
        <v>366</v>
      </c>
      <c r="BD10" s="37">
        <f>Timing!BD$23</f>
        <v>365</v>
      </c>
      <c r="BE10" s="37">
        <f>Timing!BE$23</f>
        <v>365</v>
      </c>
      <c r="BF10" s="37">
        <f>Timing!BF$23</f>
        <v>365</v>
      </c>
      <c r="BG10" s="37">
        <f>Timing!BG$23</f>
        <v>366</v>
      </c>
      <c r="BH10" s="37">
        <f>Timing!BH$23</f>
        <v>365</v>
      </c>
      <c r="BI10" s="37">
        <f>Timing!BI$23</f>
        <v>365</v>
      </c>
      <c r="BJ10" s="37">
        <f>Timing!BJ$23</f>
        <v>365</v>
      </c>
      <c r="BK10" s="37">
        <f>Timing!BK$23</f>
        <v>366</v>
      </c>
      <c r="BL10" s="37">
        <f>Timing!BL$23</f>
        <v>365</v>
      </c>
      <c r="BM10" s="37">
        <f>Timing!BM$23</f>
        <v>365</v>
      </c>
      <c r="BN10" s="37">
        <f>Timing!BN$23</f>
        <v>365</v>
      </c>
      <c r="BO10" s="37">
        <f>Timing!BO$23</f>
        <v>366</v>
      </c>
      <c r="BP10" s="37">
        <f>Timing!BP$23</f>
        <v>365</v>
      </c>
      <c r="BQ10" s="37">
        <f>Timing!BQ$23</f>
        <v>365</v>
      </c>
      <c r="BR10" s="37">
        <f>Timing!BR$23</f>
        <v>365</v>
      </c>
      <c r="BS10" s="37">
        <f>Timing!BS$23</f>
        <v>366</v>
      </c>
      <c r="BT10" s="37">
        <f>Timing!BT$23</f>
        <v>365</v>
      </c>
      <c r="BU10" s="37">
        <f>Timing!BU$23</f>
        <v>365</v>
      </c>
      <c r="BV10" s="37">
        <f>Timing!BV$23</f>
        <v>365</v>
      </c>
      <c r="BW10" s="37">
        <f>Timing!BW$23</f>
        <v>366</v>
      </c>
      <c r="BX10" s="37">
        <f>Timing!BX$23</f>
        <v>365</v>
      </c>
      <c r="BY10" s="37">
        <f>Timing!BY$23</f>
        <v>365</v>
      </c>
      <c r="BZ10" s="37">
        <f>Timing!BZ$23</f>
        <v>365</v>
      </c>
      <c r="CA10" s="37">
        <f>Timing!CA$23</f>
        <v>366</v>
      </c>
      <c r="CB10" s="37">
        <f>Timing!CB$23</f>
        <v>365</v>
      </c>
      <c r="CC10" s="37">
        <f>Timing!CC$23</f>
        <v>365</v>
      </c>
      <c r="CD10" s="37">
        <f>Timing!CD$23</f>
        <v>365</v>
      </c>
      <c r="CE10" s="37">
        <f>Timing!CE$23</f>
        <v>366</v>
      </c>
      <c r="CF10" s="37">
        <f>Timing!CF$23</f>
        <v>365</v>
      </c>
      <c r="CG10" s="37">
        <f>Timing!CG$23</f>
        <v>365</v>
      </c>
      <c r="CH10" s="37">
        <f>Timing!CH$23</f>
        <v>365</v>
      </c>
    </row>
    <row r="11" spans="1:86" x14ac:dyDescent="0.25">
      <c r="D11" s="89" t="str">
        <f>Revenue!D$36</f>
        <v xml:space="preserve">Operating revenue </v>
      </c>
      <c r="E11" s="92" t="str">
        <f>Revenue!E$36</f>
        <v>P&amp;L</v>
      </c>
      <c r="F11" s="90" t="str">
        <f>Revenue!F$36</f>
        <v>$ 000s</v>
      </c>
      <c r="G11" s="89">
        <f>Revenue!G$36</f>
        <v>303760.31021028757</v>
      </c>
      <c r="H11" s="89">
        <f>Revenue!H$36</f>
        <v>0</v>
      </c>
      <c r="I11" s="89">
        <f>Revenue!I$36</f>
        <v>0</v>
      </c>
      <c r="J11" s="89">
        <f>Revenue!J$36</f>
        <v>0</v>
      </c>
      <c r="K11" s="89">
        <f>Revenue!K$36</f>
        <v>0</v>
      </c>
      <c r="L11" s="89">
        <f>Revenue!L$36</f>
        <v>4000</v>
      </c>
      <c r="M11" s="89">
        <f>Revenue!M$36</f>
        <v>4284.8999999999996</v>
      </c>
      <c r="N11" s="89">
        <f>Revenue!N$36</f>
        <v>4590.0920024999996</v>
      </c>
      <c r="O11" s="89">
        <f>Revenue!O$36</f>
        <v>4917.0213053780608</v>
      </c>
      <c r="P11" s="89">
        <f>Revenue!P$36</f>
        <v>5267.2361478536122</v>
      </c>
      <c r="Q11" s="89">
        <f>Revenue!Q$36</f>
        <v>5642.3950424844843</v>
      </c>
      <c r="R11" s="89">
        <f>Revenue!R$36</f>
        <v>6044.2746293854416</v>
      </c>
      <c r="S11" s="89">
        <f>Revenue!S$36</f>
        <v>6474.7780898634192</v>
      </c>
      <c r="T11" s="89">
        <f>Revenue!T$36</f>
        <v>6935.9441593139381</v>
      </c>
      <c r="U11" s="89">
        <f>Revenue!U$36</f>
        <v>7429.956782061071</v>
      </c>
      <c r="V11" s="89">
        <f>Revenue!V$36</f>
        <v>7959.15545386337</v>
      </c>
      <c r="W11" s="89">
        <f>Revenue!W$36</f>
        <v>8526.0463010647909</v>
      </c>
      <c r="X11" s="89">
        <f>Revenue!X$36</f>
        <v>9133.3139488581292</v>
      </c>
      <c r="Y11" s="89">
        <f>Revenue!Y$36</f>
        <v>9783.8342348655442</v>
      </c>
      <c r="Z11" s="89">
        <f>Revenue!Z$36</f>
        <v>10480.687828243845</v>
      </c>
      <c r="AA11" s="89">
        <f>Revenue!AA$36</f>
        <v>11227.174818810508</v>
      </c>
      <c r="AB11" s="89">
        <f>Revenue!AB$36</f>
        <v>12026.830345280283</v>
      </c>
      <c r="AC11" s="89">
        <f>Revenue!AC$36</f>
        <v>12883.441336622873</v>
      </c>
      <c r="AD11" s="89">
        <f>Revenue!AD$36</f>
        <v>13801.064445823833</v>
      </c>
      <c r="AE11" s="89">
        <f>Revenue!AE$36</f>
        <v>14784.045260977631</v>
      </c>
      <c r="AF11" s="89">
        <f>Revenue!AF$36</f>
        <v>15837.038884690759</v>
      </c>
      <c r="AG11" s="89">
        <f>Revenue!AG$36</f>
        <v>16965.031979252853</v>
      </c>
      <c r="AH11" s="89">
        <f>Revenue!AH$36</f>
        <v>18173.366381975142</v>
      </c>
      <c r="AI11" s="89">
        <f>Revenue!AI$36</f>
        <v>19467.76440253132</v>
      </c>
      <c r="AJ11" s="89">
        <f>Revenue!AJ$36</f>
        <v>20854.3559221016</v>
      </c>
      <c r="AK11" s="89">
        <f>Revenue!AK$36</f>
        <v>22339.707422653286</v>
      </c>
      <c r="AL11" s="89">
        <f>Revenue!AL$36</f>
        <v>23930.85308383176</v>
      </c>
      <c r="AM11" s="89">
        <f>Revenue!AM$36</f>
        <v>0</v>
      </c>
      <c r="AN11" s="89">
        <f>Revenue!AN$36</f>
        <v>0</v>
      </c>
      <c r="AO11" s="89">
        <f>Revenue!AO$36</f>
        <v>0</v>
      </c>
      <c r="AP11" s="89">
        <f>Revenue!AP$36</f>
        <v>0</v>
      </c>
      <c r="AQ11" s="89">
        <f>Revenue!AQ$36</f>
        <v>0</v>
      </c>
      <c r="AR11" s="89">
        <f>Revenue!AR$36</f>
        <v>0</v>
      </c>
      <c r="AS11" s="89">
        <f>Revenue!AS$36</f>
        <v>0</v>
      </c>
      <c r="AT11" s="89">
        <f>Revenue!AT$36</f>
        <v>0</v>
      </c>
      <c r="AU11" s="89">
        <f>Revenue!AU$36</f>
        <v>0</v>
      </c>
      <c r="AV11" s="89">
        <f>Revenue!AV$36</f>
        <v>0</v>
      </c>
      <c r="AW11" s="89">
        <f>Revenue!AW$36</f>
        <v>0</v>
      </c>
      <c r="AX11" s="89">
        <f>Revenue!AX$36</f>
        <v>0</v>
      </c>
      <c r="AY11" s="89">
        <f>Revenue!AY$36</f>
        <v>0</v>
      </c>
      <c r="AZ11" s="89">
        <f>Revenue!AZ$36</f>
        <v>0</v>
      </c>
      <c r="BA11" s="89">
        <f>Revenue!BA$36</f>
        <v>0</v>
      </c>
      <c r="BB11" s="89">
        <f>Revenue!BB$36</f>
        <v>0</v>
      </c>
      <c r="BC11" s="89">
        <f>Revenue!BC$36</f>
        <v>0</v>
      </c>
      <c r="BD11" s="89">
        <f>Revenue!BD$36</f>
        <v>0</v>
      </c>
      <c r="BE11" s="89">
        <f>Revenue!BE$36</f>
        <v>0</v>
      </c>
      <c r="BF11" s="89">
        <f>Revenue!BF$36</f>
        <v>0</v>
      </c>
      <c r="BG11" s="89">
        <f>Revenue!BG$36</f>
        <v>0</v>
      </c>
      <c r="BH11" s="89">
        <f>Revenue!BH$36</f>
        <v>0</v>
      </c>
      <c r="BI11" s="89">
        <f>Revenue!BI$36</f>
        <v>0</v>
      </c>
      <c r="BJ11" s="89">
        <f>Revenue!BJ$36</f>
        <v>0</v>
      </c>
      <c r="BK11" s="89">
        <f>Revenue!BK$36</f>
        <v>0</v>
      </c>
      <c r="BL11" s="89">
        <f>Revenue!BL$36</f>
        <v>0</v>
      </c>
      <c r="BM11" s="89">
        <f>Revenue!BM$36</f>
        <v>0</v>
      </c>
      <c r="BN11" s="89">
        <f>Revenue!BN$36</f>
        <v>0</v>
      </c>
      <c r="BO11" s="89">
        <f>Revenue!BO$36</f>
        <v>0</v>
      </c>
      <c r="BP11" s="89">
        <f>Revenue!BP$36</f>
        <v>0</v>
      </c>
      <c r="BQ11" s="89">
        <f>Revenue!BQ$36</f>
        <v>0</v>
      </c>
      <c r="BR11" s="89">
        <f>Revenue!BR$36</f>
        <v>0</v>
      </c>
      <c r="BS11" s="89">
        <f>Revenue!BS$36</f>
        <v>0</v>
      </c>
      <c r="BT11" s="89">
        <f>Revenue!BT$36</f>
        <v>0</v>
      </c>
      <c r="BU11" s="89">
        <f>Revenue!BU$36</f>
        <v>0</v>
      </c>
      <c r="BV11" s="89">
        <f>Revenue!BV$36</f>
        <v>0</v>
      </c>
      <c r="BW11" s="89">
        <f>Revenue!BW$36</f>
        <v>0</v>
      </c>
      <c r="BX11" s="89">
        <f>Revenue!BX$36</f>
        <v>0</v>
      </c>
      <c r="BY11" s="89">
        <f>Revenue!BY$36</f>
        <v>0</v>
      </c>
      <c r="BZ11" s="89">
        <f>Revenue!BZ$36</f>
        <v>0</v>
      </c>
      <c r="CA11" s="89">
        <f>Revenue!CA$36</f>
        <v>0</v>
      </c>
      <c r="CB11" s="89">
        <f>Revenue!CB$36</f>
        <v>0</v>
      </c>
      <c r="CC11" s="89">
        <f>Revenue!CC$36</f>
        <v>0</v>
      </c>
      <c r="CD11" s="89">
        <f>Revenue!CD$36</f>
        <v>0</v>
      </c>
      <c r="CE11" s="89">
        <f>Revenue!CE$36</f>
        <v>0</v>
      </c>
      <c r="CF11" s="89">
        <f>Revenue!CF$36</f>
        <v>0</v>
      </c>
      <c r="CG11" s="89">
        <f>Revenue!CG$36</f>
        <v>0</v>
      </c>
      <c r="CH11" s="89">
        <f>Revenue!CH$36</f>
        <v>0</v>
      </c>
    </row>
    <row r="12" spans="1:86" x14ac:dyDescent="0.25">
      <c r="D12" s="6" t="s">
        <v>160</v>
      </c>
      <c r="F12" s="7" t="s">
        <v>59</v>
      </c>
      <c r="G12" s="7">
        <f>SUM(I12:CH12)</f>
        <v>303760.31021028757</v>
      </c>
      <c r="I12" s="14">
        <f>(I10-$E$9)/I10*I11</f>
        <v>0</v>
      </c>
      <c r="J12" s="14">
        <f t="shared" ref="J12:BU12" si="0">(J10-$E$9)/J10*J11</f>
        <v>0</v>
      </c>
      <c r="K12" s="14">
        <f t="shared" si="0"/>
        <v>0</v>
      </c>
      <c r="L12" s="14">
        <f t="shared" si="0"/>
        <v>4000</v>
      </c>
      <c r="M12" s="14">
        <f t="shared" si="0"/>
        <v>4284.8999999999996</v>
      </c>
      <c r="N12" s="14">
        <f t="shared" si="0"/>
        <v>4590.0920024999996</v>
      </c>
      <c r="O12" s="14">
        <f t="shared" si="0"/>
        <v>4917.0213053780608</v>
      </c>
      <c r="P12" s="14">
        <f t="shared" si="0"/>
        <v>5267.2361478536122</v>
      </c>
      <c r="Q12" s="14">
        <f t="shared" si="0"/>
        <v>5642.3950424844843</v>
      </c>
      <c r="R12" s="14">
        <f t="shared" si="0"/>
        <v>6044.2746293854416</v>
      </c>
      <c r="S12" s="14">
        <f t="shared" si="0"/>
        <v>6474.7780898634192</v>
      </c>
      <c r="T12" s="14">
        <f t="shared" si="0"/>
        <v>6935.9441593139381</v>
      </c>
      <c r="U12" s="14">
        <f t="shared" si="0"/>
        <v>7429.956782061071</v>
      </c>
      <c r="V12" s="14">
        <f t="shared" si="0"/>
        <v>7959.15545386337</v>
      </c>
      <c r="W12" s="14">
        <f t="shared" si="0"/>
        <v>8526.0463010647909</v>
      </c>
      <c r="X12" s="14">
        <f t="shared" si="0"/>
        <v>9133.3139488581292</v>
      </c>
      <c r="Y12" s="14">
        <f t="shared" si="0"/>
        <v>9783.8342348655442</v>
      </c>
      <c r="Z12" s="14">
        <f t="shared" si="0"/>
        <v>10480.687828243845</v>
      </c>
      <c r="AA12" s="14">
        <f t="shared" si="0"/>
        <v>11227.174818810508</v>
      </c>
      <c r="AB12" s="14">
        <f t="shared" si="0"/>
        <v>12026.830345280283</v>
      </c>
      <c r="AC12" s="14">
        <f t="shared" si="0"/>
        <v>12883.441336622873</v>
      </c>
      <c r="AD12" s="14">
        <f t="shared" si="0"/>
        <v>13801.064445823833</v>
      </c>
      <c r="AE12" s="14">
        <f t="shared" si="0"/>
        <v>14784.045260977631</v>
      </c>
      <c r="AF12" s="14">
        <f t="shared" si="0"/>
        <v>15837.038884690759</v>
      </c>
      <c r="AG12" s="14">
        <f t="shared" si="0"/>
        <v>16965.031979252853</v>
      </c>
      <c r="AH12" s="14">
        <f t="shared" si="0"/>
        <v>18173.366381975142</v>
      </c>
      <c r="AI12" s="14">
        <f t="shared" si="0"/>
        <v>19467.76440253132</v>
      </c>
      <c r="AJ12" s="14">
        <f t="shared" si="0"/>
        <v>20854.3559221016</v>
      </c>
      <c r="AK12" s="14">
        <f t="shared" si="0"/>
        <v>22339.707422653286</v>
      </c>
      <c r="AL12" s="14">
        <f t="shared" si="0"/>
        <v>23930.85308383176</v>
      </c>
      <c r="AM12" s="14">
        <f t="shared" si="0"/>
        <v>0</v>
      </c>
      <c r="AN12" s="14">
        <f t="shared" si="0"/>
        <v>0</v>
      </c>
      <c r="AO12" s="14">
        <f t="shared" si="0"/>
        <v>0</v>
      </c>
      <c r="AP12" s="14">
        <f t="shared" si="0"/>
        <v>0</v>
      </c>
      <c r="AQ12" s="14">
        <f t="shared" si="0"/>
        <v>0</v>
      </c>
      <c r="AR12" s="14">
        <f t="shared" si="0"/>
        <v>0</v>
      </c>
      <c r="AS12" s="14">
        <f t="shared" si="0"/>
        <v>0</v>
      </c>
      <c r="AT12" s="14">
        <f t="shared" si="0"/>
        <v>0</v>
      </c>
      <c r="AU12" s="14">
        <f t="shared" si="0"/>
        <v>0</v>
      </c>
      <c r="AV12" s="14">
        <f t="shared" si="0"/>
        <v>0</v>
      </c>
      <c r="AW12" s="14">
        <f t="shared" si="0"/>
        <v>0</v>
      </c>
      <c r="AX12" s="14">
        <f t="shared" si="0"/>
        <v>0</v>
      </c>
      <c r="AY12" s="14">
        <f t="shared" si="0"/>
        <v>0</v>
      </c>
      <c r="AZ12" s="14">
        <f t="shared" si="0"/>
        <v>0</v>
      </c>
      <c r="BA12" s="14">
        <f t="shared" si="0"/>
        <v>0</v>
      </c>
      <c r="BB12" s="14">
        <f t="shared" si="0"/>
        <v>0</v>
      </c>
      <c r="BC12" s="14">
        <f t="shared" si="0"/>
        <v>0</v>
      </c>
      <c r="BD12" s="14">
        <f t="shared" si="0"/>
        <v>0</v>
      </c>
      <c r="BE12" s="14">
        <f t="shared" si="0"/>
        <v>0</v>
      </c>
      <c r="BF12" s="14">
        <f t="shared" si="0"/>
        <v>0</v>
      </c>
      <c r="BG12" s="14">
        <f t="shared" si="0"/>
        <v>0</v>
      </c>
      <c r="BH12" s="14">
        <f t="shared" si="0"/>
        <v>0</v>
      </c>
      <c r="BI12" s="14">
        <f t="shared" si="0"/>
        <v>0</v>
      </c>
      <c r="BJ12" s="14">
        <f t="shared" si="0"/>
        <v>0</v>
      </c>
      <c r="BK12" s="14">
        <f t="shared" si="0"/>
        <v>0</v>
      </c>
      <c r="BL12" s="14">
        <f t="shared" si="0"/>
        <v>0</v>
      </c>
      <c r="BM12" s="14">
        <f t="shared" si="0"/>
        <v>0</v>
      </c>
      <c r="BN12" s="14">
        <f t="shared" si="0"/>
        <v>0</v>
      </c>
      <c r="BO12" s="14">
        <f t="shared" si="0"/>
        <v>0</v>
      </c>
      <c r="BP12" s="14">
        <f t="shared" si="0"/>
        <v>0</v>
      </c>
      <c r="BQ12" s="14">
        <f t="shared" si="0"/>
        <v>0</v>
      </c>
      <c r="BR12" s="14">
        <f t="shared" si="0"/>
        <v>0</v>
      </c>
      <c r="BS12" s="14">
        <f t="shared" si="0"/>
        <v>0</v>
      </c>
      <c r="BT12" s="14">
        <f t="shared" si="0"/>
        <v>0</v>
      </c>
      <c r="BU12" s="14">
        <f t="shared" si="0"/>
        <v>0</v>
      </c>
      <c r="BV12" s="14">
        <f t="shared" ref="BV12:CH12" si="1">(BV10-$E$9)/BV10*BV11</f>
        <v>0</v>
      </c>
      <c r="BW12" s="14">
        <f t="shared" si="1"/>
        <v>0</v>
      </c>
      <c r="BX12" s="14">
        <f t="shared" si="1"/>
        <v>0</v>
      </c>
      <c r="BY12" s="14">
        <f t="shared" si="1"/>
        <v>0</v>
      </c>
      <c r="BZ12" s="14">
        <f t="shared" si="1"/>
        <v>0</v>
      </c>
      <c r="CA12" s="14">
        <f t="shared" si="1"/>
        <v>0</v>
      </c>
      <c r="CB12" s="14">
        <f t="shared" si="1"/>
        <v>0</v>
      </c>
      <c r="CC12" s="14">
        <f t="shared" si="1"/>
        <v>0</v>
      </c>
      <c r="CD12" s="14">
        <f t="shared" si="1"/>
        <v>0</v>
      </c>
      <c r="CE12" s="14">
        <f t="shared" si="1"/>
        <v>0</v>
      </c>
      <c r="CF12" s="14">
        <f t="shared" si="1"/>
        <v>0</v>
      </c>
      <c r="CG12" s="14">
        <f t="shared" si="1"/>
        <v>0</v>
      </c>
      <c r="CH12" s="14">
        <f t="shared" si="1"/>
        <v>0</v>
      </c>
    </row>
    <row r="13" spans="1:86" x14ac:dyDescent="0.25">
      <c r="D13" s="6" t="s">
        <v>161</v>
      </c>
      <c r="F13" s="7" t="s">
        <v>59</v>
      </c>
      <c r="G13" s="7">
        <f>SUM(I13:CH13)</f>
        <v>0</v>
      </c>
      <c r="I13" s="14">
        <f>I11-I12</f>
        <v>0</v>
      </c>
      <c r="J13" s="14">
        <f t="shared" ref="J13:BU13" si="2">J11-J12</f>
        <v>0</v>
      </c>
      <c r="K13" s="14">
        <f t="shared" si="2"/>
        <v>0</v>
      </c>
      <c r="L13" s="14">
        <f t="shared" si="2"/>
        <v>0</v>
      </c>
      <c r="M13" s="14">
        <f t="shared" si="2"/>
        <v>0</v>
      </c>
      <c r="N13" s="14">
        <f t="shared" si="2"/>
        <v>0</v>
      </c>
      <c r="O13" s="14">
        <f t="shared" si="2"/>
        <v>0</v>
      </c>
      <c r="P13" s="14">
        <f t="shared" si="2"/>
        <v>0</v>
      </c>
      <c r="Q13" s="14">
        <f t="shared" si="2"/>
        <v>0</v>
      </c>
      <c r="R13" s="14">
        <f t="shared" si="2"/>
        <v>0</v>
      </c>
      <c r="S13" s="14">
        <f t="shared" si="2"/>
        <v>0</v>
      </c>
      <c r="T13" s="14">
        <f t="shared" si="2"/>
        <v>0</v>
      </c>
      <c r="U13" s="14">
        <f t="shared" si="2"/>
        <v>0</v>
      </c>
      <c r="V13" s="14">
        <f t="shared" si="2"/>
        <v>0</v>
      </c>
      <c r="W13" s="14">
        <f t="shared" si="2"/>
        <v>0</v>
      </c>
      <c r="X13" s="14">
        <f t="shared" si="2"/>
        <v>0</v>
      </c>
      <c r="Y13" s="14">
        <f t="shared" si="2"/>
        <v>0</v>
      </c>
      <c r="Z13" s="14">
        <f t="shared" si="2"/>
        <v>0</v>
      </c>
      <c r="AA13" s="14">
        <f t="shared" si="2"/>
        <v>0</v>
      </c>
      <c r="AB13" s="14">
        <f t="shared" si="2"/>
        <v>0</v>
      </c>
      <c r="AC13" s="14">
        <f t="shared" si="2"/>
        <v>0</v>
      </c>
      <c r="AD13" s="14">
        <f t="shared" si="2"/>
        <v>0</v>
      </c>
      <c r="AE13" s="14">
        <f t="shared" si="2"/>
        <v>0</v>
      </c>
      <c r="AF13" s="14">
        <f t="shared" si="2"/>
        <v>0</v>
      </c>
      <c r="AG13" s="14">
        <f t="shared" si="2"/>
        <v>0</v>
      </c>
      <c r="AH13" s="14">
        <f t="shared" si="2"/>
        <v>0</v>
      </c>
      <c r="AI13" s="14">
        <f t="shared" si="2"/>
        <v>0</v>
      </c>
      <c r="AJ13" s="14">
        <f t="shared" si="2"/>
        <v>0</v>
      </c>
      <c r="AK13" s="14">
        <f t="shared" si="2"/>
        <v>0</v>
      </c>
      <c r="AL13" s="14">
        <f t="shared" si="2"/>
        <v>0</v>
      </c>
      <c r="AM13" s="14">
        <f t="shared" si="2"/>
        <v>0</v>
      </c>
      <c r="AN13" s="14">
        <f t="shared" si="2"/>
        <v>0</v>
      </c>
      <c r="AO13" s="14">
        <f t="shared" si="2"/>
        <v>0</v>
      </c>
      <c r="AP13" s="14">
        <f t="shared" si="2"/>
        <v>0</v>
      </c>
      <c r="AQ13" s="14">
        <f t="shared" si="2"/>
        <v>0</v>
      </c>
      <c r="AR13" s="14">
        <f t="shared" si="2"/>
        <v>0</v>
      </c>
      <c r="AS13" s="14">
        <f t="shared" si="2"/>
        <v>0</v>
      </c>
      <c r="AT13" s="14">
        <f t="shared" si="2"/>
        <v>0</v>
      </c>
      <c r="AU13" s="14">
        <f t="shared" si="2"/>
        <v>0</v>
      </c>
      <c r="AV13" s="14">
        <f t="shared" si="2"/>
        <v>0</v>
      </c>
      <c r="AW13" s="14">
        <f t="shared" si="2"/>
        <v>0</v>
      </c>
      <c r="AX13" s="14">
        <f t="shared" si="2"/>
        <v>0</v>
      </c>
      <c r="AY13" s="14">
        <f t="shared" si="2"/>
        <v>0</v>
      </c>
      <c r="AZ13" s="14">
        <f t="shared" si="2"/>
        <v>0</v>
      </c>
      <c r="BA13" s="14">
        <f t="shared" si="2"/>
        <v>0</v>
      </c>
      <c r="BB13" s="14">
        <f t="shared" si="2"/>
        <v>0</v>
      </c>
      <c r="BC13" s="14">
        <f t="shared" si="2"/>
        <v>0</v>
      </c>
      <c r="BD13" s="14">
        <f t="shared" si="2"/>
        <v>0</v>
      </c>
      <c r="BE13" s="14">
        <f t="shared" si="2"/>
        <v>0</v>
      </c>
      <c r="BF13" s="14">
        <f t="shared" si="2"/>
        <v>0</v>
      </c>
      <c r="BG13" s="14">
        <f t="shared" si="2"/>
        <v>0</v>
      </c>
      <c r="BH13" s="14">
        <f t="shared" si="2"/>
        <v>0</v>
      </c>
      <c r="BI13" s="14">
        <f t="shared" si="2"/>
        <v>0</v>
      </c>
      <c r="BJ13" s="14">
        <f t="shared" si="2"/>
        <v>0</v>
      </c>
      <c r="BK13" s="14">
        <f t="shared" si="2"/>
        <v>0</v>
      </c>
      <c r="BL13" s="14">
        <f t="shared" si="2"/>
        <v>0</v>
      </c>
      <c r="BM13" s="14">
        <f t="shared" si="2"/>
        <v>0</v>
      </c>
      <c r="BN13" s="14">
        <f t="shared" si="2"/>
        <v>0</v>
      </c>
      <c r="BO13" s="14">
        <f t="shared" si="2"/>
        <v>0</v>
      </c>
      <c r="BP13" s="14">
        <f t="shared" si="2"/>
        <v>0</v>
      </c>
      <c r="BQ13" s="14">
        <f t="shared" si="2"/>
        <v>0</v>
      </c>
      <c r="BR13" s="14">
        <f t="shared" si="2"/>
        <v>0</v>
      </c>
      <c r="BS13" s="14">
        <f t="shared" si="2"/>
        <v>0</v>
      </c>
      <c r="BT13" s="14">
        <f t="shared" si="2"/>
        <v>0</v>
      </c>
      <c r="BU13" s="14">
        <f t="shared" si="2"/>
        <v>0</v>
      </c>
      <c r="BV13" s="14">
        <f t="shared" ref="BV13:CH13" si="3">BV11-BV12</f>
        <v>0</v>
      </c>
      <c r="BW13" s="14">
        <f t="shared" si="3"/>
        <v>0</v>
      </c>
      <c r="BX13" s="14">
        <f t="shared" si="3"/>
        <v>0</v>
      </c>
      <c r="BY13" s="14">
        <f t="shared" si="3"/>
        <v>0</v>
      </c>
      <c r="BZ13" s="14">
        <f t="shared" si="3"/>
        <v>0</v>
      </c>
      <c r="CA13" s="14">
        <f t="shared" si="3"/>
        <v>0</v>
      </c>
      <c r="CB13" s="14">
        <f t="shared" si="3"/>
        <v>0</v>
      </c>
      <c r="CC13" s="14">
        <f t="shared" si="3"/>
        <v>0</v>
      </c>
      <c r="CD13" s="14">
        <f t="shared" si="3"/>
        <v>0</v>
      </c>
      <c r="CE13" s="14">
        <f t="shared" si="3"/>
        <v>0</v>
      </c>
      <c r="CF13" s="14">
        <f t="shared" si="3"/>
        <v>0</v>
      </c>
      <c r="CG13" s="14">
        <f t="shared" si="3"/>
        <v>0</v>
      </c>
      <c r="CH13" s="14">
        <f t="shared" si="3"/>
        <v>0</v>
      </c>
    </row>
    <row r="15" spans="1:86" x14ac:dyDescent="0.25">
      <c r="D15" s="6" t="str">
        <f>D$20</f>
        <v>Account receivable balance BEG</v>
      </c>
      <c r="E15" s="14">
        <f t="shared" ref="E15:BP15" si="4">E$20</f>
        <v>0</v>
      </c>
      <c r="F15" s="7" t="str">
        <f t="shared" si="4"/>
        <v>$ 000s</v>
      </c>
      <c r="G15" s="6">
        <f t="shared" si="4"/>
        <v>0</v>
      </c>
      <c r="H15" s="6">
        <f t="shared" si="4"/>
        <v>0</v>
      </c>
      <c r="I15" s="6">
        <f t="shared" si="4"/>
        <v>0</v>
      </c>
      <c r="J15" s="6">
        <f t="shared" si="4"/>
        <v>0</v>
      </c>
      <c r="K15" s="6">
        <f t="shared" si="4"/>
        <v>0</v>
      </c>
      <c r="L15" s="6">
        <f t="shared" si="4"/>
        <v>0</v>
      </c>
      <c r="M15" s="6">
        <f t="shared" si="4"/>
        <v>0</v>
      </c>
      <c r="N15" s="6">
        <f t="shared" si="4"/>
        <v>0</v>
      </c>
      <c r="O15" s="6">
        <f t="shared" si="4"/>
        <v>0</v>
      </c>
      <c r="P15" s="6">
        <f t="shared" si="4"/>
        <v>0</v>
      </c>
      <c r="Q15" s="6">
        <f t="shared" si="4"/>
        <v>0</v>
      </c>
      <c r="R15" s="6">
        <f t="shared" si="4"/>
        <v>0</v>
      </c>
      <c r="S15" s="6">
        <f t="shared" si="4"/>
        <v>0</v>
      </c>
      <c r="T15" s="6">
        <f t="shared" si="4"/>
        <v>0</v>
      </c>
      <c r="U15" s="6">
        <f t="shared" si="4"/>
        <v>0</v>
      </c>
      <c r="V15" s="6">
        <f t="shared" si="4"/>
        <v>0</v>
      </c>
      <c r="W15" s="6">
        <f t="shared" si="4"/>
        <v>0</v>
      </c>
      <c r="X15" s="6">
        <f t="shared" si="4"/>
        <v>0</v>
      </c>
      <c r="Y15" s="6">
        <f t="shared" si="4"/>
        <v>0</v>
      </c>
      <c r="Z15" s="6">
        <f t="shared" si="4"/>
        <v>0</v>
      </c>
      <c r="AA15" s="6">
        <f t="shared" si="4"/>
        <v>0</v>
      </c>
      <c r="AB15" s="6">
        <f t="shared" si="4"/>
        <v>0</v>
      </c>
      <c r="AC15" s="6">
        <f t="shared" si="4"/>
        <v>0</v>
      </c>
      <c r="AD15" s="6">
        <f t="shared" si="4"/>
        <v>0</v>
      </c>
      <c r="AE15" s="6">
        <f t="shared" si="4"/>
        <v>0</v>
      </c>
      <c r="AF15" s="6">
        <f t="shared" si="4"/>
        <v>0</v>
      </c>
      <c r="AG15" s="6">
        <f t="shared" si="4"/>
        <v>0</v>
      </c>
      <c r="AH15" s="6">
        <f t="shared" si="4"/>
        <v>0</v>
      </c>
      <c r="AI15" s="6">
        <f t="shared" si="4"/>
        <v>0</v>
      </c>
      <c r="AJ15" s="6">
        <f t="shared" si="4"/>
        <v>0</v>
      </c>
      <c r="AK15" s="6">
        <f t="shared" si="4"/>
        <v>0</v>
      </c>
      <c r="AL15" s="6">
        <f t="shared" si="4"/>
        <v>0</v>
      </c>
      <c r="AM15" s="6">
        <f t="shared" si="4"/>
        <v>0</v>
      </c>
      <c r="AN15" s="6">
        <f t="shared" si="4"/>
        <v>0</v>
      </c>
      <c r="AO15" s="6">
        <f t="shared" si="4"/>
        <v>0</v>
      </c>
      <c r="AP15" s="6">
        <f t="shared" si="4"/>
        <v>0</v>
      </c>
      <c r="AQ15" s="6">
        <f t="shared" si="4"/>
        <v>0</v>
      </c>
      <c r="AR15" s="6">
        <f t="shared" si="4"/>
        <v>0</v>
      </c>
      <c r="AS15" s="6">
        <f t="shared" si="4"/>
        <v>0</v>
      </c>
      <c r="AT15" s="6">
        <f t="shared" si="4"/>
        <v>0</v>
      </c>
      <c r="AU15" s="6">
        <f t="shared" si="4"/>
        <v>0</v>
      </c>
      <c r="AV15" s="6">
        <f t="shared" si="4"/>
        <v>0</v>
      </c>
      <c r="AW15" s="6">
        <f t="shared" si="4"/>
        <v>0</v>
      </c>
      <c r="AX15" s="6">
        <f t="shared" si="4"/>
        <v>0</v>
      </c>
      <c r="AY15" s="6">
        <f t="shared" si="4"/>
        <v>0</v>
      </c>
      <c r="AZ15" s="6">
        <f t="shared" si="4"/>
        <v>0</v>
      </c>
      <c r="BA15" s="6">
        <f t="shared" si="4"/>
        <v>0</v>
      </c>
      <c r="BB15" s="6">
        <f t="shared" si="4"/>
        <v>0</v>
      </c>
      <c r="BC15" s="6">
        <f t="shared" si="4"/>
        <v>0</v>
      </c>
      <c r="BD15" s="6">
        <f t="shared" si="4"/>
        <v>0</v>
      </c>
      <c r="BE15" s="6">
        <f t="shared" si="4"/>
        <v>0</v>
      </c>
      <c r="BF15" s="6">
        <f t="shared" si="4"/>
        <v>0</v>
      </c>
      <c r="BG15" s="6">
        <f t="shared" si="4"/>
        <v>0</v>
      </c>
      <c r="BH15" s="6">
        <f t="shared" si="4"/>
        <v>0</v>
      </c>
      <c r="BI15" s="6">
        <f t="shared" si="4"/>
        <v>0</v>
      </c>
      <c r="BJ15" s="6">
        <f t="shared" si="4"/>
        <v>0</v>
      </c>
      <c r="BK15" s="6">
        <f t="shared" si="4"/>
        <v>0</v>
      </c>
      <c r="BL15" s="6">
        <f t="shared" si="4"/>
        <v>0</v>
      </c>
      <c r="BM15" s="6">
        <f t="shared" si="4"/>
        <v>0</v>
      </c>
      <c r="BN15" s="6">
        <f t="shared" si="4"/>
        <v>0</v>
      </c>
      <c r="BO15" s="6">
        <f t="shared" si="4"/>
        <v>0</v>
      </c>
      <c r="BP15" s="6">
        <f t="shared" si="4"/>
        <v>0</v>
      </c>
      <c r="BQ15" s="6">
        <f t="shared" ref="BQ15:CH15" si="5">BQ$20</f>
        <v>0</v>
      </c>
      <c r="BR15" s="6">
        <f t="shared" si="5"/>
        <v>0</v>
      </c>
      <c r="BS15" s="6">
        <f t="shared" si="5"/>
        <v>0</v>
      </c>
      <c r="BT15" s="6">
        <f t="shared" si="5"/>
        <v>0</v>
      </c>
      <c r="BU15" s="6">
        <f t="shared" si="5"/>
        <v>0</v>
      </c>
      <c r="BV15" s="6">
        <f t="shared" si="5"/>
        <v>0</v>
      </c>
      <c r="BW15" s="6">
        <f t="shared" si="5"/>
        <v>0</v>
      </c>
      <c r="BX15" s="6">
        <f t="shared" si="5"/>
        <v>0</v>
      </c>
      <c r="BY15" s="6">
        <f t="shared" si="5"/>
        <v>0</v>
      </c>
      <c r="BZ15" s="6">
        <f t="shared" si="5"/>
        <v>0</v>
      </c>
      <c r="CA15" s="6">
        <f t="shared" si="5"/>
        <v>0</v>
      </c>
      <c r="CB15" s="6">
        <f t="shared" si="5"/>
        <v>0</v>
      </c>
      <c r="CC15" s="6">
        <f t="shared" si="5"/>
        <v>0</v>
      </c>
      <c r="CD15" s="6">
        <f t="shared" si="5"/>
        <v>0</v>
      </c>
      <c r="CE15" s="6">
        <f t="shared" si="5"/>
        <v>0</v>
      </c>
      <c r="CF15" s="6">
        <f t="shared" si="5"/>
        <v>0</v>
      </c>
      <c r="CG15" s="6">
        <f t="shared" si="5"/>
        <v>0</v>
      </c>
      <c r="CH15" s="6">
        <f t="shared" si="5"/>
        <v>0</v>
      </c>
    </row>
    <row r="16" spans="1:86" x14ac:dyDescent="0.25">
      <c r="D16" s="89" t="str">
        <f>Revenue!D$36</f>
        <v xml:space="preserve">Operating revenue </v>
      </c>
      <c r="E16" s="92" t="str">
        <f>Revenue!E$36</f>
        <v>P&amp;L</v>
      </c>
      <c r="F16" s="90" t="str">
        <f>Revenue!F$36</f>
        <v>$ 000s</v>
      </c>
      <c r="G16" s="89">
        <f>Revenue!G$36</f>
        <v>303760.31021028757</v>
      </c>
      <c r="H16" s="89">
        <f>Revenue!H$36</f>
        <v>0</v>
      </c>
      <c r="I16" s="89">
        <f>Revenue!I$36</f>
        <v>0</v>
      </c>
      <c r="J16" s="89">
        <f>Revenue!J$36</f>
        <v>0</v>
      </c>
      <c r="K16" s="89">
        <f>Revenue!K$36</f>
        <v>0</v>
      </c>
      <c r="L16" s="89">
        <f>Revenue!L$36</f>
        <v>4000</v>
      </c>
      <c r="M16" s="89">
        <f>Revenue!M$36</f>
        <v>4284.8999999999996</v>
      </c>
      <c r="N16" s="89">
        <f>Revenue!N$36</f>
        <v>4590.0920024999996</v>
      </c>
      <c r="O16" s="89">
        <f>Revenue!O$36</f>
        <v>4917.0213053780608</v>
      </c>
      <c r="P16" s="89">
        <f>Revenue!P$36</f>
        <v>5267.2361478536122</v>
      </c>
      <c r="Q16" s="89">
        <f>Revenue!Q$36</f>
        <v>5642.3950424844843</v>
      </c>
      <c r="R16" s="89">
        <f>Revenue!R$36</f>
        <v>6044.2746293854416</v>
      </c>
      <c r="S16" s="89">
        <f>Revenue!S$36</f>
        <v>6474.7780898634192</v>
      </c>
      <c r="T16" s="89">
        <f>Revenue!T$36</f>
        <v>6935.9441593139381</v>
      </c>
      <c r="U16" s="89">
        <f>Revenue!U$36</f>
        <v>7429.956782061071</v>
      </c>
      <c r="V16" s="89">
        <f>Revenue!V$36</f>
        <v>7959.15545386337</v>
      </c>
      <c r="W16" s="89">
        <f>Revenue!W$36</f>
        <v>8526.0463010647909</v>
      </c>
      <c r="X16" s="89">
        <f>Revenue!X$36</f>
        <v>9133.3139488581292</v>
      </c>
      <c r="Y16" s="89">
        <f>Revenue!Y$36</f>
        <v>9783.8342348655442</v>
      </c>
      <c r="Z16" s="89">
        <f>Revenue!Z$36</f>
        <v>10480.687828243845</v>
      </c>
      <c r="AA16" s="89">
        <f>Revenue!AA$36</f>
        <v>11227.174818810508</v>
      </c>
      <c r="AB16" s="89">
        <f>Revenue!AB$36</f>
        <v>12026.830345280283</v>
      </c>
      <c r="AC16" s="89">
        <f>Revenue!AC$36</f>
        <v>12883.441336622873</v>
      </c>
      <c r="AD16" s="89">
        <f>Revenue!AD$36</f>
        <v>13801.064445823833</v>
      </c>
      <c r="AE16" s="89">
        <f>Revenue!AE$36</f>
        <v>14784.045260977631</v>
      </c>
      <c r="AF16" s="89">
        <f>Revenue!AF$36</f>
        <v>15837.038884690759</v>
      </c>
      <c r="AG16" s="89">
        <f>Revenue!AG$36</f>
        <v>16965.031979252853</v>
      </c>
      <c r="AH16" s="89">
        <f>Revenue!AH$36</f>
        <v>18173.366381975142</v>
      </c>
      <c r="AI16" s="89">
        <f>Revenue!AI$36</f>
        <v>19467.76440253132</v>
      </c>
      <c r="AJ16" s="89">
        <f>Revenue!AJ$36</f>
        <v>20854.3559221016</v>
      </c>
      <c r="AK16" s="89">
        <f>Revenue!AK$36</f>
        <v>22339.707422653286</v>
      </c>
      <c r="AL16" s="89">
        <f>Revenue!AL$36</f>
        <v>23930.85308383176</v>
      </c>
      <c r="AM16" s="89">
        <f>Revenue!AM$36</f>
        <v>0</v>
      </c>
      <c r="AN16" s="89">
        <f>Revenue!AN$36</f>
        <v>0</v>
      </c>
      <c r="AO16" s="89">
        <f>Revenue!AO$36</f>
        <v>0</v>
      </c>
      <c r="AP16" s="89">
        <f>Revenue!AP$36</f>
        <v>0</v>
      </c>
      <c r="AQ16" s="89">
        <f>Revenue!AQ$36</f>
        <v>0</v>
      </c>
      <c r="AR16" s="89">
        <f>Revenue!AR$36</f>
        <v>0</v>
      </c>
      <c r="AS16" s="89">
        <f>Revenue!AS$36</f>
        <v>0</v>
      </c>
      <c r="AT16" s="89">
        <f>Revenue!AT$36</f>
        <v>0</v>
      </c>
      <c r="AU16" s="89">
        <f>Revenue!AU$36</f>
        <v>0</v>
      </c>
      <c r="AV16" s="89">
        <f>Revenue!AV$36</f>
        <v>0</v>
      </c>
      <c r="AW16" s="89">
        <f>Revenue!AW$36</f>
        <v>0</v>
      </c>
      <c r="AX16" s="89">
        <f>Revenue!AX$36</f>
        <v>0</v>
      </c>
      <c r="AY16" s="89">
        <f>Revenue!AY$36</f>
        <v>0</v>
      </c>
      <c r="AZ16" s="89">
        <f>Revenue!AZ$36</f>
        <v>0</v>
      </c>
      <c r="BA16" s="89">
        <f>Revenue!BA$36</f>
        <v>0</v>
      </c>
      <c r="BB16" s="89">
        <f>Revenue!BB$36</f>
        <v>0</v>
      </c>
      <c r="BC16" s="89">
        <f>Revenue!BC$36</f>
        <v>0</v>
      </c>
      <c r="BD16" s="89">
        <f>Revenue!BD$36</f>
        <v>0</v>
      </c>
      <c r="BE16" s="89">
        <f>Revenue!BE$36</f>
        <v>0</v>
      </c>
      <c r="BF16" s="89">
        <f>Revenue!BF$36</f>
        <v>0</v>
      </c>
      <c r="BG16" s="89">
        <f>Revenue!BG$36</f>
        <v>0</v>
      </c>
      <c r="BH16" s="89">
        <f>Revenue!BH$36</f>
        <v>0</v>
      </c>
      <c r="BI16" s="89">
        <f>Revenue!BI$36</f>
        <v>0</v>
      </c>
      <c r="BJ16" s="89">
        <f>Revenue!BJ$36</f>
        <v>0</v>
      </c>
      <c r="BK16" s="89">
        <f>Revenue!BK$36</f>
        <v>0</v>
      </c>
      <c r="BL16" s="89">
        <f>Revenue!BL$36</f>
        <v>0</v>
      </c>
      <c r="BM16" s="89">
        <f>Revenue!BM$36</f>
        <v>0</v>
      </c>
      <c r="BN16" s="89">
        <f>Revenue!BN$36</f>
        <v>0</v>
      </c>
      <c r="BO16" s="89">
        <f>Revenue!BO$36</f>
        <v>0</v>
      </c>
      <c r="BP16" s="89">
        <f>Revenue!BP$36</f>
        <v>0</v>
      </c>
      <c r="BQ16" s="89">
        <f>Revenue!BQ$36</f>
        <v>0</v>
      </c>
      <c r="BR16" s="89">
        <f>Revenue!BR$36</f>
        <v>0</v>
      </c>
      <c r="BS16" s="89">
        <f>Revenue!BS$36</f>
        <v>0</v>
      </c>
      <c r="BT16" s="89">
        <f>Revenue!BT$36</f>
        <v>0</v>
      </c>
      <c r="BU16" s="89">
        <f>Revenue!BU$36</f>
        <v>0</v>
      </c>
      <c r="BV16" s="89">
        <f>Revenue!BV$36</f>
        <v>0</v>
      </c>
      <c r="BW16" s="89">
        <f>Revenue!BW$36</f>
        <v>0</v>
      </c>
      <c r="BX16" s="89">
        <f>Revenue!BX$36</f>
        <v>0</v>
      </c>
      <c r="BY16" s="89">
        <f>Revenue!BY$36</f>
        <v>0</v>
      </c>
      <c r="BZ16" s="89">
        <f>Revenue!BZ$36</f>
        <v>0</v>
      </c>
      <c r="CA16" s="89">
        <f>Revenue!CA$36</f>
        <v>0</v>
      </c>
      <c r="CB16" s="89">
        <f>Revenue!CB$36</f>
        <v>0</v>
      </c>
      <c r="CC16" s="89">
        <f>Revenue!CC$36</f>
        <v>0</v>
      </c>
      <c r="CD16" s="89">
        <f>Revenue!CD$36</f>
        <v>0</v>
      </c>
      <c r="CE16" s="89">
        <f>Revenue!CE$36</f>
        <v>0</v>
      </c>
      <c r="CF16" s="89">
        <f>Revenue!CF$36</f>
        <v>0</v>
      </c>
      <c r="CG16" s="89">
        <f>Revenue!CG$36</f>
        <v>0</v>
      </c>
      <c r="CH16" s="89">
        <f>Revenue!CH$36</f>
        <v>0</v>
      </c>
    </row>
    <row r="17" spans="1:86" x14ac:dyDescent="0.25">
      <c r="D17" s="6" t="str">
        <f>D$13</f>
        <v xml:space="preserve">Cash to be received in the next period </v>
      </c>
      <c r="E17" s="14">
        <f t="shared" ref="E17:BP17" si="6">E$13</f>
        <v>0</v>
      </c>
      <c r="F17" s="7" t="str">
        <f t="shared" si="6"/>
        <v>$ 000s</v>
      </c>
      <c r="G17" s="6">
        <f t="shared" si="6"/>
        <v>0</v>
      </c>
      <c r="H17" s="6">
        <f t="shared" si="6"/>
        <v>0</v>
      </c>
      <c r="I17" s="6">
        <f t="shared" si="6"/>
        <v>0</v>
      </c>
      <c r="J17" s="6">
        <f t="shared" si="6"/>
        <v>0</v>
      </c>
      <c r="K17" s="6">
        <f t="shared" si="6"/>
        <v>0</v>
      </c>
      <c r="L17" s="6">
        <f t="shared" si="6"/>
        <v>0</v>
      </c>
      <c r="M17" s="6">
        <f t="shared" si="6"/>
        <v>0</v>
      </c>
      <c r="N17" s="6">
        <f t="shared" si="6"/>
        <v>0</v>
      </c>
      <c r="O17" s="6">
        <f t="shared" si="6"/>
        <v>0</v>
      </c>
      <c r="P17" s="6">
        <f t="shared" si="6"/>
        <v>0</v>
      </c>
      <c r="Q17" s="6">
        <f t="shared" si="6"/>
        <v>0</v>
      </c>
      <c r="R17" s="6">
        <f t="shared" si="6"/>
        <v>0</v>
      </c>
      <c r="S17" s="6">
        <f t="shared" si="6"/>
        <v>0</v>
      </c>
      <c r="T17" s="6">
        <f t="shared" si="6"/>
        <v>0</v>
      </c>
      <c r="U17" s="6">
        <f t="shared" si="6"/>
        <v>0</v>
      </c>
      <c r="V17" s="6">
        <f t="shared" si="6"/>
        <v>0</v>
      </c>
      <c r="W17" s="6">
        <f t="shared" si="6"/>
        <v>0</v>
      </c>
      <c r="X17" s="6">
        <f t="shared" si="6"/>
        <v>0</v>
      </c>
      <c r="Y17" s="6">
        <f t="shared" si="6"/>
        <v>0</v>
      </c>
      <c r="Z17" s="6">
        <f t="shared" si="6"/>
        <v>0</v>
      </c>
      <c r="AA17" s="6">
        <f t="shared" si="6"/>
        <v>0</v>
      </c>
      <c r="AB17" s="6">
        <f t="shared" si="6"/>
        <v>0</v>
      </c>
      <c r="AC17" s="6">
        <f t="shared" si="6"/>
        <v>0</v>
      </c>
      <c r="AD17" s="6">
        <f t="shared" si="6"/>
        <v>0</v>
      </c>
      <c r="AE17" s="6">
        <f t="shared" si="6"/>
        <v>0</v>
      </c>
      <c r="AF17" s="6">
        <f t="shared" si="6"/>
        <v>0</v>
      </c>
      <c r="AG17" s="6">
        <f t="shared" si="6"/>
        <v>0</v>
      </c>
      <c r="AH17" s="6">
        <f t="shared" si="6"/>
        <v>0</v>
      </c>
      <c r="AI17" s="6">
        <f t="shared" si="6"/>
        <v>0</v>
      </c>
      <c r="AJ17" s="6">
        <f t="shared" si="6"/>
        <v>0</v>
      </c>
      <c r="AK17" s="6">
        <f t="shared" si="6"/>
        <v>0</v>
      </c>
      <c r="AL17" s="6">
        <f t="shared" si="6"/>
        <v>0</v>
      </c>
      <c r="AM17" s="6">
        <f t="shared" si="6"/>
        <v>0</v>
      </c>
      <c r="AN17" s="6">
        <f t="shared" si="6"/>
        <v>0</v>
      </c>
      <c r="AO17" s="6">
        <f t="shared" si="6"/>
        <v>0</v>
      </c>
      <c r="AP17" s="6">
        <f t="shared" si="6"/>
        <v>0</v>
      </c>
      <c r="AQ17" s="6">
        <f t="shared" si="6"/>
        <v>0</v>
      </c>
      <c r="AR17" s="6">
        <f t="shared" si="6"/>
        <v>0</v>
      </c>
      <c r="AS17" s="6">
        <f t="shared" si="6"/>
        <v>0</v>
      </c>
      <c r="AT17" s="6">
        <f t="shared" si="6"/>
        <v>0</v>
      </c>
      <c r="AU17" s="6">
        <f t="shared" si="6"/>
        <v>0</v>
      </c>
      <c r="AV17" s="6">
        <f t="shared" si="6"/>
        <v>0</v>
      </c>
      <c r="AW17" s="6">
        <f t="shared" si="6"/>
        <v>0</v>
      </c>
      <c r="AX17" s="6">
        <f t="shared" si="6"/>
        <v>0</v>
      </c>
      <c r="AY17" s="6">
        <f t="shared" si="6"/>
        <v>0</v>
      </c>
      <c r="AZ17" s="6">
        <f t="shared" si="6"/>
        <v>0</v>
      </c>
      <c r="BA17" s="6">
        <f t="shared" si="6"/>
        <v>0</v>
      </c>
      <c r="BB17" s="6">
        <f t="shared" si="6"/>
        <v>0</v>
      </c>
      <c r="BC17" s="6">
        <f t="shared" si="6"/>
        <v>0</v>
      </c>
      <c r="BD17" s="6">
        <f t="shared" si="6"/>
        <v>0</v>
      </c>
      <c r="BE17" s="6">
        <f t="shared" si="6"/>
        <v>0</v>
      </c>
      <c r="BF17" s="6">
        <f t="shared" si="6"/>
        <v>0</v>
      </c>
      <c r="BG17" s="6">
        <f t="shared" si="6"/>
        <v>0</v>
      </c>
      <c r="BH17" s="6">
        <f t="shared" si="6"/>
        <v>0</v>
      </c>
      <c r="BI17" s="6">
        <f t="shared" si="6"/>
        <v>0</v>
      </c>
      <c r="BJ17" s="6">
        <f t="shared" si="6"/>
        <v>0</v>
      </c>
      <c r="BK17" s="6">
        <f t="shared" si="6"/>
        <v>0</v>
      </c>
      <c r="BL17" s="6">
        <f t="shared" si="6"/>
        <v>0</v>
      </c>
      <c r="BM17" s="6">
        <f t="shared" si="6"/>
        <v>0</v>
      </c>
      <c r="BN17" s="6">
        <f t="shared" si="6"/>
        <v>0</v>
      </c>
      <c r="BO17" s="6">
        <f t="shared" si="6"/>
        <v>0</v>
      </c>
      <c r="BP17" s="6">
        <f t="shared" si="6"/>
        <v>0</v>
      </c>
      <c r="BQ17" s="6">
        <f t="shared" ref="BQ17:CH17" si="7">BQ$13</f>
        <v>0</v>
      </c>
      <c r="BR17" s="6">
        <f t="shared" si="7"/>
        <v>0</v>
      </c>
      <c r="BS17" s="6">
        <f t="shared" si="7"/>
        <v>0</v>
      </c>
      <c r="BT17" s="6">
        <f t="shared" si="7"/>
        <v>0</v>
      </c>
      <c r="BU17" s="6">
        <f t="shared" si="7"/>
        <v>0</v>
      </c>
      <c r="BV17" s="6">
        <f t="shared" si="7"/>
        <v>0</v>
      </c>
      <c r="BW17" s="6">
        <f t="shared" si="7"/>
        <v>0</v>
      </c>
      <c r="BX17" s="6">
        <f t="shared" si="7"/>
        <v>0</v>
      </c>
      <c r="BY17" s="6">
        <f t="shared" si="7"/>
        <v>0</v>
      </c>
      <c r="BZ17" s="6">
        <f t="shared" si="7"/>
        <v>0</v>
      </c>
      <c r="CA17" s="6">
        <f t="shared" si="7"/>
        <v>0</v>
      </c>
      <c r="CB17" s="6">
        <f t="shared" si="7"/>
        <v>0</v>
      </c>
      <c r="CC17" s="6">
        <f t="shared" si="7"/>
        <v>0</v>
      </c>
      <c r="CD17" s="6">
        <f t="shared" si="7"/>
        <v>0</v>
      </c>
      <c r="CE17" s="6">
        <f t="shared" si="7"/>
        <v>0</v>
      </c>
      <c r="CF17" s="6">
        <f t="shared" si="7"/>
        <v>0</v>
      </c>
      <c r="CG17" s="6">
        <f t="shared" si="7"/>
        <v>0</v>
      </c>
      <c r="CH17" s="6">
        <f t="shared" si="7"/>
        <v>0</v>
      </c>
    </row>
    <row r="18" spans="1:86" x14ac:dyDescent="0.25">
      <c r="D18" s="6" t="s">
        <v>163</v>
      </c>
      <c r="F18" s="7" t="s">
        <v>59</v>
      </c>
      <c r="G18" s="7">
        <f>SUM(I18:CH18)</f>
        <v>303760.31021028757</v>
      </c>
      <c r="I18" s="14">
        <f>I15+I16-I17</f>
        <v>0</v>
      </c>
      <c r="J18" s="14">
        <f t="shared" ref="J18:BU18" si="8">J15+J16-J17</f>
        <v>0</v>
      </c>
      <c r="K18" s="14">
        <f t="shared" si="8"/>
        <v>0</v>
      </c>
      <c r="L18" s="14">
        <f t="shared" si="8"/>
        <v>4000</v>
      </c>
      <c r="M18" s="14">
        <f t="shared" si="8"/>
        <v>4284.8999999999996</v>
      </c>
      <c r="N18" s="14">
        <f t="shared" si="8"/>
        <v>4590.0920024999996</v>
      </c>
      <c r="O18" s="14">
        <f t="shared" si="8"/>
        <v>4917.0213053780608</v>
      </c>
      <c r="P18" s="14">
        <f t="shared" si="8"/>
        <v>5267.2361478536122</v>
      </c>
      <c r="Q18" s="14">
        <f t="shared" si="8"/>
        <v>5642.3950424844843</v>
      </c>
      <c r="R18" s="14">
        <f t="shared" si="8"/>
        <v>6044.2746293854416</v>
      </c>
      <c r="S18" s="14">
        <f t="shared" si="8"/>
        <v>6474.7780898634192</v>
      </c>
      <c r="T18" s="14">
        <f t="shared" si="8"/>
        <v>6935.9441593139381</v>
      </c>
      <c r="U18" s="14">
        <f t="shared" si="8"/>
        <v>7429.956782061071</v>
      </c>
      <c r="V18" s="14">
        <f t="shared" si="8"/>
        <v>7959.15545386337</v>
      </c>
      <c r="W18" s="14">
        <f t="shared" si="8"/>
        <v>8526.0463010647909</v>
      </c>
      <c r="X18" s="14">
        <f t="shared" si="8"/>
        <v>9133.3139488581292</v>
      </c>
      <c r="Y18" s="14">
        <f t="shared" si="8"/>
        <v>9783.8342348655442</v>
      </c>
      <c r="Z18" s="14">
        <f t="shared" si="8"/>
        <v>10480.687828243845</v>
      </c>
      <c r="AA18" s="14">
        <f t="shared" si="8"/>
        <v>11227.174818810508</v>
      </c>
      <c r="AB18" s="14">
        <f t="shared" si="8"/>
        <v>12026.830345280283</v>
      </c>
      <c r="AC18" s="14">
        <f t="shared" si="8"/>
        <v>12883.441336622873</v>
      </c>
      <c r="AD18" s="14">
        <f t="shared" si="8"/>
        <v>13801.064445823833</v>
      </c>
      <c r="AE18" s="14">
        <f t="shared" si="8"/>
        <v>14784.045260977631</v>
      </c>
      <c r="AF18" s="14">
        <f t="shared" si="8"/>
        <v>15837.038884690759</v>
      </c>
      <c r="AG18" s="14">
        <f t="shared" si="8"/>
        <v>16965.031979252853</v>
      </c>
      <c r="AH18" s="14">
        <f t="shared" si="8"/>
        <v>18173.366381975142</v>
      </c>
      <c r="AI18" s="14">
        <f t="shared" si="8"/>
        <v>19467.76440253132</v>
      </c>
      <c r="AJ18" s="14">
        <f t="shared" si="8"/>
        <v>20854.3559221016</v>
      </c>
      <c r="AK18" s="14">
        <f t="shared" si="8"/>
        <v>22339.707422653286</v>
      </c>
      <c r="AL18" s="14">
        <f t="shared" si="8"/>
        <v>23930.85308383176</v>
      </c>
      <c r="AM18" s="14">
        <f t="shared" si="8"/>
        <v>0</v>
      </c>
      <c r="AN18" s="14">
        <f t="shared" si="8"/>
        <v>0</v>
      </c>
      <c r="AO18" s="14">
        <f t="shared" si="8"/>
        <v>0</v>
      </c>
      <c r="AP18" s="14">
        <f t="shared" si="8"/>
        <v>0</v>
      </c>
      <c r="AQ18" s="14">
        <f t="shared" si="8"/>
        <v>0</v>
      </c>
      <c r="AR18" s="14">
        <f t="shared" si="8"/>
        <v>0</v>
      </c>
      <c r="AS18" s="14">
        <f t="shared" si="8"/>
        <v>0</v>
      </c>
      <c r="AT18" s="14">
        <f t="shared" si="8"/>
        <v>0</v>
      </c>
      <c r="AU18" s="14">
        <f t="shared" si="8"/>
        <v>0</v>
      </c>
      <c r="AV18" s="14">
        <f t="shared" si="8"/>
        <v>0</v>
      </c>
      <c r="AW18" s="14">
        <f t="shared" si="8"/>
        <v>0</v>
      </c>
      <c r="AX18" s="14">
        <f t="shared" si="8"/>
        <v>0</v>
      </c>
      <c r="AY18" s="14">
        <f t="shared" si="8"/>
        <v>0</v>
      </c>
      <c r="AZ18" s="14">
        <f t="shared" si="8"/>
        <v>0</v>
      </c>
      <c r="BA18" s="14">
        <f t="shared" si="8"/>
        <v>0</v>
      </c>
      <c r="BB18" s="14">
        <f t="shared" si="8"/>
        <v>0</v>
      </c>
      <c r="BC18" s="14">
        <f t="shared" si="8"/>
        <v>0</v>
      </c>
      <c r="BD18" s="14">
        <f t="shared" si="8"/>
        <v>0</v>
      </c>
      <c r="BE18" s="14">
        <f t="shared" si="8"/>
        <v>0</v>
      </c>
      <c r="BF18" s="14">
        <f t="shared" si="8"/>
        <v>0</v>
      </c>
      <c r="BG18" s="14">
        <f t="shared" si="8"/>
        <v>0</v>
      </c>
      <c r="BH18" s="14">
        <f t="shared" si="8"/>
        <v>0</v>
      </c>
      <c r="BI18" s="14">
        <f t="shared" si="8"/>
        <v>0</v>
      </c>
      <c r="BJ18" s="14">
        <f t="shared" si="8"/>
        <v>0</v>
      </c>
      <c r="BK18" s="14">
        <f t="shared" si="8"/>
        <v>0</v>
      </c>
      <c r="BL18" s="14">
        <f t="shared" si="8"/>
        <v>0</v>
      </c>
      <c r="BM18" s="14">
        <f t="shared" si="8"/>
        <v>0</v>
      </c>
      <c r="BN18" s="14">
        <f t="shared" si="8"/>
        <v>0</v>
      </c>
      <c r="BO18" s="14">
        <f t="shared" si="8"/>
        <v>0</v>
      </c>
      <c r="BP18" s="14">
        <f t="shared" si="8"/>
        <v>0</v>
      </c>
      <c r="BQ18" s="14">
        <f t="shared" si="8"/>
        <v>0</v>
      </c>
      <c r="BR18" s="14">
        <f t="shared" si="8"/>
        <v>0</v>
      </c>
      <c r="BS18" s="14">
        <f t="shared" si="8"/>
        <v>0</v>
      </c>
      <c r="BT18" s="14">
        <f t="shared" si="8"/>
        <v>0</v>
      </c>
      <c r="BU18" s="14">
        <f t="shared" si="8"/>
        <v>0</v>
      </c>
      <c r="BV18" s="14">
        <f t="shared" ref="BV18:CH18" si="9">BV15+BV16-BV17</f>
        <v>0</v>
      </c>
      <c r="BW18" s="14">
        <f t="shared" si="9"/>
        <v>0</v>
      </c>
      <c r="BX18" s="14">
        <f t="shared" si="9"/>
        <v>0</v>
      </c>
      <c r="BY18" s="14">
        <f t="shared" si="9"/>
        <v>0</v>
      </c>
      <c r="BZ18" s="14">
        <f t="shared" si="9"/>
        <v>0</v>
      </c>
      <c r="CA18" s="14">
        <f t="shared" si="9"/>
        <v>0</v>
      </c>
      <c r="CB18" s="14">
        <f t="shared" si="9"/>
        <v>0</v>
      </c>
      <c r="CC18" s="14">
        <f t="shared" si="9"/>
        <v>0</v>
      </c>
      <c r="CD18" s="14">
        <f t="shared" si="9"/>
        <v>0</v>
      </c>
      <c r="CE18" s="14">
        <f t="shared" si="9"/>
        <v>0</v>
      </c>
      <c r="CF18" s="14">
        <f t="shared" si="9"/>
        <v>0</v>
      </c>
      <c r="CG18" s="14">
        <f t="shared" si="9"/>
        <v>0</v>
      </c>
      <c r="CH18" s="14">
        <f t="shared" si="9"/>
        <v>0</v>
      </c>
    </row>
    <row r="20" spans="1:86" s="86" customFormat="1" x14ac:dyDescent="0.25">
      <c r="A20" s="85"/>
      <c r="B20" s="85"/>
      <c r="C20" s="85"/>
      <c r="D20" s="69" t="s">
        <v>162</v>
      </c>
      <c r="E20" s="109"/>
      <c r="F20" s="68" t="s">
        <v>59</v>
      </c>
      <c r="G20" s="68"/>
      <c r="H20" s="69"/>
      <c r="I20" s="86">
        <f>H23</f>
        <v>0</v>
      </c>
      <c r="J20" s="86">
        <f t="shared" ref="J20:BU20" si="10">I23</f>
        <v>0</v>
      </c>
      <c r="K20" s="86">
        <f t="shared" si="10"/>
        <v>0</v>
      </c>
      <c r="L20" s="86">
        <f t="shared" si="10"/>
        <v>0</v>
      </c>
      <c r="M20" s="86">
        <f t="shared" si="10"/>
        <v>0</v>
      </c>
      <c r="N20" s="86">
        <f t="shared" si="10"/>
        <v>0</v>
      </c>
      <c r="O20" s="86">
        <f t="shared" si="10"/>
        <v>0</v>
      </c>
      <c r="P20" s="86">
        <f t="shared" si="10"/>
        <v>0</v>
      </c>
      <c r="Q20" s="86">
        <f t="shared" si="10"/>
        <v>0</v>
      </c>
      <c r="R20" s="86">
        <f t="shared" si="10"/>
        <v>0</v>
      </c>
      <c r="S20" s="86">
        <f t="shared" si="10"/>
        <v>0</v>
      </c>
      <c r="T20" s="86">
        <f t="shared" si="10"/>
        <v>0</v>
      </c>
      <c r="U20" s="86">
        <f t="shared" si="10"/>
        <v>0</v>
      </c>
      <c r="V20" s="86">
        <f t="shared" si="10"/>
        <v>0</v>
      </c>
      <c r="W20" s="86">
        <f t="shared" si="10"/>
        <v>0</v>
      </c>
      <c r="X20" s="86">
        <f t="shared" si="10"/>
        <v>0</v>
      </c>
      <c r="Y20" s="86">
        <f t="shared" si="10"/>
        <v>0</v>
      </c>
      <c r="Z20" s="86">
        <f t="shared" si="10"/>
        <v>0</v>
      </c>
      <c r="AA20" s="86">
        <f t="shared" si="10"/>
        <v>0</v>
      </c>
      <c r="AB20" s="86">
        <f t="shared" si="10"/>
        <v>0</v>
      </c>
      <c r="AC20" s="86">
        <f t="shared" si="10"/>
        <v>0</v>
      </c>
      <c r="AD20" s="86">
        <f t="shared" si="10"/>
        <v>0</v>
      </c>
      <c r="AE20" s="86">
        <f t="shared" si="10"/>
        <v>0</v>
      </c>
      <c r="AF20" s="86">
        <f t="shared" si="10"/>
        <v>0</v>
      </c>
      <c r="AG20" s="86">
        <f t="shared" si="10"/>
        <v>0</v>
      </c>
      <c r="AH20" s="86">
        <f t="shared" si="10"/>
        <v>0</v>
      </c>
      <c r="AI20" s="86">
        <f t="shared" si="10"/>
        <v>0</v>
      </c>
      <c r="AJ20" s="86">
        <f t="shared" si="10"/>
        <v>0</v>
      </c>
      <c r="AK20" s="86">
        <f t="shared" si="10"/>
        <v>0</v>
      </c>
      <c r="AL20" s="86">
        <f t="shared" si="10"/>
        <v>0</v>
      </c>
      <c r="AM20" s="86">
        <f t="shared" si="10"/>
        <v>0</v>
      </c>
      <c r="AN20" s="86">
        <f t="shared" si="10"/>
        <v>0</v>
      </c>
      <c r="AO20" s="86">
        <f t="shared" si="10"/>
        <v>0</v>
      </c>
      <c r="AP20" s="86">
        <f t="shared" si="10"/>
        <v>0</v>
      </c>
      <c r="AQ20" s="86">
        <f t="shared" si="10"/>
        <v>0</v>
      </c>
      <c r="AR20" s="86">
        <f t="shared" si="10"/>
        <v>0</v>
      </c>
      <c r="AS20" s="86">
        <f t="shared" si="10"/>
        <v>0</v>
      </c>
      <c r="AT20" s="86">
        <f t="shared" si="10"/>
        <v>0</v>
      </c>
      <c r="AU20" s="86">
        <f t="shared" si="10"/>
        <v>0</v>
      </c>
      <c r="AV20" s="86">
        <f t="shared" si="10"/>
        <v>0</v>
      </c>
      <c r="AW20" s="86">
        <f t="shared" si="10"/>
        <v>0</v>
      </c>
      <c r="AX20" s="86">
        <f t="shared" si="10"/>
        <v>0</v>
      </c>
      <c r="AY20" s="86">
        <f t="shared" si="10"/>
        <v>0</v>
      </c>
      <c r="AZ20" s="86">
        <f t="shared" si="10"/>
        <v>0</v>
      </c>
      <c r="BA20" s="86">
        <f t="shared" si="10"/>
        <v>0</v>
      </c>
      <c r="BB20" s="86">
        <f t="shared" si="10"/>
        <v>0</v>
      </c>
      <c r="BC20" s="86">
        <f t="shared" si="10"/>
        <v>0</v>
      </c>
      <c r="BD20" s="86">
        <f t="shared" si="10"/>
        <v>0</v>
      </c>
      <c r="BE20" s="86">
        <f t="shared" si="10"/>
        <v>0</v>
      </c>
      <c r="BF20" s="86">
        <f t="shared" si="10"/>
        <v>0</v>
      </c>
      <c r="BG20" s="86">
        <f t="shared" si="10"/>
        <v>0</v>
      </c>
      <c r="BH20" s="86">
        <f t="shared" si="10"/>
        <v>0</v>
      </c>
      <c r="BI20" s="86">
        <f t="shared" si="10"/>
        <v>0</v>
      </c>
      <c r="BJ20" s="86">
        <f t="shared" si="10"/>
        <v>0</v>
      </c>
      <c r="BK20" s="86">
        <f t="shared" si="10"/>
        <v>0</v>
      </c>
      <c r="BL20" s="86">
        <f t="shared" si="10"/>
        <v>0</v>
      </c>
      <c r="BM20" s="86">
        <f t="shared" si="10"/>
        <v>0</v>
      </c>
      <c r="BN20" s="86">
        <f t="shared" si="10"/>
        <v>0</v>
      </c>
      <c r="BO20" s="86">
        <f t="shared" si="10"/>
        <v>0</v>
      </c>
      <c r="BP20" s="86">
        <f t="shared" si="10"/>
        <v>0</v>
      </c>
      <c r="BQ20" s="86">
        <f t="shared" si="10"/>
        <v>0</v>
      </c>
      <c r="BR20" s="86">
        <f t="shared" si="10"/>
        <v>0</v>
      </c>
      <c r="BS20" s="86">
        <f t="shared" si="10"/>
        <v>0</v>
      </c>
      <c r="BT20" s="86">
        <f t="shared" si="10"/>
        <v>0</v>
      </c>
      <c r="BU20" s="86">
        <f t="shared" si="10"/>
        <v>0</v>
      </c>
      <c r="BV20" s="86">
        <f t="shared" ref="BV20:CH20" si="11">BU23</f>
        <v>0</v>
      </c>
      <c r="BW20" s="86">
        <f t="shared" si="11"/>
        <v>0</v>
      </c>
      <c r="BX20" s="86">
        <f t="shared" si="11"/>
        <v>0</v>
      </c>
      <c r="BY20" s="86">
        <f t="shared" si="11"/>
        <v>0</v>
      </c>
      <c r="BZ20" s="86">
        <f t="shared" si="11"/>
        <v>0</v>
      </c>
      <c r="CA20" s="86">
        <f t="shared" si="11"/>
        <v>0</v>
      </c>
      <c r="CB20" s="86">
        <f t="shared" si="11"/>
        <v>0</v>
      </c>
      <c r="CC20" s="86">
        <f t="shared" si="11"/>
        <v>0</v>
      </c>
      <c r="CD20" s="86">
        <f t="shared" si="11"/>
        <v>0</v>
      </c>
      <c r="CE20" s="86">
        <f t="shared" si="11"/>
        <v>0</v>
      </c>
      <c r="CF20" s="86">
        <f t="shared" si="11"/>
        <v>0</v>
      </c>
      <c r="CG20" s="86">
        <f t="shared" si="11"/>
        <v>0</v>
      </c>
      <c r="CH20" s="86">
        <f t="shared" si="11"/>
        <v>0</v>
      </c>
    </row>
    <row r="21" spans="1:86" x14ac:dyDescent="0.25">
      <c r="D21" s="89" t="str">
        <f>Revenue!D$36</f>
        <v xml:space="preserve">Operating revenue </v>
      </c>
      <c r="E21" s="92" t="str">
        <f>Revenue!E$36</f>
        <v>P&amp;L</v>
      </c>
      <c r="F21" s="90" t="str">
        <f>Revenue!F$36</f>
        <v>$ 000s</v>
      </c>
      <c r="G21" s="89">
        <f>Revenue!G$36</f>
        <v>303760.31021028757</v>
      </c>
      <c r="H21" s="89">
        <f>Revenue!H$36</f>
        <v>0</v>
      </c>
      <c r="I21" s="89">
        <f>Revenue!I$36</f>
        <v>0</v>
      </c>
      <c r="J21" s="89">
        <f>Revenue!J$36</f>
        <v>0</v>
      </c>
      <c r="K21" s="89">
        <f>Revenue!K$36</f>
        <v>0</v>
      </c>
      <c r="L21" s="89">
        <f>Revenue!L$36</f>
        <v>4000</v>
      </c>
      <c r="M21" s="89">
        <f>Revenue!M$36</f>
        <v>4284.8999999999996</v>
      </c>
      <c r="N21" s="89">
        <f>Revenue!N$36</f>
        <v>4590.0920024999996</v>
      </c>
      <c r="O21" s="89">
        <f>Revenue!O$36</f>
        <v>4917.0213053780608</v>
      </c>
      <c r="P21" s="89">
        <f>Revenue!P$36</f>
        <v>5267.2361478536122</v>
      </c>
      <c r="Q21" s="89">
        <f>Revenue!Q$36</f>
        <v>5642.3950424844843</v>
      </c>
      <c r="R21" s="89">
        <f>Revenue!R$36</f>
        <v>6044.2746293854416</v>
      </c>
      <c r="S21" s="89">
        <f>Revenue!S$36</f>
        <v>6474.7780898634192</v>
      </c>
      <c r="T21" s="89">
        <f>Revenue!T$36</f>
        <v>6935.9441593139381</v>
      </c>
      <c r="U21" s="89">
        <f>Revenue!U$36</f>
        <v>7429.956782061071</v>
      </c>
      <c r="V21" s="89">
        <f>Revenue!V$36</f>
        <v>7959.15545386337</v>
      </c>
      <c r="W21" s="89">
        <f>Revenue!W$36</f>
        <v>8526.0463010647909</v>
      </c>
      <c r="X21" s="89">
        <f>Revenue!X$36</f>
        <v>9133.3139488581292</v>
      </c>
      <c r="Y21" s="89">
        <f>Revenue!Y$36</f>
        <v>9783.8342348655442</v>
      </c>
      <c r="Z21" s="89">
        <f>Revenue!Z$36</f>
        <v>10480.687828243845</v>
      </c>
      <c r="AA21" s="89">
        <f>Revenue!AA$36</f>
        <v>11227.174818810508</v>
      </c>
      <c r="AB21" s="89">
        <f>Revenue!AB$36</f>
        <v>12026.830345280283</v>
      </c>
      <c r="AC21" s="89">
        <f>Revenue!AC$36</f>
        <v>12883.441336622873</v>
      </c>
      <c r="AD21" s="89">
        <f>Revenue!AD$36</f>
        <v>13801.064445823833</v>
      </c>
      <c r="AE21" s="89">
        <f>Revenue!AE$36</f>
        <v>14784.045260977631</v>
      </c>
      <c r="AF21" s="89">
        <f>Revenue!AF$36</f>
        <v>15837.038884690759</v>
      </c>
      <c r="AG21" s="89">
        <f>Revenue!AG$36</f>
        <v>16965.031979252853</v>
      </c>
      <c r="AH21" s="89">
        <f>Revenue!AH$36</f>
        <v>18173.366381975142</v>
      </c>
      <c r="AI21" s="89">
        <f>Revenue!AI$36</f>
        <v>19467.76440253132</v>
      </c>
      <c r="AJ21" s="89">
        <f>Revenue!AJ$36</f>
        <v>20854.3559221016</v>
      </c>
      <c r="AK21" s="89">
        <f>Revenue!AK$36</f>
        <v>22339.707422653286</v>
      </c>
      <c r="AL21" s="89">
        <f>Revenue!AL$36</f>
        <v>23930.85308383176</v>
      </c>
      <c r="AM21" s="89">
        <f>Revenue!AM$36</f>
        <v>0</v>
      </c>
      <c r="AN21" s="89">
        <f>Revenue!AN$36</f>
        <v>0</v>
      </c>
      <c r="AO21" s="89">
        <f>Revenue!AO$36</f>
        <v>0</v>
      </c>
      <c r="AP21" s="89">
        <f>Revenue!AP$36</f>
        <v>0</v>
      </c>
      <c r="AQ21" s="89">
        <f>Revenue!AQ$36</f>
        <v>0</v>
      </c>
      <c r="AR21" s="89">
        <f>Revenue!AR$36</f>
        <v>0</v>
      </c>
      <c r="AS21" s="89">
        <f>Revenue!AS$36</f>
        <v>0</v>
      </c>
      <c r="AT21" s="89">
        <f>Revenue!AT$36</f>
        <v>0</v>
      </c>
      <c r="AU21" s="89">
        <f>Revenue!AU$36</f>
        <v>0</v>
      </c>
      <c r="AV21" s="89">
        <f>Revenue!AV$36</f>
        <v>0</v>
      </c>
      <c r="AW21" s="89">
        <f>Revenue!AW$36</f>
        <v>0</v>
      </c>
      <c r="AX21" s="89">
        <f>Revenue!AX$36</f>
        <v>0</v>
      </c>
      <c r="AY21" s="89">
        <f>Revenue!AY$36</f>
        <v>0</v>
      </c>
      <c r="AZ21" s="89">
        <f>Revenue!AZ$36</f>
        <v>0</v>
      </c>
      <c r="BA21" s="89">
        <f>Revenue!BA$36</f>
        <v>0</v>
      </c>
      <c r="BB21" s="89">
        <f>Revenue!BB$36</f>
        <v>0</v>
      </c>
      <c r="BC21" s="89">
        <f>Revenue!BC$36</f>
        <v>0</v>
      </c>
      <c r="BD21" s="89">
        <f>Revenue!BD$36</f>
        <v>0</v>
      </c>
      <c r="BE21" s="89">
        <f>Revenue!BE$36</f>
        <v>0</v>
      </c>
      <c r="BF21" s="89">
        <f>Revenue!BF$36</f>
        <v>0</v>
      </c>
      <c r="BG21" s="89">
        <f>Revenue!BG$36</f>
        <v>0</v>
      </c>
      <c r="BH21" s="89">
        <f>Revenue!BH$36</f>
        <v>0</v>
      </c>
      <c r="BI21" s="89">
        <f>Revenue!BI$36</f>
        <v>0</v>
      </c>
      <c r="BJ21" s="89">
        <f>Revenue!BJ$36</f>
        <v>0</v>
      </c>
      <c r="BK21" s="89">
        <f>Revenue!BK$36</f>
        <v>0</v>
      </c>
      <c r="BL21" s="89">
        <f>Revenue!BL$36</f>
        <v>0</v>
      </c>
      <c r="BM21" s="89">
        <f>Revenue!BM$36</f>
        <v>0</v>
      </c>
      <c r="BN21" s="89">
        <f>Revenue!BN$36</f>
        <v>0</v>
      </c>
      <c r="BO21" s="89">
        <f>Revenue!BO$36</f>
        <v>0</v>
      </c>
      <c r="BP21" s="89">
        <f>Revenue!BP$36</f>
        <v>0</v>
      </c>
      <c r="BQ21" s="89">
        <f>Revenue!BQ$36</f>
        <v>0</v>
      </c>
      <c r="BR21" s="89">
        <f>Revenue!BR$36</f>
        <v>0</v>
      </c>
      <c r="BS21" s="89">
        <f>Revenue!BS$36</f>
        <v>0</v>
      </c>
      <c r="BT21" s="89">
        <f>Revenue!BT$36</f>
        <v>0</v>
      </c>
      <c r="BU21" s="89">
        <f>Revenue!BU$36</f>
        <v>0</v>
      </c>
      <c r="BV21" s="89">
        <f>Revenue!BV$36</f>
        <v>0</v>
      </c>
      <c r="BW21" s="89">
        <f>Revenue!BW$36</f>
        <v>0</v>
      </c>
      <c r="BX21" s="89">
        <f>Revenue!BX$36</f>
        <v>0</v>
      </c>
      <c r="BY21" s="89">
        <f>Revenue!BY$36</f>
        <v>0</v>
      </c>
      <c r="BZ21" s="89">
        <f>Revenue!BZ$36</f>
        <v>0</v>
      </c>
      <c r="CA21" s="89">
        <f>Revenue!CA$36</f>
        <v>0</v>
      </c>
      <c r="CB21" s="89">
        <f>Revenue!CB$36</f>
        <v>0</v>
      </c>
      <c r="CC21" s="89">
        <f>Revenue!CC$36</f>
        <v>0</v>
      </c>
      <c r="CD21" s="89">
        <f>Revenue!CD$36</f>
        <v>0</v>
      </c>
      <c r="CE21" s="89">
        <f>Revenue!CE$36</f>
        <v>0</v>
      </c>
      <c r="CF21" s="89">
        <f>Revenue!CF$36</f>
        <v>0</v>
      </c>
      <c r="CG21" s="89">
        <f>Revenue!CG$36</f>
        <v>0</v>
      </c>
      <c r="CH21" s="89">
        <f>Revenue!CH$36</f>
        <v>0</v>
      </c>
    </row>
    <row r="22" spans="1:86" s="82" customFormat="1" x14ac:dyDescent="0.25">
      <c r="A22" s="70"/>
      <c r="B22" s="70"/>
      <c r="C22" s="70"/>
      <c r="D22" s="50" t="str">
        <f>D$18</f>
        <v>Cash to be received from operating revenue and AR</v>
      </c>
      <c r="E22" s="82">
        <f t="shared" ref="E22:BP22" si="12">E$18</f>
        <v>0</v>
      </c>
      <c r="F22" s="47" t="str">
        <f t="shared" si="12"/>
        <v>$ 000s</v>
      </c>
      <c r="G22" s="50">
        <f t="shared" si="12"/>
        <v>303760.31021028757</v>
      </c>
      <c r="H22" s="50">
        <f t="shared" si="12"/>
        <v>0</v>
      </c>
      <c r="I22" s="50">
        <f t="shared" si="12"/>
        <v>0</v>
      </c>
      <c r="J22" s="50">
        <f t="shared" si="12"/>
        <v>0</v>
      </c>
      <c r="K22" s="50">
        <f t="shared" si="12"/>
        <v>0</v>
      </c>
      <c r="L22" s="50">
        <f t="shared" si="12"/>
        <v>4000</v>
      </c>
      <c r="M22" s="50">
        <f t="shared" si="12"/>
        <v>4284.8999999999996</v>
      </c>
      <c r="N22" s="50">
        <f t="shared" si="12"/>
        <v>4590.0920024999996</v>
      </c>
      <c r="O22" s="50">
        <f t="shared" si="12"/>
        <v>4917.0213053780608</v>
      </c>
      <c r="P22" s="50">
        <f t="shared" si="12"/>
        <v>5267.2361478536122</v>
      </c>
      <c r="Q22" s="50">
        <f t="shared" si="12"/>
        <v>5642.3950424844843</v>
      </c>
      <c r="R22" s="50">
        <f t="shared" si="12"/>
        <v>6044.2746293854416</v>
      </c>
      <c r="S22" s="50">
        <f t="shared" si="12"/>
        <v>6474.7780898634192</v>
      </c>
      <c r="T22" s="50">
        <f t="shared" si="12"/>
        <v>6935.9441593139381</v>
      </c>
      <c r="U22" s="50">
        <f t="shared" si="12"/>
        <v>7429.956782061071</v>
      </c>
      <c r="V22" s="50">
        <f t="shared" si="12"/>
        <v>7959.15545386337</v>
      </c>
      <c r="W22" s="50">
        <f t="shared" si="12"/>
        <v>8526.0463010647909</v>
      </c>
      <c r="X22" s="50">
        <f t="shared" si="12"/>
        <v>9133.3139488581292</v>
      </c>
      <c r="Y22" s="50">
        <f t="shared" si="12"/>
        <v>9783.8342348655442</v>
      </c>
      <c r="Z22" s="50">
        <f t="shared" si="12"/>
        <v>10480.687828243845</v>
      </c>
      <c r="AA22" s="50">
        <f t="shared" si="12"/>
        <v>11227.174818810508</v>
      </c>
      <c r="AB22" s="50">
        <f t="shared" si="12"/>
        <v>12026.830345280283</v>
      </c>
      <c r="AC22" s="50">
        <f t="shared" si="12"/>
        <v>12883.441336622873</v>
      </c>
      <c r="AD22" s="50">
        <f t="shared" si="12"/>
        <v>13801.064445823833</v>
      </c>
      <c r="AE22" s="50">
        <f t="shared" si="12"/>
        <v>14784.045260977631</v>
      </c>
      <c r="AF22" s="50">
        <f t="shared" si="12"/>
        <v>15837.038884690759</v>
      </c>
      <c r="AG22" s="50">
        <f t="shared" si="12"/>
        <v>16965.031979252853</v>
      </c>
      <c r="AH22" s="50">
        <f t="shared" si="12"/>
        <v>18173.366381975142</v>
      </c>
      <c r="AI22" s="50">
        <f t="shared" si="12"/>
        <v>19467.76440253132</v>
      </c>
      <c r="AJ22" s="50">
        <f t="shared" si="12"/>
        <v>20854.3559221016</v>
      </c>
      <c r="AK22" s="50">
        <f t="shared" si="12"/>
        <v>22339.707422653286</v>
      </c>
      <c r="AL22" s="50">
        <f t="shared" si="12"/>
        <v>23930.85308383176</v>
      </c>
      <c r="AM22" s="50">
        <f t="shared" si="12"/>
        <v>0</v>
      </c>
      <c r="AN22" s="50">
        <f t="shared" si="12"/>
        <v>0</v>
      </c>
      <c r="AO22" s="50">
        <f t="shared" si="12"/>
        <v>0</v>
      </c>
      <c r="AP22" s="50">
        <f t="shared" si="12"/>
        <v>0</v>
      </c>
      <c r="AQ22" s="50">
        <f t="shared" si="12"/>
        <v>0</v>
      </c>
      <c r="AR22" s="50">
        <f t="shared" si="12"/>
        <v>0</v>
      </c>
      <c r="AS22" s="50">
        <f t="shared" si="12"/>
        <v>0</v>
      </c>
      <c r="AT22" s="50">
        <f t="shared" si="12"/>
        <v>0</v>
      </c>
      <c r="AU22" s="50">
        <f t="shared" si="12"/>
        <v>0</v>
      </c>
      <c r="AV22" s="50">
        <f t="shared" si="12"/>
        <v>0</v>
      </c>
      <c r="AW22" s="50">
        <f t="shared" si="12"/>
        <v>0</v>
      </c>
      <c r="AX22" s="50">
        <f t="shared" si="12"/>
        <v>0</v>
      </c>
      <c r="AY22" s="50">
        <f t="shared" si="12"/>
        <v>0</v>
      </c>
      <c r="AZ22" s="50">
        <f t="shared" si="12"/>
        <v>0</v>
      </c>
      <c r="BA22" s="50">
        <f t="shared" si="12"/>
        <v>0</v>
      </c>
      <c r="BB22" s="50">
        <f t="shared" si="12"/>
        <v>0</v>
      </c>
      <c r="BC22" s="50">
        <f t="shared" si="12"/>
        <v>0</v>
      </c>
      <c r="BD22" s="50">
        <f t="shared" si="12"/>
        <v>0</v>
      </c>
      <c r="BE22" s="50">
        <f t="shared" si="12"/>
        <v>0</v>
      </c>
      <c r="BF22" s="50">
        <f t="shared" si="12"/>
        <v>0</v>
      </c>
      <c r="BG22" s="50">
        <f t="shared" si="12"/>
        <v>0</v>
      </c>
      <c r="BH22" s="50">
        <f t="shared" si="12"/>
        <v>0</v>
      </c>
      <c r="BI22" s="50">
        <f t="shared" si="12"/>
        <v>0</v>
      </c>
      <c r="BJ22" s="50">
        <f t="shared" si="12"/>
        <v>0</v>
      </c>
      <c r="BK22" s="50">
        <f t="shared" si="12"/>
        <v>0</v>
      </c>
      <c r="BL22" s="50">
        <f t="shared" si="12"/>
        <v>0</v>
      </c>
      <c r="BM22" s="50">
        <f t="shared" si="12"/>
        <v>0</v>
      </c>
      <c r="BN22" s="50">
        <f t="shared" si="12"/>
        <v>0</v>
      </c>
      <c r="BO22" s="50">
        <f t="shared" si="12"/>
        <v>0</v>
      </c>
      <c r="BP22" s="50">
        <f t="shared" si="12"/>
        <v>0</v>
      </c>
      <c r="BQ22" s="50">
        <f t="shared" ref="BQ22:CH22" si="13">BQ$18</f>
        <v>0</v>
      </c>
      <c r="BR22" s="50">
        <f t="shared" si="13"/>
        <v>0</v>
      </c>
      <c r="BS22" s="50">
        <f t="shared" si="13"/>
        <v>0</v>
      </c>
      <c r="BT22" s="50">
        <f t="shared" si="13"/>
        <v>0</v>
      </c>
      <c r="BU22" s="50">
        <f t="shared" si="13"/>
        <v>0</v>
      </c>
      <c r="BV22" s="50">
        <f t="shared" si="13"/>
        <v>0</v>
      </c>
      <c r="BW22" s="50">
        <f t="shared" si="13"/>
        <v>0</v>
      </c>
      <c r="BX22" s="50">
        <f t="shared" si="13"/>
        <v>0</v>
      </c>
      <c r="BY22" s="50">
        <f t="shared" si="13"/>
        <v>0</v>
      </c>
      <c r="BZ22" s="50">
        <f t="shared" si="13"/>
        <v>0</v>
      </c>
      <c r="CA22" s="50">
        <f t="shared" si="13"/>
        <v>0</v>
      </c>
      <c r="CB22" s="50">
        <f t="shared" si="13"/>
        <v>0</v>
      </c>
      <c r="CC22" s="50">
        <f t="shared" si="13"/>
        <v>0</v>
      </c>
      <c r="CD22" s="50">
        <f t="shared" si="13"/>
        <v>0</v>
      </c>
      <c r="CE22" s="50">
        <f t="shared" si="13"/>
        <v>0</v>
      </c>
      <c r="CF22" s="50">
        <f t="shared" si="13"/>
        <v>0</v>
      </c>
      <c r="CG22" s="50">
        <f t="shared" si="13"/>
        <v>0</v>
      </c>
      <c r="CH22" s="50">
        <f t="shared" si="13"/>
        <v>0</v>
      </c>
    </row>
    <row r="23" spans="1:86" s="115" customFormat="1" x14ac:dyDescent="0.25">
      <c r="A23" s="111"/>
      <c r="B23" s="111"/>
      <c r="C23" s="111"/>
      <c r="D23" s="112" t="s">
        <v>164</v>
      </c>
      <c r="E23" s="113" t="s">
        <v>157</v>
      </c>
      <c r="F23" s="114" t="s">
        <v>59</v>
      </c>
      <c r="G23" s="114"/>
      <c r="H23" s="112"/>
      <c r="I23" s="115">
        <f>I20+I21-I22</f>
        <v>0</v>
      </c>
      <c r="J23" s="115">
        <f t="shared" ref="J23:BU23" si="14">J20+J21-J22</f>
        <v>0</v>
      </c>
      <c r="K23" s="115">
        <f t="shared" si="14"/>
        <v>0</v>
      </c>
      <c r="L23" s="115">
        <f t="shared" si="14"/>
        <v>0</v>
      </c>
      <c r="M23" s="115">
        <f t="shared" si="14"/>
        <v>0</v>
      </c>
      <c r="N23" s="115">
        <f t="shared" si="14"/>
        <v>0</v>
      </c>
      <c r="O23" s="115">
        <f t="shared" si="14"/>
        <v>0</v>
      </c>
      <c r="P23" s="115">
        <f t="shared" si="14"/>
        <v>0</v>
      </c>
      <c r="Q23" s="115">
        <f t="shared" si="14"/>
        <v>0</v>
      </c>
      <c r="R23" s="115">
        <f t="shared" si="14"/>
        <v>0</v>
      </c>
      <c r="S23" s="115">
        <f t="shared" si="14"/>
        <v>0</v>
      </c>
      <c r="T23" s="115">
        <f t="shared" si="14"/>
        <v>0</v>
      </c>
      <c r="U23" s="115">
        <f t="shared" si="14"/>
        <v>0</v>
      </c>
      <c r="V23" s="115">
        <f t="shared" si="14"/>
        <v>0</v>
      </c>
      <c r="W23" s="115">
        <f t="shared" si="14"/>
        <v>0</v>
      </c>
      <c r="X23" s="115">
        <f t="shared" si="14"/>
        <v>0</v>
      </c>
      <c r="Y23" s="115">
        <f t="shared" si="14"/>
        <v>0</v>
      </c>
      <c r="Z23" s="115">
        <f t="shared" si="14"/>
        <v>0</v>
      </c>
      <c r="AA23" s="115">
        <f t="shared" si="14"/>
        <v>0</v>
      </c>
      <c r="AB23" s="115">
        <f t="shared" si="14"/>
        <v>0</v>
      </c>
      <c r="AC23" s="115">
        <f t="shared" si="14"/>
        <v>0</v>
      </c>
      <c r="AD23" s="115">
        <f t="shared" si="14"/>
        <v>0</v>
      </c>
      <c r="AE23" s="115">
        <f t="shared" si="14"/>
        <v>0</v>
      </c>
      <c r="AF23" s="115">
        <f t="shared" si="14"/>
        <v>0</v>
      </c>
      <c r="AG23" s="115">
        <f t="shared" si="14"/>
        <v>0</v>
      </c>
      <c r="AH23" s="115">
        <f t="shared" si="14"/>
        <v>0</v>
      </c>
      <c r="AI23" s="115">
        <f t="shared" si="14"/>
        <v>0</v>
      </c>
      <c r="AJ23" s="115">
        <f t="shared" si="14"/>
        <v>0</v>
      </c>
      <c r="AK23" s="115">
        <f t="shared" si="14"/>
        <v>0</v>
      </c>
      <c r="AL23" s="115">
        <f t="shared" si="14"/>
        <v>0</v>
      </c>
      <c r="AM23" s="115">
        <f t="shared" si="14"/>
        <v>0</v>
      </c>
      <c r="AN23" s="115">
        <f t="shared" si="14"/>
        <v>0</v>
      </c>
      <c r="AO23" s="115">
        <f t="shared" si="14"/>
        <v>0</v>
      </c>
      <c r="AP23" s="115">
        <f t="shared" si="14"/>
        <v>0</v>
      </c>
      <c r="AQ23" s="115">
        <f t="shared" si="14"/>
        <v>0</v>
      </c>
      <c r="AR23" s="115">
        <f t="shared" si="14"/>
        <v>0</v>
      </c>
      <c r="AS23" s="115">
        <f t="shared" si="14"/>
        <v>0</v>
      </c>
      <c r="AT23" s="115">
        <f t="shared" si="14"/>
        <v>0</v>
      </c>
      <c r="AU23" s="115">
        <f t="shared" si="14"/>
        <v>0</v>
      </c>
      <c r="AV23" s="115">
        <f t="shared" si="14"/>
        <v>0</v>
      </c>
      <c r="AW23" s="115">
        <f t="shared" si="14"/>
        <v>0</v>
      </c>
      <c r="AX23" s="115">
        <f t="shared" si="14"/>
        <v>0</v>
      </c>
      <c r="AY23" s="115">
        <f t="shared" si="14"/>
        <v>0</v>
      </c>
      <c r="AZ23" s="115">
        <f t="shared" si="14"/>
        <v>0</v>
      </c>
      <c r="BA23" s="115">
        <f t="shared" si="14"/>
        <v>0</v>
      </c>
      <c r="BB23" s="115">
        <f t="shared" si="14"/>
        <v>0</v>
      </c>
      <c r="BC23" s="115">
        <f t="shared" si="14"/>
        <v>0</v>
      </c>
      <c r="BD23" s="115">
        <f t="shared" si="14"/>
        <v>0</v>
      </c>
      <c r="BE23" s="115">
        <f t="shared" si="14"/>
        <v>0</v>
      </c>
      <c r="BF23" s="115">
        <f t="shared" si="14"/>
        <v>0</v>
      </c>
      <c r="BG23" s="115">
        <f t="shared" si="14"/>
        <v>0</v>
      </c>
      <c r="BH23" s="115">
        <f t="shared" si="14"/>
        <v>0</v>
      </c>
      <c r="BI23" s="115">
        <f t="shared" si="14"/>
        <v>0</v>
      </c>
      <c r="BJ23" s="115">
        <f t="shared" si="14"/>
        <v>0</v>
      </c>
      <c r="BK23" s="115">
        <f t="shared" si="14"/>
        <v>0</v>
      </c>
      <c r="BL23" s="115">
        <f t="shared" si="14"/>
        <v>0</v>
      </c>
      <c r="BM23" s="115">
        <f t="shared" si="14"/>
        <v>0</v>
      </c>
      <c r="BN23" s="115">
        <f t="shared" si="14"/>
        <v>0</v>
      </c>
      <c r="BO23" s="115">
        <f t="shared" si="14"/>
        <v>0</v>
      </c>
      <c r="BP23" s="115">
        <f t="shared" si="14"/>
        <v>0</v>
      </c>
      <c r="BQ23" s="115">
        <f t="shared" si="14"/>
        <v>0</v>
      </c>
      <c r="BR23" s="115">
        <f t="shared" si="14"/>
        <v>0</v>
      </c>
      <c r="BS23" s="115">
        <f t="shared" si="14"/>
        <v>0</v>
      </c>
      <c r="BT23" s="115">
        <f t="shared" si="14"/>
        <v>0</v>
      </c>
      <c r="BU23" s="115">
        <f t="shared" si="14"/>
        <v>0</v>
      </c>
      <c r="BV23" s="115">
        <f t="shared" ref="BV23:CH23" si="15">BV20+BV21-BV22</f>
        <v>0</v>
      </c>
      <c r="BW23" s="115">
        <f t="shared" si="15"/>
        <v>0</v>
      </c>
      <c r="BX23" s="115">
        <f t="shared" si="15"/>
        <v>0</v>
      </c>
      <c r="BY23" s="115">
        <f t="shared" si="15"/>
        <v>0</v>
      </c>
      <c r="BZ23" s="115">
        <f t="shared" si="15"/>
        <v>0</v>
      </c>
      <c r="CA23" s="115">
        <f t="shared" si="15"/>
        <v>0</v>
      </c>
      <c r="CB23" s="115">
        <f t="shared" si="15"/>
        <v>0</v>
      </c>
      <c r="CC23" s="115">
        <f t="shared" si="15"/>
        <v>0</v>
      </c>
      <c r="CD23" s="115">
        <f t="shared" si="15"/>
        <v>0</v>
      </c>
      <c r="CE23" s="115">
        <f t="shared" si="15"/>
        <v>0</v>
      </c>
      <c r="CF23" s="115">
        <f t="shared" si="15"/>
        <v>0</v>
      </c>
      <c r="CG23" s="115">
        <f t="shared" si="15"/>
        <v>0</v>
      </c>
      <c r="CH23" s="115">
        <f t="shared" si="15"/>
        <v>0</v>
      </c>
    </row>
    <row r="26" spans="1:86" x14ac:dyDescent="0.25">
      <c r="A26" s="5" t="s">
        <v>165</v>
      </c>
      <c r="E26" s="74"/>
    </row>
    <row r="28" spans="1:86" x14ac:dyDescent="0.25">
      <c r="D28" s="3" t="s">
        <v>166</v>
      </c>
      <c r="E28" s="107">
        <f>Inputs!H71</f>
        <v>30</v>
      </c>
      <c r="F28" s="23" t="s">
        <v>28</v>
      </c>
    </row>
    <row r="29" spans="1:86" x14ac:dyDescent="0.25">
      <c r="D29" s="37" t="str">
        <f>Timing!D$23</f>
        <v xml:space="preserve">Days in the period </v>
      </c>
      <c r="E29" s="103">
        <f>Timing!E$23</f>
        <v>0</v>
      </c>
      <c r="F29" s="40" t="str">
        <f>Timing!F$23</f>
        <v>Days</v>
      </c>
      <c r="G29" s="37">
        <f>Timing!G$23</f>
        <v>0</v>
      </c>
      <c r="H29" s="37">
        <f>Timing!H$23</f>
        <v>0</v>
      </c>
      <c r="I29" s="37">
        <f>Timing!I$23</f>
        <v>365</v>
      </c>
      <c r="J29" s="37">
        <f>Timing!J$23</f>
        <v>365</v>
      </c>
      <c r="K29" s="37">
        <f>Timing!K$23</f>
        <v>366</v>
      </c>
      <c r="L29" s="37">
        <f>Timing!L$23</f>
        <v>365</v>
      </c>
      <c r="M29" s="37">
        <f>Timing!M$23</f>
        <v>365</v>
      </c>
      <c r="N29" s="37">
        <f>Timing!N$23</f>
        <v>365</v>
      </c>
      <c r="O29" s="37">
        <f>Timing!O$23</f>
        <v>366</v>
      </c>
      <c r="P29" s="37">
        <f>Timing!P$23</f>
        <v>365</v>
      </c>
      <c r="Q29" s="37">
        <f>Timing!Q$23</f>
        <v>365</v>
      </c>
      <c r="R29" s="37">
        <f>Timing!R$23</f>
        <v>365</v>
      </c>
      <c r="S29" s="37">
        <f>Timing!S$23</f>
        <v>366</v>
      </c>
      <c r="T29" s="37">
        <f>Timing!T$23</f>
        <v>365</v>
      </c>
      <c r="U29" s="37">
        <f>Timing!U$23</f>
        <v>365</v>
      </c>
      <c r="V29" s="37">
        <f>Timing!V$23</f>
        <v>365</v>
      </c>
      <c r="W29" s="37">
        <f>Timing!W$23</f>
        <v>366</v>
      </c>
      <c r="X29" s="37">
        <f>Timing!X$23</f>
        <v>365</v>
      </c>
      <c r="Y29" s="37">
        <f>Timing!Y$23</f>
        <v>365</v>
      </c>
      <c r="Z29" s="37">
        <f>Timing!Z$23</f>
        <v>365</v>
      </c>
      <c r="AA29" s="37">
        <f>Timing!AA$23</f>
        <v>366</v>
      </c>
      <c r="AB29" s="37">
        <f>Timing!AB$23</f>
        <v>365</v>
      </c>
      <c r="AC29" s="37">
        <f>Timing!AC$23</f>
        <v>365</v>
      </c>
      <c r="AD29" s="37">
        <f>Timing!AD$23</f>
        <v>365</v>
      </c>
      <c r="AE29" s="37">
        <f>Timing!AE$23</f>
        <v>366</v>
      </c>
      <c r="AF29" s="37">
        <f>Timing!AF$23</f>
        <v>365</v>
      </c>
      <c r="AG29" s="37">
        <f>Timing!AG$23</f>
        <v>365</v>
      </c>
      <c r="AH29" s="37">
        <f>Timing!AH$23</f>
        <v>365</v>
      </c>
      <c r="AI29" s="37">
        <f>Timing!AI$23</f>
        <v>366</v>
      </c>
      <c r="AJ29" s="37">
        <f>Timing!AJ$23</f>
        <v>365</v>
      </c>
      <c r="AK29" s="37">
        <f>Timing!AK$23</f>
        <v>365</v>
      </c>
      <c r="AL29" s="37">
        <f>Timing!AL$23</f>
        <v>365</v>
      </c>
      <c r="AM29" s="37">
        <f>Timing!AM$23</f>
        <v>366</v>
      </c>
      <c r="AN29" s="37">
        <f>Timing!AN$23</f>
        <v>365</v>
      </c>
      <c r="AO29" s="37">
        <f>Timing!AO$23</f>
        <v>365</v>
      </c>
      <c r="AP29" s="37">
        <f>Timing!AP$23</f>
        <v>365</v>
      </c>
      <c r="AQ29" s="37">
        <f>Timing!AQ$23</f>
        <v>366</v>
      </c>
      <c r="AR29" s="37">
        <f>Timing!AR$23</f>
        <v>365</v>
      </c>
      <c r="AS29" s="37">
        <f>Timing!AS$23</f>
        <v>365</v>
      </c>
      <c r="AT29" s="37">
        <f>Timing!AT$23</f>
        <v>365</v>
      </c>
      <c r="AU29" s="37">
        <f>Timing!AU$23</f>
        <v>366</v>
      </c>
      <c r="AV29" s="37">
        <f>Timing!AV$23</f>
        <v>365</v>
      </c>
      <c r="AW29" s="37">
        <f>Timing!AW$23</f>
        <v>365</v>
      </c>
      <c r="AX29" s="37">
        <f>Timing!AX$23</f>
        <v>365</v>
      </c>
      <c r="AY29" s="37">
        <f>Timing!AY$23</f>
        <v>366</v>
      </c>
      <c r="AZ29" s="37">
        <f>Timing!AZ$23</f>
        <v>365</v>
      </c>
      <c r="BA29" s="37">
        <f>Timing!BA$23</f>
        <v>365</v>
      </c>
      <c r="BB29" s="37">
        <f>Timing!BB$23</f>
        <v>365</v>
      </c>
      <c r="BC29" s="37">
        <f>Timing!BC$23</f>
        <v>366</v>
      </c>
      <c r="BD29" s="37">
        <f>Timing!BD$23</f>
        <v>365</v>
      </c>
      <c r="BE29" s="37">
        <f>Timing!BE$23</f>
        <v>365</v>
      </c>
      <c r="BF29" s="37">
        <f>Timing!BF$23</f>
        <v>365</v>
      </c>
      <c r="BG29" s="37">
        <f>Timing!BG$23</f>
        <v>366</v>
      </c>
      <c r="BH29" s="37">
        <f>Timing!BH$23</f>
        <v>365</v>
      </c>
      <c r="BI29" s="37">
        <f>Timing!BI$23</f>
        <v>365</v>
      </c>
      <c r="BJ29" s="37">
        <f>Timing!BJ$23</f>
        <v>365</v>
      </c>
      <c r="BK29" s="37">
        <f>Timing!BK$23</f>
        <v>366</v>
      </c>
      <c r="BL29" s="37">
        <f>Timing!BL$23</f>
        <v>365</v>
      </c>
      <c r="BM29" s="37">
        <f>Timing!BM$23</f>
        <v>365</v>
      </c>
      <c r="BN29" s="37">
        <f>Timing!BN$23</f>
        <v>365</v>
      </c>
      <c r="BO29" s="37">
        <f>Timing!BO$23</f>
        <v>366</v>
      </c>
      <c r="BP29" s="37">
        <f>Timing!BP$23</f>
        <v>365</v>
      </c>
      <c r="BQ29" s="37">
        <f>Timing!BQ$23</f>
        <v>365</v>
      </c>
      <c r="BR29" s="37">
        <f>Timing!BR$23</f>
        <v>365</v>
      </c>
      <c r="BS29" s="37">
        <f>Timing!BS$23</f>
        <v>366</v>
      </c>
      <c r="BT29" s="37">
        <f>Timing!BT$23</f>
        <v>365</v>
      </c>
      <c r="BU29" s="37">
        <f>Timing!BU$23</f>
        <v>365</v>
      </c>
      <c r="BV29" s="37">
        <f>Timing!BV$23</f>
        <v>365</v>
      </c>
      <c r="BW29" s="37">
        <f>Timing!BW$23</f>
        <v>366</v>
      </c>
      <c r="BX29" s="37">
        <f>Timing!BX$23</f>
        <v>365</v>
      </c>
      <c r="BY29" s="37">
        <f>Timing!BY$23</f>
        <v>365</v>
      </c>
      <c r="BZ29" s="37">
        <f>Timing!BZ$23</f>
        <v>365</v>
      </c>
      <c r="CA29" s="37">
        <f>Timing!CA$23</f>
        <v>366</v>
      </c>
      <c r="CB29" s="37">
        <f>Timing!CB$23</f>
        <v>365</v>
      </c>
      <c r="CC29" s="37">
        <f>Timing!CC$23</f>
        <v>365</v>
      </c>
      <c r="CD29" s="37">
        <f>Timing!CD$23</f>
        <v>365</v>
      </c>
      <c r="CE29" s="37">
        <f>Timing!CE$23</f>
        <v>366</v>
      </c>
      <c r="CF29" s="37">
        <f>Timing!CF$23</f>
        <v>365</v>
      </c>
      <c r="CG29" s="37">
        <f>Timing!CG$23</f>
        <v>365</v>
      </c>
      <c r="CH29" s="37">
        <f>Timing!CH$23</f>
        <v>365</v>
      </c>
    </row>
    <row r="30" spans="1:86" x14ac:dyDescent="0.25">
      <c r="D30" s="89" t="str">
        <f>OpCost!D$40</f>
        <v xml:space="preserve">Operating cost </v>
      </c>
      <c r="E30" s="92" t="str">
        <f>OpCost!E$40</f>
        <v>P&amp;L</v>
      </c>
      <c r="F30" s="90" t="str">
        <f>OpCost!F$40</f>
        <v>$ 000s</v>
      </c>
      <c r="G30" s="89">
        <f>OpCost!G$40</f>
        <v>35344.323832055255</v>
      </c>
      <c r="H30" s="89">
        <f>OpCost!H$40</f>
        <v>0</v>
      </c>
      <c r="I30" s="89">
        <f>OpCost!I$40</f>
        <v>0</v>
      </c>
      <c r="J30" s="89">
        <f>OpCost!J$40</f>
        <v>0</v>
      </c>
      <c r="K30" s="89">
        <f>OpCost!K$40</f>
        <v>0</v>
      </c>
      <c r="L30" s="89">
        <f>OpCost!L$40</f>
        <v>1000</v>
      </c>
      <c r="M30" s="89">
        <f>OpCost!M$40</f>
        <v>1020</v>
      </c>
      <c r="N30" s="89">
        <f>OpCost!N$40</f>
        <v>1040.4000000000001</v>
      </c>
      <c r="O30" s="89">
        <f>OpCost!O$40</f>
        <v>1061.2079999999999</v>
      </c>
      <c r="P30" s="89">
        <f>OpCost!P$40</f>
        <v>1082.4321600000001</v>
      </c>
      <c r="Q30" s="89">
        <f>OpCost!Q$40</f>
        <v>1104.0808032</v>
      </c>
      <c r="R30" s="89">
        <f>OpCost!R$40</f>
        <v>1126.1624192640002</v>
      </c>
      <c r="S30" s="89">
        <f>OpCost!S$40</f>
        <v>1148.6856676492798</v>
      </c>
      <c r="T30" s="89">
        <f>OpCost!T$40</f>
        <v>1171.6593810022655</v>
      </c>
      <c r="U30" s="89">
        <f>OpCost!U$40</f>
        <v>1195.0925686223109</v>
      </c>
      <c r="V30" s="89">
        <f>OpCost!V$40</f>
        <v>1218.9944199947572</v>
      </c>
      <c r="W30" s="89">
        <f>OpCost!W$40</f>
        <v>1243.374308394652</v>
      </c>
      <c r="X30" s="89">
        <f>OpCost!X$40</f>
        <v>1268.2417945625452</v>
      </c>
      <c r="Y30" s="89">
        <f>OpCost!Y$40</f>
        <v>1293.606630453796</v>
      </c>
      <c r="Z30" s="89">
        <f>OpCost!Z$40</f>
        <v>1319.4787630628721</v>
      </c>
      <c r="AA30" s="89">
        <f>OpCost!AA$40</f>
        <v>1345.8683383241291</v>
      </c>
      <c r="AB30" s="89">
        <f>OpCost!AB$40</f>
        <v>1372.7857050906121</v>
      </c>
      <c r="AC30" s="89">
        <f>OpCost!AC$40</f>
        <v>1400.2414191924245</v>
      </c>
      <c r="AD30" s="89">
        <f>OpCost!AD$40</f>
        <v>1428.2462475762727</v>
      </c>
      <c r="AE30" s="89">
        <f>OpCost!AE$40</f>
        <v>1456.8111725277981</v>
      </c>
      <c r="AF30" s="89">
        <f>OpCost!AF$40</f>
        <v>1485.9473959783543</v>
      </c>
      <c r="AG30" s="89">
        <f>OpCost!AG$40</f>
        <v>1515.6663438979213</v>
      </c>
      <c r="AH30" s="89">
        <f>OpCost!AH$40</f>
        <v>1545.9796707758796</v>
      </c>
      <c r="AI30" s="89">
        <f>OpCost!AI$40</f>
        <v>1576.8992641913969</v>
      </c>
      <c r="AJ30" s="89">
        <f>OpCost!AJ$40</f>
        <v>1608.4372494752251</v>
      </c>
      <c r="AK30" s="89">
        <f>OpCost!AK$40</f>
        <v>1640.6059944647295</v>
      </c>
      <c r="AL30" s="89">
        <f>OpCost!AL$40</f>
        <v>1673.4181143540243</v>
      </c>
      <c r="AM30" s="89">
        <f>OpCost!AM$40</f>
        <v>0</v>
      </c>
      <c r="AN30" s="89">
        <f>OpCost!AN$40</f>
        <v>0</v>
      </c>
      <c r="AO30" s="89">
        <f>OpCost!AO$40</f>
        <v>0</v>
      </c>
      <c r="AP30" s="89">
        <f>OpCost!AP$40</f>
        <v>0</v>
      </c>
      <c r="AQ30" s="89">
        <f>OpCost!AQ$40</f>
        <v>0</v>
      </c>
      <c r="AR30" s="89">
        <f>OpCost!AR$40</f>
        <v>0</v>
      </c>
      <c r="AS30" s="89">
        <f>OpCost!AS$40</f>
        <v>0</v>
      </c>
      <c r="AT30" s="89">
        <f>OpCost!AT$40</f>
        <v>0</v>
      </c>
      <c r="AU30" s="89">
        <f>OpCost!AU$40</f>
        <v>0</v>
      </c>
      <c r="AV30" s="89">
        <f>OpCost!AV$40</f>
        <v>0</v>
      </c>
      <c r="AW30" s="89">
        <f>OpCost!AW$40</f>
        <v>0</v>
      </c>
      <c r="AX30" s="89">
        <f>OpCost!AX$40</f>
        <v>0</v>
      </c>
      <c r="AY30" s="89">
        <f>OpCost!AY$40</f>
        <v>0</v>
      </c>
      <c r="AZ30" s="89">
        <f>OpCost!AZ$40</f>
        <v>0</v>
      </c>
      <c r="BA30" s="89">
        <f>OpCost!BA$40</f>
        <v>0</v>
      </c>
      <c r="BB30" s="89">
        <f>OpCost!BB$40</f>
        <v>0</v>
      </c>
      <c r="BC30" s="89">
        <f>OpCost!BC$40</f>
        <v>0</v>
      </c>
      <c r="BD30" s="89">
        <f>OpCost!BD$40</f>
        <v>0</v>
      </c>
      <c r="BE30" s="89">
        <f>OpCost!BE$40</f>
        <v>0</v>
      </c>
      <c r="BF30" s="89">
        <f>OpCost!BF$40</f>
        <v>0</v>
      </c>
      <c r="BG30" s="89">
        <f>OpCost!BG$40</f>
        <v>0</v>
      </c>
      <c r="BH30" s="89">
        <f>OpCost!BH$40</f>
        <v>0</v>
      </c>
      <c r="BI30" s="89">
        <f>OpCost!BI$40</f>
        <v>0</v>
      </c>
      <c r="BJ30" s="89">
        <f>OpCost!BJ$40</f>
        <v>0</v>
      </c>
      <c r="BK30" s="89">
        <f>OpCost!BK$40</f>
        <v>0</v>
      </c>
      <c r="BL30" s="89">
        <f>OpCost!BL$40</f>
        <v>0</v>
      </c>
      <c r="BM30" s="89">
        <f>OpCost!BM$40</f>
        <v>0</v>
      </c>
      <c r="BN30" s="89">
        <f>OpCost!BN$40</f>
        <v>0</v>
      </c>
      <c r="BO30" s="89">
        <f>OpCost!BO$40</f>
        <v>0</v>
      </c>
      <c r="BP30" s="89">
        <f>OpCost!BP$40</f>
        <v>0</v>
      </c>
      <c r="BQ30" s="89">
        <f>OpCost!BQ$40</f>
        <v>0</v>
      </c>
      <c r="BR30" s="89">
        <f>OpCost!BR$40</f>
        <v>0</v>
      </c>
      <c r="BS30" s="89">
        <f>OpCost!BS$40</f>
        <v>0</v>
      </c>
      <c r="BT30" s="89">
        <f>OpCost!BT$40</f>
        <v>0</v>
      </c>
      <c r="BU30" s="89">
        <f>OpCost!BU$40</f>
        <v>0</v>
      </c>
      <c r="BV30" s="89">
        <f>OpCost!BV$40</f>
        <v>0</v>
      </c>
      <c r="BW30" s="89">
        <f>OpCost!BW$40</f>
        <v>0</v>
      </c>
      <c r="BX30" s="89">
        <f>OpCost!BX$40</f>
        <v>0</v>
      </c>
      <c r="BY30" s="89">
        <f>OpCost!BY$40</f>
        <v>0</v>
      </c>
      <c r="BZ30" s="89">
        <f>OpCost!BZ$40</f>
        <v>0</v>
      </c>
      <c r="CA30" s="89">
        <f>OpCost!CA$40</f>
        <v>0</v>
      </c>
      <c r="CB30" s="89">
        <f>OpCost!CB$40</f>
        <v>0</v>
      </c>
      <c r="CC30" s="89">
        <f>OpCost!CC$40</f>
        <v>0</v>
      </c>
      <c r="CD30" s="89">
        <f>OpCost!CD$40</f>
        <v>0</v>
      </c>
      <c r="CE30" s="89">
        <f>OpCost!CE$40</f>
        <v>0</v>
      </c>
      <c r="CF30" s="89">
        <f>OpCost!CF$40</f>
        <v>0</v>
      </c>
      <c r="CG30" s="89">
        <f>OpCost!CG$40</f>
        <v>0</v>
      </c>
      <c r="CH30" s="89">
        <f>OpCost!CH$40</f>
        <v>0</v>
      </c>
    </row>
    <row r="31" spans="1:86" x14ac:dyDescent="0.25">
      <c r="D31" s="6" t="s">
        <v>167</v>
      </c>
      <c r="F31" s="7" t="s">
        <v>59</v>
      </c>
      <c r="G31" s="7">
        <f>SUM(I31:CH31)</f>
        <v>32441.069918787533</v>
      </c>
      <c r="I31" s="14">
        <f>(I29-$E$28)/I29*I30</f>
        <v>0</v>
      </c>
      <c r="J31" s="14">
        <f t="shared" ref="J31:BU31" si="16">(J29-$E$28)/J29*J30</f>
        <v>0</v>
      </c>
      <c r="K31" s="14">
        <f t="shared" si="16"/>
        <v>0</v>
      </c>
      <c r="L31" s="14">
        <f t="shared" si="16"/>
        <v>917.80821917808214</v>
      </c>
      <c r="M31" s="14">
        <f t="shared" si="16"/>
        <v>936.16438356164383</v>
      </c>
      <c r="N31" s="14">
        <f t="shared" si="16"/>
        <v>954.88767123287676</v>
      </c>
      <c r="O31" s="14">
        <f t="shared" si="16"/>
        <v>974.22373770491788</v>
      </c>
      <c r="P31" s="14">
        <f t="shared" si="16"/>
        <v>993.46513315068501</v>
      </c>
      <c r="Q31" s="14">
        <f t="shared" si="16"/>
        <v>1013.3344358136986</v>
      </c>
      <c r="R31" s="14">
        <f t="shared" si="16"/>
        <v>1033.6011245299728</v>
      </c>
      <c r="S31" s="14">
        <f t="shared" si="16"/>
        <v>1054.5311047272078</v>
      </c>
      <c r="T31" s="14">
        <f t="shared" si="16"/>
        <v>1075.3586099609834</v>
      </c>
      <c r="U31" s="14">
        <f t="shared" si="16"/>
        <v>1096.865782160203</v>
      </c>
      <c r="V31" s="14">
        <f t="shared" si="16"/>
        <v>1118.8030978034074</v>
      </c>
      <c r="W31" s="14">
        <f t="shared" si="16"/>
        <v>1141.4583814770576</v>
      </c>
      <c r="X31" s="14">
        <f t="shared" si="16"/>
        <v>1164.0027429546649</v>
      </c>
      <c r="Y31" s="14">
        <f t="shared" si="16"/>
        <v>1187.282797813758</v>
      </c>
      <c r="Z31" s="14">
        <f t="shared" si="16"/>
        <v>1211.0284537700334</v>
      </c>
      <c r="AA31" s="14">
        <f t="shared" si="16"/>
        <v>1235.5512614123154</v>
      </c>
      <c r="AB31" s="14">
        <f t="shared" si="16"/>
        <v>1259.9540033023425</v>
      </c>
      <c r="AC31" s="14">
        <f t="shared" si="16"/>
        <v>1285.1530833683896</v>
      </c>
      <c r="AD31" s="14">
        <f t="shared" si="16"/>
        <v>1310.8561450357572</v>
      </c>
      <c r="AE31" s="14">
        <f t="shared" si="16"/>
        <v>1337.4004206812574</v>
      </c>
      <c r="AF31" s="14">
        <f t="shared" si="16"/>
        <v>1363.8147332952019</v>
      </c>
      <c r="AG31" s="14">
        <f t="shared" si="16"/>
        <v>1391.0910279611057</v>
      </c>
      <c r="AH31" s="14">
        <f t="shared" si="16"/>
        <v>1418.912848520328</v>
      </c>
      <c r="AI31" s="14">
        <f t="shared" si="16"/>
        <v>1447.6452261429217</v>
      </c>
      <c r="AJ31" s="14">
        <f t="shared" si="16"/>
        <v>1476.2369276005491</v>
      </c>
      <c r="AK31" s="14">
        <f t="shared" si="16"/>
        <v>1505.7616661525599</v>
      </c>
      <c r="AL31" s="14">
        <f t="shared" si="16"/>
        <v>1535.8768994756113</v>
      </c>
      <c r="AM31" s="14">
        <f t="shared" si="16"/>
        <v>0</v>
      </c>
      <c r="AN31" s="14">
        <f t="shared" si="16"/>
        <v>0</v>
      </c>
      <c r="AO31" s="14">
        <f t="shared" si="16"/>
        <v>0</v>
      </c>
      <c r="AP31" s="14">
        <f t="shared" si="16"/>
        <v>0</v>
      </c>
      <c r="AQ31" s="14">
        <f t="shared" si="16"/>
        <v>0</v>
      </c>
      <c r="AR31" s="14">
        <f t="shared" si="16"/>
        <v>0</v>
      </c>
      <c r="AS31" s="14">
        <f t="shared" si="16"/>
        <v>0</v>
      </c>
      <c r="AT31" s="14">
        <f t="shared" si="16"/>
        <v>0</v>
      </c>
      <c r="AU31" s="14">
        <f t="shared" si="16"/>
        <v>0</v>
      </c>
      <c r="AV31" s="14">
        <f t="shared" si="16"/>
        <v>0</v>
      </c>
      <c r="AW31" s="14">
        <f t="shared" si="16"/>
        <v>0</v>
      </c>
      <c r="AX31" s="14">
        <f t="shared" si="16"/>
        <v>0</v>
      </c>
      <c r="AY31" s="14">
        <f t="shared" si="16"/>
        <v>0</v>
      </c>
      <c r="AZ31" s="14">
        <f t="shared" si="16"/>
        <v>0</v>
      </c>
      <c r="BA31" s="14">
        <f t="shared" si="16"/>
        <v>0</v>
      </c>
      <c r="BB31" s="14">
        <f t="shared" si="16"/>
        <v>0</v>
      </c>
      <c r="BC31" s="14">
        <f t="shared" si="16"/>
        <v>0</v>
      </c>
      <c r="BD31" s="14">
        <f t="shared" si="16"/>
        <v>0</v>
      </c>
      <c r="BE31" s="14">
        <f t="shared" si="16"/>
        <v>0</v>
      </c>
      <c r="BF31" s="14">
        <f t="shared" si="16"/>
        <v>0</v>
      </c>
      <c r="BG31" s="14">
        <f t="shared" si="16"/>
        <v>0</v>
      </c>
      <c r="BH31" s="14">
        <f t="shared" si="16"/>
        <v>0</v>
      </c>
      <c r="BI31" s="14">
        <f t="shared" si="16"/>
        <v>0</v>
      </c>
      <c r="BJ31" s="14">
        <f t="shared" si="16"/>
        <v>0</v>
      </c>
      <c r="BK31" s="14">
        <f t="shared" si="16"/>
        <v>0</v>
      </c>
      <c r="BL31" s="14">
        <f t="shared" si="16"/>
        <v>0</v>
      </c>
      <c r="BM31" s="14">
        <f t="shared" si="16"/>
        <v>0</v>
      </c>
      <c r="BN31" s="14">
        <f t="shared" si="16"/>
        <v>0</v>
      </c>
      <c r="BO31" s="14">
        <f t="shared" si="16"/>
        <v>0</v>
      </c>
      <c r="BP31" s="14">
        <f t="shared" si="16"/>
        <v>0</v>
      </c>
      <c r="BQ31" s="14">
        <f t="shared" si="16"/>
        <v>0</v>
      </c>
      <c r="BR31" s="14">
        <f t="shared" si="16"/>
        <v>0</v>
      </c>
      <c r="BS31" s="14">
        <f t="shared" si="16"/>
        <v>0</v>
      </c>
      <c r="BT31" s="14">
        <f t="shared" si="16"/>
        <v>0</v>
      </c>
      <c r="BU31" s="14">
        <f t="shared" si="16"/>
        <v>0</v>
      </c>
      <c r="BV31" s="14">
        <f t="shared" ref="BV31:CH31" si="17">(BV29-$E$28)/BV29*BV30</f>
        <v>0</v>
      </c>
      <c r="BW31" s="14">
        <f t="shared" si="17"/>
        <v>0</v>
      </c>
      <c r="BX31" s="14">
        <f t="shared" si="17"/>
        <v>0</v>
      </c>
      <c r="BY31" s="14">
        <f t="shared" si="17"/>
        <v>0</v>
      </c>
      <c r="BZ31" s="14">
        <f t="shared" si="17"/>
        <v>0</v>
      </c>
      <c r="CA31" s="14">
        <f t="shared" si="17"/>
        <v>0</v>
      </c>
      <c r="CB31" s="14">
        <f t="shared" si="17"/>
        <v>0</v>
      </c>
      <c r="CC31" s="14">
        <f t="shared" si="17"/>
        <v>0</v>
      </c>
      <c r="CD31" s="14">
        <f t="shared" si="17"/>
        <v>0</v>
      </c>
      <c r="CE31" s="14">
        <f t="shared" si="17"/>
        <v>0</v>
      </c>
      <c r="CF31" s="14">
        <f t="shared" si="17"/>
        <v>0</v>
      </c>
      <c r="CG31" s="14">
        <f t="shared" si="17"/>
        <v>0</v>
      </c>
      <c r="CH31" s="14">
        <f t="shared" si="17"/>
        <v>0</v>
      </c>
    </row>
    <row r="32" spans="1:86" x14ac:dyDescent="0.25">
      <c r="D32" s="6" t="s">
        <v>168</v>
      </c>
      <c r="F32" s="7" t="s">
        <v>59</v>
      </c>
      <c r="G32" s="7">
        <f>SUM(I32:CH32)</f>
        <v>2903.2539132677143</v>
      </c>
      <c r="I32" s="14">
        <f>I30-I31</f>
        <v>0</v>
      </c>
      <c r="J32" s="14">
        <f t="shared" ref="J32:BU32" si="18">J30-J31</f>
        <v>0</v>
      </c>
      <c r="K32" s="14">
        <f t="shared" si="18"/>
        <v>0</v>
      </c>
      <c r="L32" s="14">
        <f t="shared" si="18"/>
        <v>82.19178082191786</v>
      </c>
      <c r="M32" s="14">
        <f t="shared" si="18"/>
        <v>83.835616438356169</v>
      </c>
      <c r="N32" s="14">
        <f t="shared" si="18"/>
        <v>85.512328767123336</v>
      </c>
      <c r="O32" s="14">
        <f t="shared" si="18"/>
        <v>86.984262295081976</v>
      </c>
      <c r="P32" s="14">
        <f t="shared" si="18"/>
        <v>88.967026849315062</v>
      </c>
      <c r="Q32" s="14">
        <f t="shared" si="18"/>
        <v>90.746367386301358</v>
      </c>
      <c r="R32" s="14">
        <f t="shared" si="18"/>
        <v>92.561294734027342</v>
      </c>
      <c r="S32" s="14">
        <f t="shared" si="18"/>
        <v>94.154562922072046</v>
      </c>
      <c r="T32" s="14">
        <f t="shared" si="18"/>
        <v>96.300771041282133</v>
      </c>
      <c r="U32" s="14">
        <f t="shared" si="18"/>
        <v>98.226786462107839</v>
      </c>
      <c r="V32" s="14">
        <f t="shared" si="18"/>
        <v>100.19132219134985</v>
      </c>
      <c r="W32" s="14">
        <f t="shared" si="18"/>
        <v>101.91592691759433</v>
      </c>
      <c r="X32" s="14">
        <f t="shared" si="18"/>
        <v>104.23905160788036</v>
      </c>
      <c r="Y32" s="14">
        <f t="shared" si="18"/>
        <v>106.32383264003806</v>
      </c>
      <c r="Z32" s="14">
        <f t="shared" si="18"/>
        <v>108.45030929283871</v>
      </c>
      <c r="AA32" s="14">
        <f t="shared" si="18"/>
        <v>110.31707691181373</v>
      </c>
      <c r="AB32" s="14">
        <f t="shared" si="18"/>
        <v>112.83170178826958</v>
      </c>
      <c r="AC32" s="14">
        <f t="shared" si="18"/>
        <v>115.08833582403486</v>
      </c>
      <c r="AD32" s="14">
        <f t="shared" si="18"/>
        <v>117.3901025405155</v>
      </c>
      <c r="AE32" s="14">
        <f t="shared" si="18"/>
        <v>119.41075184654073</v>
      </c>
      <c r="AF32" s="14">
        <f t="shared" si="18"/>
        <v>122.13266268315238</v>
      </c>
      <c r="AG32" s="14">
        <f t="shared" si="18"/>
        <v>124.57531593681551</v>
      </c>
      <c r="AH32" s="14">
        <f t="shared" si="18"/>
        <v>127.06682225555164</v>
      </c>
      <c r="AI32" s="14">
        <f t="shared" si="18"/>
        <v>129.25403804847519</v>
      </c>
      <c r="AJ32" s="14">
        <f t="shared" si="18"/>
        <v>132.20032187467609</v>
      </c>
      <c r="AK32" s="14">
        <f t="shared" si="18"/>
        <v>134.84432831216964</v>
      </c>
      <c r="AL32" s="14">
        <f t="shared" si="18"/>
        <v>137.54121487841303</v>
      </c>
      <c r="AM32" s="14">
        <f t="shared" si="18"/>
        <v>0</v>
      </c>
      <c r="AN32" s="14">
        <f t="shared" si="18"/>
        <v>0</v>
      </c>
      <c r="AO32" s="14">
        <f t="shared" si="18"/>
        <v>0</v>
      </c>
      <c r="AP32" s="14">
        <f t="shared" si="18"/>
        <v>0</v>
      </c>
      <c r="AQ32" s="14">
        <f t="shared" si="18"/>
        <v>0</v>
      </c>
      <c r="AR32" s="14">
        <f t="shared" si="18"/>
        <v>0</v>
      </c>
      <c r="AS32" s="14">
        <f t="shared" si="18"/>
        <v>0</v>
      </c>
      <c r="AT32" s="14">
        <f t="shared" si="18"/>
        <v>0</v>
      </c>
      <c r="AU32" s="14">
        <f t="shared" si="18"/>
        <v>0</v>
      </c>
      <c r="AV32" s="14">
        <f t="shared" si="18"/>
        <v>0</v>
      </c>
      <c r="AW32" s="14">
        <f t="shared" si="18"/>
        <v>0</v>
      </c>
      <c r="AX32" s="14">
        <f t="shared" si="18"/>
        <v>0</v>
      </c>
      <c r="AY32" s="14">
        <f t="shared" si="18"/>
        <v>0</v>
      </c>
      <c r="AZ32" s="14">
        <f t="shared" si="18"/>
        <v>0</v>
      </c>
      <c r="BA32" s="14">
        <f t="shared" si="18"/>
        <v>0</v>
      </c>
      <c r="BB32" s="14">
        <f t="shared" si="18"/>
        <v>0</v>
      </c>
      <c r="BC32" s="14">
        <f t="shared" si="18"/>
        <v>0</v>
      </c>
      <c r="BD32" s="14">
        <f t="shared" si="18"/>
        <v>0</v>
      </c>
      <c r="BE32" s="14">
        <f t="shared" si="18"/>
        <v>0</v>
      </c>
      <c r="BF32" s="14">
        <f t="shared" si="18"/>
        <v>0</v>
      </c>
      <c r="BG32" s="14">
        <f t="shared" si="18"/>
        <v>0</v>
      </c>
      <c r="BH32" s="14">
        <f t="shared" si="18"/>
        <v>0</v>
      </c>
      <c r="BI32" s="14">
        <f t="shared" si="18"/>
        <v>0</v>
      </c>
      <c r="BJ32" s="14">
        <f t="shared" si="18"/>
        <v>0</v>
      </c>
      <c r="BK32" s="14">
        <f t="shared" si="18"/>
        <v>0</v>
      </c>
      <c r="BL32" s="14">
        <f t="shared" si="18"/>
        <v>0</v>
      </c>
      <c r="BM32" s="14">
        <f t="shared" si="18"/>
        <v>0</v>
      </c>
      <c r="BN32" s="14">
        <f t="shared" si="18"/>
        <v>0</v>
      </c>
      <c r="BO32" s="14">
        <f t="shared" si="18"/>
        <v>0</v>
      </c>
      <c r="BP32" s="14">
        <f t="shared" si="18"/>
        <v>0</v>
      </c>
      <c r="BQ32" s="14">
        <f t="shared" si="18"/>
        <v>0</v>
      </c>
      <c r="BR32" s="14">
        <f t="shared" si="18"/>
        <v>0</v>
      </c>
      <c r="BS32" s="14">
        <f t="shared" si="18"/>
        <v>0</v>
      </c>
      <c r="BT32" s="14">
        <f t="shared" si="18"/>
        <v>0</v>
      </c>
      <c r="BU32" s="14">
        <f t="shared" si="18"/>
        <v>0</v>
      </c>
      <c r="BV32" s="14">
        <f t="shared" ref="BV32:CH32" si="19">BV30-BV31</f>
        <v>0</v>
      </c>
      <c r="BW32" s="14">
        <f t="shared" si="19"/>
        <v>0</v>
      </c>
      <c r="BX32" s="14">
        <f t="shared" si="19"/>
        <v>0</v>
      </c>
      <c r="BY32" s="14">
        <f t="shared" si="19"/>
        <v>0</v>
      </c>
      <c r="BZ32" s="14">
        <f t="shared" si="19"/>
        <v>0</v>
      </c>
      <c r="CA32" s="14">
        <f t="shared" si="19"/>
        <v>0</v>
      </c>
      <c r="CB32" s="14">
        <f t="shared" si="19"/>
        <v>0</v>
      </c>
      <c r="CC32" s="14">
        <f t="shared" si="19"/>
        <v>0</v>
      </c>
      <c r="CD32" s="14">
        <f t="shared" si="19"/>
        <v>0</v>
      </c>
      <c r="CE32" s="14">
        <f t="shared" si="19"/>
        <v>0</v>
      </c>
      <c r="CF32" s="14">
        <f t="shared" si="19"/>
        <v>0</v>
      </c>
      <c r="CG32" s="14">
        <f t="shared" si="19"/>
        <v>0</v>
      </c>
      <c r="CH32" s="14">
        <f t="shared" si="19"/>
        <v>0</v>
      </c>
    </row>
    <row r="34" spans="1:86" x14ac:dyDescent="0.25">
      <c r="D34" s="6" t="str">
        <f>D$39</f>
        <v>Accounts payable balance BEG</v>
      </c>
      <c r="E34" s="14">
        <f t="shared" ref="E34:BP34" si="20">E$39</f>
        <v>0</v>
      </c>
      <c r="F34" s="7" t="str">
        <f t="shared" si="20"/>
        <v>$ 000s</v>
      </c>
      <c r="G34" s="6">
        <f t="shared" si="20"/>
        <v>0</v>
      </c>
      <c r="H34" s="6">
        <f t="shared" si="20"/>
        <v>0</v>
      </c>
      <c r="I34" s="6">
        <f t="shared" si="20"/>
        <v>0</v>
      </c>
      <c r="J34" s="6">
        <f t="shared" si="20"/>
        <v>0</v>
      </c>
      <c r="K34" s="6">
        <f t="shared" si="20"/>
        <v>0</v>
      </c>
      <c r="L34" s="6">
        <f t="shared" si="20"/>
        <v>0</v>
      </c>
      <c r="M34" s="6">
        <f t="shared" si="20"/>
        <v>82.19178082191786</v>
      </c>
      <c r="N34" s="6">
        <f t="shared" si="20"/>
        <v>83.835616438356169</v>
      </c>
      <c r="O34" s="6">
        <f t="shared" si="20"/>
        <v>85.512328767123336</v>
      </c>
      <c r="P34" s="6">
        <f t="shared" si="20"/>
        <v>86.984262295081862</v>
      </c>
      <c r="Q34" s="6">
        <f t="shared" si="20"/>
        <v>88.967026849315062</v>
      </c>
      <c r="R34" s="6">
        <f t="shared" si="20"/>
        <v>90.746367386301245</v>
      </c>
      <c r="S34" s="6">
        <f t="shared" si="20"/>
        <v>92.561294734027342</v>
      </c>
      <c r="T34" s="6">
        <f t="shared" si="20"/>
        <v>94.154562922072046</v>
      </c>
      <c r="U34" s="6">
        <f t="shared" si="20"/>
        <v>96.300771041282133</v>
      </c>
      <c r="V34" s="6">
        <f t="shared" si="20"/>
        <v>98.226786462107839</v>
      </c>
      <c r="W34" s="6">
        <f t="shared" si="20"/>
        <v>100.19132219134985</v>
      </c>
      <c r="X34" s="6">
        <f t="shared" si="20"/>
        <v>101.91592691759433</v>
      </c>
      <c r="Y34" s="6">
        <f t="shared" si="20"/>
        <v>104.23905160788036</v>
      </c>
      <c r="Z34" s="6">
        <f t="shared" si="20"/>
        <v>106.32383264003806</v>
      </c>
      <c r="AA34" s="6">
        <f t="shared" si="20"/>
        <v>108.45030929283871</v>
      </c>
      <c r="AB34" s="6">
        <f t="shared" si="20"/>
        <v>110.31707691181373</v>
      </c>
      <c r="AC34" s="6">
        <f t="shared" si="20"/>
        <v>112.83170178826958</v>
      </c>
      <c r="AD34" s="6">
        <f t="shared" si="20"/>
        <v>115.08833582403486</v>
      </c>
      <c r="AE34" s="6">
        <f t="shared" si="20"/>
        <v>117.3901025405155</v>
      </c>
      <c r="AF34" s="6">
        <f t="shared" si="20"/>
        <v>119.41075184654073</v>
      </c>
      <c r="AG34" s="6">
        <f t="shared" si="20"/>
        <v>122.13266268315238</v>
      </c>
      <c r="AH34" s="6">
        <f t="shared" si="20"/>
        <v>124.57531593681551</v>
      </c>
      <c r="AI34" s="6">
        <f t="shared" si="20"/>
        <v>127.06682225555164</v>
      </c>
      <c r="AJ34" s="6">
        <f t="shared" si="20"/>
        <v>129.25403804847519</v>
      </c>
      <c r="AK34" s="6">
        <f t="shared" si="20"/>
        <v>132.20032187467609</v>
      </c>
      <c r="AL34" s="6">
        <f t="shared" si="20"/>
        <v>134.84432831216964</v>
      </c>
      <c r="AM34" s="6">
        <f t="shared" si="20"/>
        <v>137.54121487841303</v>
      </c>
      <c r="AN34" s="6">
        <f t="shared" si="20"/>
        <v>0</v>
      </c>
      <c r="AO34" s="6">
        <f t="shared" si="20"/>
        <v>0</v>
      </c>
      <c r="AP34" s="6">
        <f t="shared" si="20"/>
        <v>0</v>
      </c>
      <c r="AQ34" s="6">
        <f t="shared" si="20"/>
        <v>0</v>
      </c>
      <c r="AR34" s="6">
        <f t="shared" si="20"/>
        <v>0</v>
      </c>
      <c r="AS34" s="6">
        <f t="shared" si="20"/>
        <v>0</v>
      </c>
      <c r="AT34" s="6">
        <f t="shared" si="20"/>
        <v>0</v>
      </c>
      <c r="AU34" s="6">
        <f t="shared" si="20"/>
        <v>0</v>
      </c>
      <c r="AV34" s="6">
        <f t="shared" si="20"/>
        <v>0</v>
      </c>
      <c r="AW34" s="6">
        <f t="shared" si="20"/>
        <v>0</v>
      </c>
      <c r="AX34" s="6">
        <f t="shared" si="20"/>
        <v>0</v>
      </c>
      <c r="AY34" s="6">
        <f t="shared" si="20"/>
        <v>0</v>
      </c>
      <c r="AZ34" s="6">
        <f t="shared" si="20"/>
        <v>0</v>
      </c>
      <c r="BA34" s="6">
        <f t="shared" si="20"/>
        <v>0</v>
      </c>
      <c r="BB34" s="6">
        <f t="shared" si="20"/>
        <v>0</v>
      </c>
      <c r="BC34" s="6">
        <f t="shared" si="20"/>
        <v>0</v>
      </c>
      <c r="BD34" s="6">
        <f t="shared" si="20"/>
        <v>0</v>
      </c>
      <c r="BE34" s="6">
        <f t="shared" si="20"/>
        <v>0</v>
      </c>
      <c r="BF34" s="6">
        <f t="shared" si="20"/>
        <v>0</v>
      </c>
      <c r="BG34" s="6">
        <f t="shared" si="20"/>
        <v>0</v>
      </c>
      <c r="BH34" s="6">
        <f t="shared" si="20"/>
        <v>0</v>
      </c>
      <c r="BI34" s="6">
        <f t="shared" si="20"/>
        <v>0</v>
      </c>
      <c r="BJ34" s="6">
        <f t="shared" si="20"/>
        <v>0</v>
      </c>
      <c r="BK34" s="6">
        <f t="shared" si="20"/>
        <v>0</v>
      </c>
      <c r="BL34" s="6">
        <f t="shared" si="20"/>
        <v>0</v>
      </c>
      <c r="BM34" s="6">
        <f t="shared" si="20"/>
        <v>0</v>
      </c>
      <c r="BN34" s="6">
        <f t="shared" si="20"/>
        <v>0</v>
      </c>
      <c r="BO34" s="6">
        <f t="shared" si="20"/>
        <v>0</v>
      </c>
      <c r="BP34" s="6">
        <f t="shared" si="20"/>
        <v>0</v>
      </c>
      <c r="BQ34" s="6">
        <f t="shared" ref="BQ34:CH34" si="21">BQ$39</f>
        <v>0</v>
      </c>
      <c r="BR34" s="6">
        <f t="shared" si="21"/>
        <v>0</v>
      </c>
      <c r="BS34" s="6">
        <f t="shared" si="21"/>
        <v>0</v>
      </c>
      <c r="BT34" s="6">
        <f t="shared" si="21"/>
        <v>0</v>
      </c>
      <c r="BU34" s="6">
        <f t="shared" si="21"/>
        <v>0</v>
      </c>
      <c r="BV34" s="6">
        <f t="shared" si="21"/>
        <v>0</v>
      </c>
      <c r="BW34" s="6">
        <f t="shared" si="21"/>
        <v>0</v>
      </c>
      <c r="BX34" s="6">
        <f t="shared" si="21"/>
        <v>0</v>
      </c>
      <c r="BY34" s="6">
        <f t="shared" si="21"/>
        <v>0</v>
      </c>
      <c r="BZ34" s="6">
        <f t="shared" si="21"/>
        <v>0</v>
      </c>
      <c r="CA34" s="6">
        <f t="shared" si="21"/>
        <v>0</v>
      </c>
      <c r="CB34" s="6">
        <f t="shared" si="21"/>
        <v>0</v>
      </c>
      <c r="CC34" s="6">
        <f t="shared" si="21"/>
        <v>0</v>
      </c>
      <c r="CD34" s="6">
        <f t="shared" si="21"/>
        <v>0</v>
      </c>
      <c r="CE34" s="6">
        <f t="shared" si="21"/>
        <v>0</v>
      </c>
      <c r="CF34" s="6">
        <f t="shared" si="21"/>
        <v>0</v>
      </c>
      <c r="CG34" s="6">
        <f t="shared" si="21"/>
        <v>0</v>
      </c>
      <c r="CH34" s="6">
        <f t="shared" si="21"/>
        <v>0</v>
      </c>
    </row>
    <row r="35" spans="1:86" x14ac:dyDescent="0.25">
      <c r="D35" s="89" t="str">
        <f>OpCost!D$40</f>
        <v xml:space="preserve">Operating cost </v>
      </c>
      <c r="E35" s="92" t="str">
        <f>OpCost!E$40</f>
        <v>P&amp;L</v>
      </c>
      <c r="F35" s="90" t="str">
        <f>OpCost!F$40</f>
        <v>$ 000s</v>
      </c>
      <c r="G35" s="89">
        <f>OpCost!G$40</f>
        <v>35344.323832055255</v>
      </c>
      <c r="H35" s="89">
        <f>OpCost!H$40</f>
        <v>0</v>
      </c>
      <c r="I35" s="89">
        <f>OpCost!I$40</f>
        <v>0</v>
      </c>
      <c r="J35" s="89">
        <f>OpCost!J$40</f>
        <v>0</v>
      </c>
      <c r="K35" s="89">
        <f>OpCost!K$40</f>
        <v>0</v>
      </c>
      <c r="L35" s="89">
        <f>OpCost!L$40</f>
        <v>1000</v>
      </c>
      <c r="M35" s="89">
        <f>OpCost!M$40</f>
        <v>1020</v>
      </c>
      <c r="N35" s="89">
        <f>OpCost!N$40</f>
        <v>1040.4000000000001</v>
      </c>
      <c r="O35" s="89">
        <f>OpCost!O$40</f>
        <v>1061.2079999999999</v>
      </c>
      <c r="P35" s="89">
        <f>OpCost!P$40</f>
        <v>1082.4321600000001</v>
      </c>
      <c r="Q35" s="89">
        <f>OpCost!Q$40</f>
        <v>1104.0808032</v>
      </c>
      <c r="R35" s="89">
        <f>OpCost!R$40</f>
        <v>1126.1624192640002</v>
      </c>
      <c r="S35" s="89">
        <f>OpCost!S$40</f>
        <v>1148.6856676492798</v>
      </c>
      <c r="T35" s="89">
        <f>OpCost!T$40</f>
        <v>1171.6593810022655</v>
      </c>
      <c r="U35" s="89">
        <f>OpCost!U$40</f>
        <v>1195.0925686223109</v>
      </c>
      <c r="V35" s="89">
        <f>OpCost!V$40</f>
        <v>1218.9944199947572</v>
      </c>
      <c r="W35" s="89">
        <f>OpCost!W$40</f>
        <v>1243.374308394652</v>
      </c>
      <c r="X35" s="89">
        <f>OpCost!X$40</f>
        <v>1268.2417945625452</v>
      </c>
      <c r="Y35" s="89">
        <f>OpCost!Y$40</f>
        <v>1293.606630453796</v>
      </c>
      <c r="Z35" s="89">
        <f>OpCost!Z$40</f>
        <v>1319.4787630628721</v>
      </c>
      <c r="AA35" s="89">
        <f>OpCost!AA$40</f>
        <v>1345.8683383241291</v>
      </c>
      <c r="AB35" s="89">
        <f>OpCost!AB$40</f>
        <v>1372.7857050906121</v>
      </c>
      <c r="AC35" s="89">
        <f>OpCost!AC$40</f>
        <v>1400.2414191924245</v>
      </c>
      <c r="AD35" s="89">
        <f>OpCost!AD$40</f>
        <v>1428.2462475762727</v>
      </c>
      <c r="AE35" s="89">
        <f>OpCost!AE$40</f>
        <v>1456.8111725277981</v>
      </c>
      <c r="AF35" s="89">
        <f>OpCost!AF$40</f>
        <v>1485.9473959783543</v>
      </c>
      <c r="AG35" s="89">
        <f>OpCost!AG$40</f>
        <v>1515.6663438979213</v>
      </c>
      <c r="AH35" s="89">
        <f>OpCost!AH$40</f>
        <v>1545.9796707758796</v>
      </c>
      <c r="AI35" s="89">
        <f>OpCost!AI$40</f>
        <v>1576.8992641913969</v>
      </c>
      <c r="AJ35" s="89">
        <f>OpCost!AJ$40</f>
        <v>1608.4372494752251</v>
      </c>
      <c r="AK35" s="89">
        <f>OpCost!AK$40</f>
        <v>1640.6059944647295</v>
      </c>
      <c r="AL35" s="89">
        <f>OpCost!AL$40</f>
        <v>1673.4181143540243</v>
      </c>
      <c r="AM35" s="89">
        <f>OpCost!AM$40</f>
        <v>0</v>
      </c>
      <c r="AN35" s="89">
        <f>OpCost!AN$40</f>
        <v>0</v>
      </c>
      <c r="AO35" s="89">
        <f>OpCost!AO$40</f>
        <v>0</v>
      </c>
      <c r="AP35" s="89">
        <f>OpCost!AP$40</f>
        <v>0</v>
      </c>
      <c r="AQ35" s="89">
        <f>OpCost!AQ$40</f>
        <v>0</v>
      </c>
      <c r="AR35" s="89">
        <f>OpCost!AR$40</f>
        <v>0</v>
      </c>
      <c r="AS35" s="89">
        <f>OpCost!AS$40</f>
        <v>0</v>
      </c>
      <c r="AT35" s="89">
        <f>OpCost!AT$40</f>
        <v>0</v>
      </c>
      <c r="AU35" s="89">
        <f>OpCost!AU$40</f>
        <v>0</v>
      </c>
      <c r="AV35" s="89">
        <f>OpCost!AV$40</f>
        <v>0</v>
      </c>
      <c r="AW35" s="89">
        <f>OpCost!AW$40</f>
        <v>0</v>
      </c>
      <c r="AX35" s="89">
        <f>OpCost!AX$40</f>
        <v>0</v>
      </c>
      <c r="AY35" s="89">
        <f>OpCost!AY$40</f>
        <v>0</v>
      </c>
      <c r="AZ35" s="89">
        <f>OpCost!AZ$40</f>
        <v>0</v>
      </c>
      <c r="BA35" s="89">
        <f>OpCost!BA$40</f>
        <v>0</v>
      </c>
      <c r="BB35" s="89">
        <f>OpCost!BB$40</f>
        <v>0</v>
      </c>
      <c r="BC35" s="89">
        <f>OpCost!BC$40</f>
        <v>0</v>
      </c>
      <c r="BD35" s="89">
        <f>OpCost!BD$40</f>
        <v>0</v>
      </c>
      <c r="BE35" s="89">
        <f>OpCost!BE$40</f>
        <v>0</v>
      </c>
      <c r="BF35" s="89">
        <f>OpCost!BF$40</f>
        <v>0</v>
      </c>
      <c r="BG35" s="89">
        <f>OpCost!BG$40</f>
        <v>0</v>
      </c>
      <c r="BH35" s="89">
        <f>OpCost!BH$40</f>
        <v>0</v>
      </c>
      <c r="BI35" s="89">
        <f>OpCost!BI$40</f>
        <v>0</v>
      </c>
      <c r="BJ35" s="89">
        <f>OpCost!BJ$40</f>
        <v>0</v>
      </c>
      <c r="BK35" s="89">
        <f>OpCost!BK$40</f>
        <v>0</v>
      </c>
      <c r="BL35" s="89">
        <f>OpCost!BL$40</f>
        <v>0</v>
      </c>
      <c r="BM35" s="89">
        <f>OpCost!BM$40</f>
        <v>0</v>
      </c>
      <c r="BN35" s="89">
        <f>OpCost!BN$40</f>
        <v>0</v>
      </c>
      <c r="BO35" s="89">
        <f>OpCost!BO$40</f>
        <v>0</v>
      </c>
      <c r="BP35" s="89">
        <f>OpCost!BP$40</f>
        <v>0</v>
      </c>
      <c r="BQ35" s="89">
        <f>OpCost!BQ$40</f>
        <v>0</v>
      </c>
      <c r="BR35" s="89">
        <f>OpCost!BR$40</f>
        <v>0</v>
      </c>
      <c r="BS35" s="89">
        <f>OpCost!BS$40</f>
        <v>0</v>
      </c>
      <c r="BT35" s="89">
        <f>OpCost!BT$40</f>
        <v>0</v>
      </c>
      <c r="BU35" s="89">
        <f>OpCost!BU$40</f>
        <v>0</v>
      </c>
      <c r="BV35" s="89">
        <f>OpCost!BV$40</f>
        <v>0</v>
      </c>
      <c r="BW35" s="89">
        <f>OpCost!BW$40</f>
        <v>0</v>
      </c>
      <c r="BX35" s="89">
        <f>OpCost!BX$40</f>
        <v>0</v>
      </c>
      <c r="BY35" s="89">
        <f>OpCost!BY$40</f>
        <v>0</v>
      </c>
      <c r="BZ35" s="89">
        <f>OpCost!BZ$40</f>
        <v>0</v>
      </c>
      <c r="CA35" s="89">
        <f>OpCost!CA$40</f>
        <v>0</v>
      </c>
      <c r="CB35" s="89">
        <f>OpCost!CB$40</f>
        <v>0</v>
      </c>
      <c r="CC35" s="89">
        <f>OpCost!CC$40</f>
        <v>0</v>
      </c>
      <c r="CD35" s="89">
        <f>OpCost!CD$40</f>
        <v>0</v>
      </c>
      <c r="CE35" s="89">
        <f>OpCost!CE$40</f>
        <v>0</v>
      </c>
      <c r="CF35" s="89">
        <f>OpCost!CF$40</f>
        <v>0</v>
      </c>
      <c r="CG35" s="89">
        <f>OpCost!CG$40</f>
        <v>0</v>
      </c>
      <c r="CH35" s="89">
        <f>OpCost!CH$40</f>
        <v>0</v>
      </c>
    </row>
    <row r="36" spans="1:86" x14ac:dyDescent="0.25">
      <c r="D36" s="6" t="str">
        <f>D$32</f>
        <v xml:space="preserve">Cash to operating expenses in the next period </v>
      </c>
      <c r="E36" s="14">
        <f t="shared" ref="E36:BP36" si="22">E$32</f>
        <v>0</v>
      </c>
      <c r="F36" s="7" t="str">
        <f t="shared" si="22"/>
        <v>$ 000s</v>
      </c>
      <c r="G36" s="6">
        <f t="shared" si="22"/>
        <v>2903.2539132677143</v>
      </c>
      <c r="H36" s="6">
        <f t="shared" si="22"/>
        <v>0</v>
      </c>
      <c r="I36" s="6">
        <f t="shared" si="22"/>
        <v>0</v>
      </c>
      <c r="J36" s="6">
        <f t="shared" si="22"/>
        <v>0</v>
      </c>
      <c r="K36" s="6">
        <f t="shared" si="22"/>
        <v>0</v>
      </c>
      <c r="L36" s="6">
        <f t="shared" si="22"/>
        <v>82.19178082191786</v>
      </c>
      <c r="M36" s="6">
        <f t="shared" si="22"/>
        <v>83.835616438356169</v>
      </c>
      <c r="N36" s="6">
        <f t="shared" si="22"/>
        <v>85.512328767123336</v>
      </c>
      <c r="O36" s="6">
        <f t="shared" si="22"/>
        <v>86.984262295081976</v>
      </c>
      <c r="P36" s="6">
        <f t="shared" si="22"/>
        <v>88.967026849315062</v>
      </c>
      <c r="Q36" s="6">
        <f t="shared" si="22"/>
        <v>90.746367386301358</v>
      </c>
      <c r="R36" s="6">
        <f t="shared" si="22"/>
        <v>92.561294734027342</v>
      </c>
      <c r="S36" s="6">
        <f t="shared" si="22"/>
        <v>94.154562922072046</v>
      </c>
      <c r="T36" s="6">
        <f t="shared" si="22"/>
        <v>96.300771041282133</v>
      </c>
      <c r="U36" s="6">
        <f t="shared" si="22"/>
        <v>98.226786462107839</v>
      </c>
      <c r="V36" s="6">
        <f t="shared" si="22"/>
        <v>100.19132219134985</v>
      </c>
      <c r="W36" s="6">
        <f t="shared" si="22"/>
        <v>101.91592691759433</v>
      </c>
      <c r="X36" s="6">
        <f t="shared" si="22"/>
        <v>104.23905160788036</v>
      </c>
      <c r="Y36" s="6">
        <f t="shared" si="22"/>
        <v>106.32383264003806</v>
      </c>
      <c r="Z36" s="6">
        <f t="shared" si="22"/>
        <v>108.45030929283871</v>
      </c>
      <c r="AA36" s="6">
        <f t="shared" si="22"/>
        <v>110.31707691181373</v>
      </c>
      <c r="AB36" s="6">
        <f t="shared" si="22"/>
        <v>112.83170178826958</v>
      </c>
      <c r="AC36" s="6">
        <f t="shared" si="22"/>
        <v>115.08833582403486</v>
      </c>
      <c r="AD36" s="6">
        <f t="shared" si="22"/>
        <v>117.3901025405155</v>
      </c>
      <c r="AE36" s="6">
        <f t="shared" si="22"/>
        <v>119.41075184654073</v>
      </c>
      <c r="AF36" s="6">
        <f t="shared" si="22"/>
        <v>122.13266268315238</v>
      </c>
      <c r="AG36" s="6">
        <f t="shared" si="22"/>
        <v>124.57531593681551</v>
      </c>
      <c r="AH36" s="6">
        <f t="shared" si="22"/>
        <v>127.06682225555164</v>
      </c>
      <c r="AI36" s="6">
        <f t="shared" si="22"/>
        <v>129.25403804847519</v>
      </c>
      <c r="AJ36" s="6">
        <f t="shared" si="22"/>
        <v>132.20032187467609</v>
      </c>
      <c r="AK36" s="6">
        <f t="shared" si="22"/>
        <v>134.84432831216964</v>
      </c>
      <c r="AL36" s="6">
        <f t="shared" si="22"/>
        <v>137.54121487841303</v>
      </c>
      <c r="AM36" s="6">
        <f t="shared" si="22"/>
        <v>0</v>
      </c>
      <c r="AN36" s="6">
        <f t="shared" si="22"/>
        <v>0</v>
      </c>
      <c r="AO36" s="6">
        <f t="shared" si="22"/>
        <v>0</v>
      </c>
      <c r="AP36" s="6">
        <f t="shared" si="22"/>
        <v>0</v>
      </c>
      <c r="AQ36" s="6">
        <f t="shared" si="22"/>
        <v>0</v>
      </c>
      <c r="AR36" s="6">
        <f t="shared" si="22"/>
        <v>0</v>
      </c>
      <c r="AS36" s="6">
        <f t="shared" si="22"/>
        <v>0</v>
      </c>
      <c r="AT36" s="6">
        <f t="shared" si="22"/>
        <v>0</v>
      </c>
      <c r="AU36" s="6">
        <f t="shared" si="22"/>
        <v>0</v>
      </c>
      <c r="AV36" s="6">
        <f t="shared" si="22"/>
        <v>0</v>
      </c>
      <c r="AW36" s="6">
        <f t="shared" si="22"/>
        <v>0</v>
      </c>
      <c r="AX36" s="6">
        <f t="shared" si="22"/>
        <v>0</v>
      </c>
      <c r="AY36" s="6">
        <f t="shared" si="22"/>
        <v>0</v>
      </c>
      <c r="AZ36" s="6">
        <f t="shared" si="22"/>
        <v>0</v>
      </c>
      <c r="BA36" s="6">
        <f t="shared" si="22"/>
        <v>0</v>
      </c>
      <c r="BB36" s="6">
        <f t="shared" si="22"/>
        <v>0</v>
      </c>
      <c r="BC36" s="6">
        <f t="shared" si="22"/>
        <v>0</v>
      </c>
      <c r="BD36" s="6">
        <f t="shared" si="22"/>
        <v>0</v>
      </c>
      <c r="BE36" s="6">
        <f t="shared" si="22"/>
        <v>0</v>
      </c>
      <c r="BF36" s="6">
        <f t="shared" si="22"/>
        <v>0</v>
      </c>
      <c r="BG36" s="6">
        <f t="shared" si="22"/>
        <v>0</v>
      </c>
      <c r="BH36" s="6">
        <f t="shared" si="22"/>
        <v>0</v>
      </c>
      <c r="BI36" s="6">
        <f t="shared" si="22"/>
        <v>0</v>
      </c>
      <c r="BJ36" s="6">
        <f t="shared" si="22"/>
        <v>0</v>
      </c>
      <c r="BK36" s="6">
        <f t="shared" si="22"/>
        <v>0</v>
      </c>
      <c r="BL36" s="6">
        <f t="shared" si="22"/>
        <v>0</v>
      </c>
      <c r="BM36" s="6">
        <f t="shared" si="22"/>
        <v>0</v>
      </c>
      <c r="BN36" s="6">
        <f t="shared" si="22"/>
        <v>0</v>
      </c>
      <c r="BO36" s="6">
        <f t="shared" si="22"/>
        <v>0</v>
      </c>
      <c r="BP36" s="6">
        <f t="shared" si="22"/>
        <v>0</v>
      </c>
      <c r="BQ36" s="6">
        <f t="shared" ref="BQ36:CH36" si="23">BQ$32</f>
        <v>0</v>
      </c>
      <c r="BR36" s="6">
        <f t="shared" si="23"/>
        <v>0</v>
      </c>
      <c r="BS36" s="6">
        <f t="shared" si="23"/>
        <v>0</v>
      </c>
      <c r="BT36" s="6">
        <f t="shared" si="23"/>
        <v>0</v>
      </c>
      <c r="BU36" s="6">
        <f t="shared" si="23"/>
        <v>0</v>
      </c>
      <c r="BV36" s="6">
        <f t="shared" si="23"/>
        <v>0</v>
      </c>
      <c r="BW36" s="6">
        <f t="shared" si="23"/>
        <v>0</v>
      </c>
      <c r="BX36" s="6">
        <f t="shared" si="23"/>
        <v>0</v>
      </c>
      <c r="BY36" s="6">
        <f t="shared" si="23"/>
        <v>0</v>
      </c>
      <c r="BZ36" s="6">
        <f t="shared" si="23"/>
        <v>0</v>
      </c>
      <c r="CA36" s="6">
        <f t="shared" si="23"/>
        <v>0</v>
      </c>
      <c r="CB36" s="6">
        <f t="shared" si="23"/>
        <v>0</v>
      </c>
      <c r="CC36" s="6">
        <f t="shared" si="23"/>
        <v>0</v>
      </c>
      <c r="CD36" s="6">
        <f t="shared" si="23"/>
        <v>0</v>
      </c>
      <c r="CE36" s="6">
        <f t="shared" si="23"/>
        <v>0</v>
      </c>
      <c r="CF36" s="6">
        <f t="shared" si="23"/>
        <v>0</v>
      </c>
      <c r="CG36" s="6">
        <f t="shared" si="23"/>
        <v>0</v>
      </c>
      <c r="CH36" s="6">
        <f t="shared" si="23"/>
        <v>0</v>
      </c>
    </row>
    <row r="37" spans="1:86" x14ac:dyDescent="0.25">
      <c r="D37" s="6" t="s">
        <v>170</v>
      </c>
      <c r="F37" s="7" t="s">
        <v>59</v>
      </c>
      <c r="G37" s="7">
        <f>SUM(I37:CH37)</f>
        <v>35344.323832055248</v>
      </c>
      <c r="I37" s="14">
        <f>I34+I35-I36</f>
        <v>0</v>
      </c>
      <c r="J37" s="14">
        <f t="shared" ref="J37:BU37" si="24">J34+J35-J36</f>
        <v>0</v>
      </c>
      <c r="K37" s="14">
        <f t="shared" si="24"/>
        <v>0</v>
      </c>
      <c r="L37" s="14">
        <f t="shared" si="24"/>
        <v>917.80821917808214</v>
      </c>
      <c r="M37" s="14">
        <f t="shared" si="24"/>
        <v>1018.3561643835616</v>
      </c>
      <c r="N37" s="14">
        <f t="shared" si="24"/>
        <v>1038.723287671233</v>
      </c>
      <c r="O37" s="14">
        <f t="shared" si="24"/>
        <v>1059.7360664720413</v>
      </c>
      <c r="P37" s="14">
        <f t="shared" si="24"/>
        <v>1080.4493954457669</v>
      </c>
      <c r="Q37" s="14">
        <f t="shared" si="24"/>
        <v>1102.3014626630138</v>
      </c>
      <c r="R37" s="14">
        <f t="shared" si="24"/>
        <v>1124.3474919162741</v>
      </c>
      <c r="S37" s="14">
        <f t="shared" si="24"/>
        <v>1147.0923994612351</v>
      </c>
      <c r="T37" s="14">
        <f t="shared" si="24"/>
        <v>1169.5131728830554</v>
      </c>
      <c r="U37" s="14">
        <f t="shared" si="24"/>
        <v>1193.1665532014852</v>
      </c>
      <c r="V37" s="14">
        <f t="shared" si="24"/>
        <v>1217.0298842655152</v>
      </c>
      <c r="W37" s="14">
        <f t="shared" si="24"/>
        <v>1241.6497036684075</v>
      </c>
      <c r="X37" s="14">
        <f t="shared" si="24"/>
        <v>1265.9186698722592</v>
      </c>
      <c r="Y37" s="14">
        <f t="shared" si="24"/>
        <v>1291.5218494216383</v>
      </c>
      <c r="Z37" s="14">
        <f t="shared" si="24"/>
        <v>1317.3522864100714</v>
      </c>
      <c r="AA37" s="14">
        <f t="shared" si="24"/>
        <v>1344.0015707051541</v>
      </c>
      <c r="AB37" s="14">
        <f t="shared" si="24"/>
        <v>1370.2710802141562</v>
      </c>
      <c r="AC37" s="14">
        <f t="shared" si="24"/>
        <v>1397.9847851566592</v>
      </c>
      <c r="AD37" s="14">
        <f t="shared" si="24"/>
        <v>1425.9444808597921</v>
      </c>
      <c r="AE37" s="14">
        <f t="shared" si="24"/>
        <v>1454.7905232217729</v>
      </c>
      <c r="AF37" s="14">
        <f t="shared" si="24"/>
        <v>1483.2254851417426</v>
      </c>
      <c r="AG37" s="14">
        <f t="shared" si="24"/>
        <v>1513.2236906442581</v>
      </c>
      <c r="AH37" s="14">
        <f t="shared" si="24"/>
        <v>1543.4881644571435</v>
      </c>
      <c r="AI37" s="14">
        <f t="shared" si="24"/>
        <v>1574.7120483984734</v>
      </c>
      <c r="AJ37" s="14">
        <f t="shared" si="24"/>
        <v>1605.4909656490242</v>
      </c>
      <c r="AK37" s="14">
        <f t="shared" si="24"/>
        <v>1637.961988027236</v>
      </c>
      <c r="AL37" s="14">
        <f t="shared" si="24"/>
        <v>1670.7212277877809</v>
      </c>
      <c r="AM37" s="14">
        <f t="shared" si="24"/>
        <v>137.54121487841303</v>
      </c>
      <c r="AN37" s="14">
        <f t="shared" si="24"/>
        <v>0</v>
      </c>
      <c r="AO37" s="14">
        <f t="shared" si="24"/>
        <v>0</v>
      </c>
      <c r="AP37" s="14">
        <f t="shared" si="24"/>
        <v>0</v>
      </c>
      <c r="AQ37" s="14">
        <f t="shared" si="24"/>
        <v>0</v>
      </c>
      <c r="AR37" s="14">
        <f t="shared" si="24"/>
        <v>0</v>
      </c>
      <c r="AS37" s="14">
        <f t="shared" si="24"/>
        <v>0</v>
      </c>
      <c r="AT37" s="14">
        <f t="shared" si="24"/>
        <v>0</v>
      </c>
      <c r="AU37" s="14">
        <f t="shared" si="24"/>
        <v>0</v>
      </c>
      <c r="AV37" s="14">
        <f t="shared" si="24"/>
        <v>0</v>
      </c>
      <c r="AW37" s="14">
        <f t="shared" si="24"/>
        <v>0</v>
      </c>
      <c r="AX37" s="14">
        <f t="shared" si="24"/>
        <v>0</v>
      </c>
      <c r="AY37" s="14">
        <f t="shared" si="24"/>
        <v>0</v>
      </c>
      <c r="AZ37" s="14">
        <f t="shared" si="24"/>
        <v>0</v>
      </c>
      <c r="BA37" s="14">
        <f t="shared" si="24"/>
        <v>0</v>
      </c>
      <c r="BB37" s="14">
        <f t="shared" si="24"/>
        <v>0</v>
      </c>
      <c r="BC37" s="14">
        <f t="shared" si="24"/>
        <v>0</v>
      </c>
      <c r="BD37" s="14">
        <f t="shared" si="24"/>
        <v>0</v>
      </c>
      <c r="BE37" s="14">
        <f t="shared" si="24"/>
        <v>0</v>
      </c>
      <c r="BF37" s="14">
        <f t="shared" si="24"/>
        <v>0</v>
      </c>
      <c r="BG37" s="14">
        <f t="shared" si="24"/>
        <v>0</v>
      </c>
      <c r="BH37" s="14">
        <f t="shared" si="24"/>
        <v>0</v>
      </c>
      <c r="BI37" s="14">
        <f t="shared" si="24"/>
        <v>0</v>
      </c>
      <c r="BJ37" s="14">
        <f t="shared" si="24"/>
        <v>0</v>
      </c>
      <c r="BK37" s="14">
        <f t="shared" si="24"/>
        <v>0</v>
      </c>
      <c r="BL37" s="14">
        <f t="shared" si="24"/>
        <v>0</v>
      </c>
      <c r="BM37" s="14">
        <f t="shared" si="24"/>
        <v>0</v>
      </c>
      <c r="BN37" s="14">
        <f t="shared" si="24"/>
        <v>0</v>
      </c>
      <c r="BO37" s="14">
        <f t="shared" si="24"/>
        <v>0</v>
      </c>
      <c r="BP37" s="14">
        <f t="shared" si="24"/>
        <v>0</v>
      </c>
      <c r="BQ37" s="14">
        <f t="shared" si="24"/>
        <v>0</v>
      </c>
      <c r="BR37" s="14">
        <f t="shared" si="24"/>
        <v>0</v>
      </c>
      <c r="BS37" s="14">
        <f t="shared" si="24"/>
        <v>0</v>
      </c>
      <c r="BT37" s="14">
        <f t="shared" si="24"/>
        <v>0</v>
      </c>
      <c r="BU37" s="14">
        <f t="shared" si="24"/>
        <v>0</v>
      </c>
      <c r="BV37" s="14">
        <f t="shared" ref="BV37:CH37" si="25">BV34+BV35-BV36</f>
        <v>0</v>
      </c>
      <c r="BW37" s="14">
        <f t="shared" si="25"/>
        <v>0</v>
      </c>
      <c r="BX37" s="14">
        <f t="shared" si="25"/>
        <v>0</v>
      </c>
      <c r="BY37" s="14">
        <f t="shared" si="25"/>
        <v>0</v>
      </c>
      <c r="BZ37" s="14">
        <f t="shared" si="25"/>
        <v>0</v>
      </c>
      <c r="CA37" s="14">
        <f t="shared" si="25"/>
        <v>0</v>
      </c>
      <c r="CB37" s="14">
        <f t="shared" si="25"/>
        <v>0</v>
      </c>
      <c r="CC37" s="14">
        <f t="shared" si="25"/>
        <v>0</v>
      </c>
      <c r="CD37" s="14">
        <f t="shared" si="25"/>
        <v>0</v>
      </c>
      <c r="CE37" s="14">
        <f t="shared" si="25"/>
        <v>0</v>
      </c>
      <c r="CF37" s="14">
        <f t="shared" si="25"/>
        <v>0</v>
      </c>
      <c r="CG37" s="14">
        <f t="shared" si="25"/>
        <v>0</v>
      </c>
      <c r="CH37" s="14">
        <f t="shared" si="25"/>
        <v>0</v>
      </c>
    </row>
    <row r="39" spans="1:86" s="86" customFormat="1" x14ac:dyDescent="0.25">
      <c r="A39" s="85"/>
      <c r="B39" s="85"/>
      <c r="C39" s="85"/>
      <c r="D39" s="69" t="s">
        <v>169</v>
      </c>
      <c r="E39" s="109"/>
      <c r="F39" s="68" t="s">
        <v>59</v>
      </c>
      <c r="G39" s="68"/>
      <c r="H39" s="69"/>
      <c r="I39" s="86">
        <f>H42</f>
        <v>0</v>
      </c>
      <c r="J39" s="86">
        <f t="shared" ref="J39:BU39" si="26">I42</f>
        <v>0</v>
      </c>
      <c r="K39" s="86">
        <f t="shared" si="26"/>
        <v>0</v>
      </c>
      <c r="L39" s="86">
        <f t="shared" si="26"/>
        <v>0</v>
      </c>
      <c r="M39" s="86">
        <f t="shared" si="26"/>
        <v>82.19178082191786</v>
      </c>
      <c r="N39" s="86">
        <f t="shared" si="26"/>
        <v>83.835616438356169</v>
      </c>
      <c r="O39" s="86">
        <f t="shared" si="26"/>
        <v>85.512328767123336</v>
      </c>
      <c r="P39" s="86">
        <f t="shared" si="26"/>
        <v>86.984262295081862</v>
      </c>
      <c r="Q39" s="86">
        <f t="shared" si="26"/>
        <v>88.967026849315062</v>
      </c>
      <c r="R39" s="86">
        <f t="shared" si="26"/>
        <v>90.746367386301245</v>
      </c>
      <c r="S39" s="86">
        <f t="shared" si="26"/>
        <v>92.561294734027342</v>
      </c>
      <c r="T39" s="86">
        <f t="shared" si="26"/>
        <v>94.154562922072046</v>
      </c>
      <c r="U39" s="86">
        <f t="shared" si="26"/>
        <v>96.300771041282133</v>
      </c>
      <c r="V39" s="86">
        <f t="shared" si="26"/>
        <v>98.226786462107839</v>
      </c>
      <c r="W39" s="86">
        <f t="shared" si="26"/>
        <v>100.19132219134985</v>
      </c>
      <c r="X39" s="86">
        <f t="shared" si="26"/>
        <v>101.91592691759433</v>
      </c>
      <c r="Y39" s="86">
        <f t="shared" si="26"/>
        <v>104.23905160788036</v>
      </c>
      <c r="Z39" s="86">
        <f t="shared" si="26"/>
        <v>106.32383264003806</v>
      </c>
      <c r="AA39" s="86">
        <f t="shared" si="26"/>
        <v>108.45030929283871</v>
      </c>
      <c r="AB39" s="86">
        <f t="shared" si="26"/>
        <v>110.31707691181373</v>
      </c>
      <c r="AC39" s="86">
        <f t="shared" si="26"/>
        <v>112.83170178826958</v>
      </c>
      <c r="AD39" s="86">
        <f t="shared" si="26"/>
        <v>115.08833582403486</v>
      </c>
      <c r="AE39" s="86">
        <f t="shared" si="26"/>
        <v>117.3901025405155</v>
      </c>
      <c r="AF39" s="86">
        <f t="shared" si="26"/>
        <v>119.41075184654073</v>
      </c>
      <c r="AG39" s="86">
        <f t="shared" si="26"/>
        <v>122.13266268315238</v>
      </c>
      <c r="AH39" s="86">
        <f t="shared" si="26"/>
        <v>124.57531593681551</v>
      </c>
      <c r="AI39" s="86">
        <f t="shared" si="26"/>
        <v>127.06682225555164</v>
      </c>
      <c r="AJ39" s="86">
        <f t="shared" si="26"/>
        <v>129.25403804847519</v>
      </c>
      <c r="AK39" s="86">
        <f t="shared" si="26"/>
        <v>132.20032187467609</v>
      </c>
      <c r="AL39" s="86">
        <f t="shared" si="26"/>
        <v>134.84432831216964</v>
      </c>
      <c r="AM39" s="86">
        <f t="shared" si="26"/>
        <v>137.54121487841303</v>
      </c>
      <c r="AN39" s="86">
        <f t="shared" si="26"/>
        <v>0</v>
      </c>
      <c r="AO39" s="86">
        <f t="shared" si="26"/>
        <v>0</v>
      </c>
      <c r="AP39" s="86">
        <f t="shared" si="26"/>
        <v>0</v>
      </c>
      <c r="AQ39" s="86">
        <f t="shared" si="26"/>
        <v>0</v>
      </c>
      <c r="AR39" s="86">
        <f t="shared" si="26"/>
        <v>0</v>
      </c>
      <c r="AS39" s="86">
        <f t="shared" si="26"/>
        <v>0</v>
      </c>
      <c r="AT39" s="86">
        <f t="shared" si="26"/>
        <v>0</v>
      </c>
      <c r="AU39" s="86">
        <f t="shared" si="26"/>
        <v>0</v>
      </c>
      <c r="AV39" s="86">
        <f t="shared" si="26"/>
        <v>0</v>
      </c>
      <c r="AW39" s="86">
        <f t="shared" si="26"/>
        <v>0</v>
      </c>
      <c r="AX39" s="86">
        <f t="shared" si="26"/>
        <v>0</v>
      </c>
      <c r="AY39" s="86">
        <f t="shared" si="26"/>
        <v>0</v>
      </c>
      <c r="AZ39" s="86">
        <f t="shared" si="26"/>
        <v>0</v>
      </c>
      <c r="BA39" s="86">
        <f t="shared" si="26"/>
        <v>0</v>
      </c>
      <c r="BB39" s="86">
        <f t="shared" si="26"/>
        <v>0</v>
      </c>
      <c r="BC39" s="86">
        <f t="shared" si="26"/>
        <v>0</v>
      </c>
      <c r="BD39" s="86">
        <f t="shared" si="26"/>
        <v>0</v>
      </c>
      <c r="BE39" s="86">
        <f t="shared" si="26"/>
        <v>0</v>
      </c>
      <c r="BF39" s="86">
        <f t="shared" si="26"/>
        <v>0</v>
      </c>
      <c r="BG39" s="86">
        <f t="shared" si="26"/>
        <v>0</v>
      </c>
      <c r="BH39" s="86">
        <f t="shared" si="26"/>
        <v>0</v>
      </c>
      <c r="BI39" s="86">
        <f t="shared" si="26"/>
        <v>0</v>
      </c>
      <c r="BJ39" s="86">
        <f t="shared" si="26"/>
        <v>0</v>
      </c>
      <c r="BK39" s="86">
        <f t="shared" si="26"/>
        <v>0</v>
      </c>
      <c r="BL39" s="86">
        <f t="shared" si="26"/>
        <v>0</v>
      </c>
      <c r="BM39" s="86">
        <f t="shared" si="26"/>
        <v>0</v>
      </c>
      <c r="BN39" s="86">
        <f t="shared" si="26"/>
        <v>0</v>
      </c>
      <c r="BO39" s="86">
        <f t="shared" si="26"/>
        <v>0</v>
      </c>
      <c r="BP39" s="86">
        <f t="shared" si="26"/>
        <v>0</v>
      </c>
      <c r="BQ39" s="86">
        <f t="shared" si="26"/>
        <v>0</v>
      </c>
      <c r="BR39" s="86">
        <f t="shared" si="26"/>
        <v>0</v>
      </c>
      <c r="BS39" s="86">
        <f t="shared" si="26"/>
        <v>0</v>
      </c>
      <c r="BT39" s="86">
        <f t="shared" si="26"/>
        <v>0</v>
      </c>
      <c r="BU39" s="86">
        <f t="shared" si="26"/>
        <v>0</v>
      </c>
      <c r="BV39" s="86">
        <f t="shared" ref="BV39:CH39" si="27">BU42</f>
        <v>0</v>
      </c>
      <c r="BW39" s="86">
        <f t="shared" si="27"/>
        <v>0</v>
      </c>
      <c r="BX39" s="86">
        <f t="shared" si="27"/>
        <v>0</v>
      </c>
      <c r="BY39" s="86">
        <f t="shared" si="27"/>
        <v>0</v>
      </c>
      <c r="BZ39" s="86">
        <f t="shared" si="27"/>
        <v>0</v>
      </c>
      <c r="CA39" s="86">
        <f t="shared" si="27"/>
        <v>0</v>
      </c>
      <c r="CB39" s="86">
        <f t="shared" si="27"/>
        <v>0</v>
      </c>
      <c r="CC39" s="86">
        <f t="shared" si="27"/>
        <v>0</v>
      </c>
      <c r="CD39" s="86">
        <f t="shared" si="27"/>
        <v>0</v>
      </c>
      <c r="CE39" s="86">
        <f t="shared" si="27"/>
        <v>0</v>
      </c>
      <c r="CF39" s="86">
        <f t="shared" si="27"/>
        <v>0</v>
      </c>
      <c r="CG39" s="86">
        <f t="shared" si="27"/>
        <v>0</v>
      </c>
      <c r="CH39" s="86">
        <f t="shared" si="27"/>
        <v>0</v>
      </c>
    </row>
    <row r="40" spans="1:86" x14ac:dyDescent="0.25">
      <c r="D40" s="89" t="str">
        <f>OpCost!D$40</f>
        <v xml:space="preserve">Operating cost </v>
      </c>
      <c r="E40" s="92" t="str">
        <f>OpCost!E$40</f>
        <v>P&amp;L</v>
      </c>
      <c r="F40" s="90" t="str">
        <f>OpCost!F$40</f>
        <v>$ 000s</v>
      </c>
      <c r="G40" s="89">
        <f>OpCost!G$40</f>
        <v>35344.323832055255</v>
      </c>
      <c r="H40" s="89">
        <f>OpCost!H$40</f>
        <v>0</v>
      </c>
      <c r="I40" s="89">
        <f>OpCost!I$40</f>
        <v>0</v>
      </c>
      <c r="J40" s="89">
        <f>OpCost!J$40</f>
        <v>0</v>
      </c>
      <c r="K40" s="89">
        <f>OpCost!K$40</f>
        <v>0</v>
      </c>
      <c r="L40" s="89">
        <f>OpCost!L$40</f>
        <v>1000</v>
      </c>
      <c r="M40" s="89">
        <f>OpCost!M$40</f>
        <v>1020</v>
      </c>
      <c r="N40" s="89">
        <f>OpCost!N$40</f>
        <v>1040.4000000000001</v>
      </c>
      <c r="O40" s="89">
        <f>OpCost!O$40</f>
        <v>1061.2079999999999</v>
      </c>
      <c r="P40" s="89">
        <f>OpCost!P$40</f>
        <v>1082.4321600000001</v>
      </c>
      <c r="Q40" s="89">
        <f>OpCost!Q$40</f>
        <v>1104.0808032</v>
      </c>
      <c r="R40" s="89">
        <f>OpCost!R$40</f>
        <v>1126.1624192640002</v>
      </c>
      <c r="S40" s="89">
        <f>OpCost!S$40</f>
        <v>1148.6856676492798</v>
      </c>
      <c r="T40" s="89">
        <f>OpCost!T$40</f>
        <v>1171.6593810022655</v>
      </c>
      <c r="U40" s="89">
        <f>OpCost!U$40</f>
        <v>1195.0925686223109</v>
      </c>
      <c r="V40" s="89">
        <f>OpCost!V$40</f>
        <v>1218.9944199947572</v>
      </c>
      <c r="W40" s="89">
        <f>OpCost!W$40</f>
        <v>1243.374308394652</v>
      </c>
      <c r="X40" s="89">
        <f>OpCost!X$40</f>
        <v>1268.2417945625452</v>
      </c>
      <c r="Y40" s="89">
        <f>OpCost!Y$40</f>
        <v>1293.606630453796</v>
      </c>
      <c r="Z40" s="89">
        <f>OpCost!Z$40</f>
        <v>1319.4787630628721</v>
      </c>
      <c r="AA40" s="89">
        <f>OpCost!AA$40</f>
        <v>1345.8683383241291</v>
      </c>
      <c r="AB40" s="89">
        <f>OpCost!AB$40</f>
        <v>1372.7857050906121</v>
      </c>
      <c r="AC40" s="89">
        <f>OpCost!AC$40</f>
        <v>1400.2414191924245</v>
      </c>
      <c r="AD40" s="89">
        <f>OpCost!AD$40</f>
        <v>1428.2462475762727</v>
      </c>
      <c r="AE40" s="89">
        <f>OpCost!AE$40</f>
        <v>1456.8111725277981</v>
      </c>
      <c r="AF40" s="89">
        <f>OpCost!AF$40</f>
        <v>1485.9473959783543</v>
      </c>
      <c r="AG40" s="89">
        <f>OpCost!AG$40</f>
        <v>1515.6663438979213</v>
      </c>
      <c r="AH40" s="89">
        <f>OpCost!AH$40</f>
        <v>1545.9796707758796</v>
      </c>
      <c r="AI40" s="89">
        <f>OpCost!AI$40</f>
        <v>1576.8992641913969</v>
      </c>
      <c r="AJ40" s="89">
        <f>OpCost!AJ$40</f>
        <v>1608.4372494752251</v>
      </c>
      <c r="AK40" s="89">
        <f>OpCost!AK$40</f>
        <v>1640.6059944647295</v>
      </c>
      <c r="AL40" s="89">
        <f>OpCost!AL$40</f>
        <v>1673.4181143540243</v>
      </c>
      <c r="AM40" s="89">
        <f>OpCost!AM$40</f>
        <v>0</v>
      </c>
      <c r="AN40" s="89">
        <f>OpCost!AN$40</f>
        <v>0</v>
      </c>
      <c r="AO40" s="89">
        <f>OpCost!AO$40</f>
        <v>0</v>
      </c>
      <c r="AP40" s="89">
        <f>OpCost!AP$40</f>
        <v>0</v>
      </c>
      <c r="AQ40" s="89">
        <f>OpCost!AQ$40</f>
        <v>0</v>
      </c>
      <c r="AR40" s="89">
        <f>OpCost!AR$40</f>
        <v>0</v>
      </c>
      <c r="AS40" s="89">
        <f>OpCost!AS$40</f>
        <v>0</v>
      </c>
      <c r="AT40" s="89">
        <f>OpCost!AT$40</f>
        <v>0</v>
      </c>
      <c r="AU40" s="89">
        <f>OpCost!AU$40</f>
        <v>0</v>
      </c>
      <c r="AV40" s="89">
        <f>OpCost!AV$40</f>
        <v>0</v>
      </c>
      <c r="AW40" s="89">
        <f>OpCost!AW$40</f>
        <v>0</v>
      </c>
      <c r="AX40" s="89">
        <f>OpCost!AX$40</f>
        <v>0</v>
      </c>
      <c r="AY40" s="89">
        <f>OpCost!AY$40</f>
        <v>0</v>
      </c>
      <c r="AZ40" s="89">
        <f>OpCost!AZ$40</f>
        <v>0</v>
      </c>
      <c r="BA40" s="89">
        <f>OpCost!BA$40</f>
        <v>0</v>
      </c>
      <c r="BB40" s="89">
        <f>OpCost!BB$40</f>
        <v>0</v>
      </c>
      <c r="BC40" s="89">
        <f>OpCost!BC$40</f>
        <v>0</v>
      </c>
      <c r="BD40" s="89">
        <f>OpCost!BD$40</f>
        <v>0</v>
      </c>
      <c r="BE40" s="89">
        <f>OpCost!BE$40</f>
        <v>0</v>
      </c>
      <c r="BF40" s="89">
        <f>OpCost!BF$40</f>
        <v>0</v>
      </c>
      <c r="BG40" s="89">
        <f>OpCost!BG$40</f>
        <v>0</v>
      </c>
      <c r="BH40" s="89">
        <f>OpCost!BH$40</f>
        <v>0</v>
      </c>
      <c r="BI40" s="89">
        <f>OpCost!BI$40</f>
        <v>0</v>
      </c>
      <c r="BJ40" s="89">
        <f>OpCost!BJ$40</f>
        <v>0</v>
      </c>
      <c r="BK40" s="89">
        <f>OpCost!BK$40</f>
        <v>0</v>
      </c>
      <c r="BL40" s="89">
        <f>OpCost!BL$40</f>
        <v>0</v>
      </c>
      <c r="BM40" s="89">
        <f>OpCost!BM$40</f>
        <v>0</v>
      </c>
      <c r="BN40" s="89">
        <f>OpCost!BN$40</f>
        <v>0</v>
      </c>
      <c r="BO40" s="89">
        <f>OpCost!BO$40</f>
        <v>0</v>
      </c>
      <c r="BP40" s="89">
        <f>OpCost!BP$40</f>
        <v>0</v>
      </c>
      <c r="BQ40" s="89">
        <f>OpCost!BQ$40</f>
        <v>0</v>
      </c>
      <c r="BR40" s="89">
        <f>OpCost!BR$40</f>
        <v>0</v>
      </c>
      <c r="BS40" s="89">
        <f>OpCost!BS$40</f>
        <v>0</v>
      </c>
      <c r="BT40" s="89">
        <f>OpCost!BT$40</f>
        <v>0</v>
      </c>
      <c r="BU40" s="89">
        <f>OpCost!BU$40</f>
        <v>0</v>
      </c>
      <c r="BV40" s="89">
        <f>OpCost!BV$40</f>
        <v>0</v>
      </c>
      <c r="BW40" s="89">
        <f>OpCost!BW$40</f>
        <v>0</v>
      </c>
      <c r="BX40" s="89">
        <f>OpCost!BX$40</f>
        <v>0</v>
      </c>
      <c r="BY40" s="89">
        <f>OpCost!BY$40</f>
        <v>0</v>
      </c>
      <c r="BZ40" s="89">
        <f>OpCost!BZ$40</f>
        <v>0</v>
      </c>
      <c r="CA40" s="89">
        <f>OpCost!CA$40</f>
        <v>0</v>
      </c>
      <c r="CB40" s="89">
        <f>OpCost!CB$40</f>
        <v>0</v>
      </c>
      <c r="CC40" s="89">
        <f>OpCost!CC$40</f>
        <v>0</v>
      </c>
      <c r="CD40" s="89">
        <f>OpCost!CD$40</f>
        <v>0</v>
      </c>
      <c r="CE40" s="89">
        <f>OpCost!CE$40</f>
        <v>0</v>
      </c>
      <c r="CF40" s="89">
        <f>OpCost!CF$40</f>
        <v>0</v>
      </c>
      <c r="CG40" s="89">
        <f>OpCost!CG$40</f>
        <v>0</v>
      </c>
      <c r="CH40" s="89">
        <f>OpCost!CH$40</f>
        <v>0</v>
      </c>
    </row>
    <row r="41" spans="1:86" s="82" customFormat="1" x14ac:dyDescent="0.25">
      <c r="A41" s="70"/>
      <c r="B41" s="70"/>
      <c r="C41" s="70"/>
      <c r="D41" s="50" t="str">
        <f>D$37</f>
        <v>Cash to operating expenses and AP</v>
      </c>
      <c r="E41" s="82">
        <f t="shared" ref="E41:BP41" si="28">E$37</f>
        <v>0</v>
      </c>
      <c r="F41" s="47" t="str">
        <f t="shared" si="28"/>
        <v>$ 000s</v>
      </c>
      <c r="G41" s="50">
        <f t="shared" si="28"/>
        <v>35344.323832055248</v>
      </c>
      <c r="H41" s="50">
        <f t="shared" si="28"/>
        <v>0</v>
      </c>
      <c r="I41" s="50">
        <f t="shared" si="28"/>
        <v>0</v>
      </c>
      <c r="J41" s="50">
        <f t="shared" si="28"/>
        <v>0</v>
      </c>
      <c r="K41" s="50">
        <f t="shared" si="28"/>
        <v>0</v>
      </c>
      <c r="L41" s="50">
        <f t="shared" si="28"/>
        <v>917.80821917808214</v>
      </c>
      <c r="M41" s="50">
        <f t="shared" si="28"/>
        <v>1018.3561643835616</v>
      </c>
      <c r="N41" s="50">
        <f t="shared" si="28"/>
        <v>1038.723287671233</v>
      </c>
      <c r="O41" s="50">
        <f t="shared" si="28"/>
        <v>1059.7360664720413</v>
      </c>
      <c r="P41" s="50">
        <f t="shared" si="28"/>
        <v>1080.4493954457669</v>
      </c>
      <c r="Q41" s="50">
        <f t="shared" si="28"/>
        <v>1102.3014626630138</v>
      </c>
      <c r="R41" s="50">
        <f t="shared" si="28"/>
        <v>1124.3474919162741</v>
      </c>
      <c r="S41" s="50">
        <f t="shared" si="28"/>
        <v>1147.0923994612351</v>
      </c>
      <c r="T41" s="50">
        <f t="shared" si="28"/>
        <v>1169.5131728830554</v>
      </c>
      <c r="U41" s="50">
        <f t="shared" si="28"/>
        <v>1193.1665532014852</v>
      </c>
      <c r="V41" s="50">
        <f t="shared" si="28"/>
        <v>1217.0298842655152</v>
      </c>
      <c r="W41" s="50">
        <f t="shared" si="28"/>
        <v>1241.6497036684075</v>
      </c>
      <c r="X41" s="50">
        <f t="shared" si="28"/>
        <v>1265.9186698722592</v>
      </c>
      <c r="Y41" s="50">
        <f t="shared" si="28"/>
        <v>1291.5218494216383</v>
      </c>
      <c r="Z41" s="50">
        <f t="shared" si="28"/>
        <v>1317.3522864100714</v>
      </c>
      <c r="AA41" s="50">
        <f t="shared" si="28"/>
        <v>1344.0015707051541</v>
      </c>
      <c r="AB41" s="50">
        <f t="shared" si="28"/>
        <v>1370.2710802141562</v>
      </c>
      <c r="AC41" s="50">
        <f t="shared" si="28"/>
        <v>1397.9847851566592</v>
      </c>
      <c r="AD41" s="50">
        <f t="shared" si="28"/>
        <v>1425.9444808597921</v>
      </c>
      <c r="AE41" s="50">
        <f t="shared" si="28"/>
        <v>1454.7905232217729</v>
      </c>
      <c r="AF41" s="50">
        <f t="shared" si="28"/>
        <v>1483.2254851417426</v>
      </c>
      <c r="AG41" s="50">
        <f t="shared" si="28"/>
        <v>1513.2236906442581</v>
      </c>
      <c r="AH41" s="50">
        <f t="shared" si="28"/>
        <v>1543.4881644571435</v>
      </c>
      <c r="AI41" s="50">
        <f t="shared" si="28"/>
        <v>1574.7120483984734</v>
      </c>
      <c r="AJ41" s="50">
        <f t="shared" si="28"/>
        <v>1605.4909656490242</v>
      </c>
      <c r="AK41" s="50">
        <f t="shared" si="28"/>
        <v>1637.961988027236</v>
      </c>
      <c r="AL41" s="50">
        <f t="shared" si="28"/>
        <v>1670.7212277877809</v>
      </c>
      <c r="AM41" s="50">
        <f t="shared" si="28"/>
        <v>137.54121487841303</v>
      </c>
      <c r="AN41" s="50">
        <f t="shared" si="28"/>
        <v>0</v>
      </c>
      <c r="AO41" s="50">
        <f t="shared" si="28"/>
        <v>0</v>
      </c>
      <c r="AP41" s="50">
        <f t="shared" si="28"/>
        <v>0</v>
      </c>
      <c r="AQ41" s="50">
        <f t="shared" si="28"/>
        <v>0</v>
      </c>
      <c r="AR41" s="50">
        <f t="shared" si="28"/>
        <v>0</v>
      </c>
      <c r="AS41" s="50">
        <f t="shared" si="28"/>
        <v>0</v>
      </c>
      <c r="AT41" s="50">
        <f t="shared" si="28"/>
        <v>0</v>
      </c>
      <c r="AU41" s="50">
        <f t="shared" si="28"/>
        <v>0</v>
      </c>
      <c r="AV41" s="50">
        <f t="shared" si="28"/>
        <v>0</v>
      </c>
      <c r="AW41" s="50">
        <f t="shared" si="28"/>
        <v>0</v>
      </c>
      <c r="AX41" s="50">
        <f t="shared" si="28"/>
        <v>0</v>
      </c>
      <c r="AY41" s="50">
        <f t="shared" si="28"/>
        <v>0</v>
      </c>
      <c r="AZ41" s="50">
        <f t="shared" si="28"/>
        <v>0</v>
      </c>
      <c r="BA41" s="50">
        <f t="shared" si="28"/>
        <v>0</v>
      </c>
      <c r="BB41" s="50">
        <f t="shared" si="28"/>
        <v>0</v>
      </c>
      <c r="BC41" s="50">
        <f t="shared" si="28"/>
        <v>0</v>
      </c>
      <c r="BD41" s="50">
        <f t="shared" si="28"/>
        <v>0</v>
      </c>
      <c r="BE41" s="50">
        <f t="shared" si="28"/>
        <v>0</v>
      </c>
      <c r="BF41" s="50">
        <f t="shared" si="28"/>
        <v>0</v>
      </c>
      <c r="BG41" s="50">
        <f t="shared" si="28"/>
        <v>0</v>
      </c>
      <c r="BH41" s="50">
        <f t="shared" si="28"/>
        <v>0</v>
      </c>
      <c r="BI41" s="50">
        <f t="shared" si="28"/>
        <v>0</v>
      </c>
      <c r="BJ41" s="50">
        <f t="shared" si="28"/>
        <v>0</v>
      </c>
      <c r="BK41" s="50">
        <f t="shared" si="28"/>
        <v>0</v>
      </c>
      <c r="BL41" s="50">
        <f t="shared" si="28"/>
        <v>0</v>
      </c>
      <c r="BM41" s="50">
        <f t="shared" si="28"/>
        <v>0</v>
      </c>
      <c r="BN41" s="50">
        <f t="shared" si="28"/>
        <v>0</v>
      </c>
      <c r="BO41" s="50">
        <f t="shared" si="28"/>
        <v>0</v>
      </c>
      <c r="BP41" s="50">
        <f t="shared" si="28"/>
        <v>0</v>
      </c>
      <c r="BQ41" s="50">
        <f t="shared" ref="BQ41:CH41" si="29">BQ$37</f>
        <v>0</v>
      </c>
      <c r="BR41" s="50">
        <f t="shared" si="29"/>
        <v>0</v>
      </c>
      <c r="BS41" s="50">
        <f t="shared" si="29"/>
        <v>0</v>
      </c>
      <c r="BT41" s="50">
        <f t="shared" si="29"/>
        <v>0</v>
      </c>
      <c r="BU41" s="50">
        <f t="shared" si="29"/>
        <v>0</v>
      </c>
      <c r="BV41" s="50">
        <f t="shared" si="29"/>
        <v>0</v>
      </c>
      <c r="BW41" s="50">
        <f t="shared" si="29"/>
        <v>0</v>
      </c>
      <c r="BX41" s="50">
        <f t="shared" si="29"/>
        <v>0</v>
      </c>
      <c r="BY41" s="50">
        <f t="shared" si="29"/>
        <v>0</v>
      </c>
      <c r="BZ41" s="50">
        <f t="shared" si="29"/>
        <v>0</v>
      </c>
      <c r="CA41" s="50">
        <f t="shared" si="29"/>
        <v>0</v>
      </c>
      <c r="CB41" s="50">
        <f t="shared" si="29"/>
        <v>0</v>
      </c>
      <c r="CC41" s="50">
        <f t="shared" si="29"/>
        <v>0</v>
      </c>
      <c r="CD41" s="50">
        <f t="shared" si="29"/>
        <v>0</v>
      </c>
      <c r="CE41" s="50">
        <f t="shared" si="29"/>
        <v>0</v>
      </c>
      <c r="CF41" s="50">
        <f t="shared" si="29"/>
        <v>0</v>
      </c>
      <c r="CG41" s="50">
        <f t="shared" si="29"/>
        <v>0</v>
      </c>
      <c r="CH41" s="50">
        <f t="shared" si="29"/>
        <v>0</v>
      </c>
    </row>
    <row r="42" spans="1:86" s="115" customFormat="1" x14ac:dyDescent="0.25">
      <c r="A42" s="111"/>
      <c r="B42" s="111"/>
      <c r="C42" s="111"/>
      <c r="D42" s="112" t="s">
        <v>102</v>
      </c>
      <c r="E42" s="113" t="s">
        <v>157</v>
      </c>
      <c r="F42" s="114" t="s">
        <v>59</v>
      </c>
      <c r="G42" s="114"/>
      <c r="H42" s="112"/>
      <c r="I42" s="115">
        <f>I39+I40-I41</f>
        <v>0</v>
      </c>
      <c r="J42" s="115">
        <f t="shared" ref="J42:BU42" si="30">J39+J40-J41</f>
        <v>0</v>
      </c>
      <c r="K42" s="115">
        <f t="shared" si="30"/>
        <v>0</v>
      </c>
      <c r="L42" s="115">
        <f t="shared" si="30"/>
        <v>82.19178082191786</v>
      </c>
      <c r="M42" s="115">
        <f t="shared" si="30"/>
        <v>83.835616438356169</v>
      </c>
      <c r="N42" s="115">
        <f t="shared" si="30"/>
        <v>85.512328767123336</v>
      </c>
      <c r="O42" s="115">
        <f t="shared" si="30"/>
        <v>86.984262295081862</v>
      </c>
      <c r="P42" s="115">
        <f t="shared" si="30"/>
        <v>88.967026849315062</v>
      </c>
      <c r="Q42" s="115">
        <f t="shared" si="30"/>
        <v>90.746367386301245</v>
      </c>
      <c r="R42" s="115">
        <f t="shared" si="30"/>
        <v>92.561294734027342</v>
      </c>
      <c r="S42" s="115">
        <f t="shared" si="30"/>
        <v>94.154562922072046</v>
      </c>
      <c r="T42" s="115">
        <f t="shared" si="30"/>
        <v>96.300771041282133</v>
      </c>
      <c r="U42" s="115">
        <f t="shared" si="30"/>
        <v>98.226786462107839</v>
      </c>
      <c r="V42" s="115">
        <f t="shared" si="30"/>
        <v>100.19132219134985</v>
      </c>
      <c r="W42" s="115">
        <f t="shared" si="30"/>
        <v>101.91592691759433</v>
      </c>
      <c r="X42" s="115">
        <f t="shared" si="30"/>
        <v>104.23905160788036</v>
      </c>
      <c r="Y42" s="115">
        <f t="shared" si="30"/>
        <v>106.32383264003806</v>
      </c>
      <c r="Z42" s="115">
        <f t="shared" si="30"/>
        <v>108.45030929283871</v>
      </c>
      <c r="AA42" s="115">
        <f t="shared" si="30"/>
        <v>110.31707691181373</v>
      </c>
      <c r="AB42" s="115">
        <f t="shared" si="30"/>
        <v>112.83170178826958</v>
      </c>
      <c r="AC42" s="115">
        <f t="shared" si="30"/>
        <v>115.08833582403486</v>
      </c>
      <c r="AD42" s="115">
        <f t="shared" si="30"/>
        <v>117.3901025405155</v>
      </c>
      <c r="AE42" s="115">
        <f t="shared" si="30"/>
        <v>119.41075184654073</v>
      </c>
      <c r="AF42" s="115">
        <f t="shared" si="30"/>
        <v>122.13266268315238</v>
      </c>
      <c r="AG42" s="115">
        <f t="shared" si="30"/>
        <v>124.57531593681551</v>
      </c>
      <c r="AH42" s="115">
        <f t="shared" si="30"/>
        <v>127.06682225555164</v>
      </c>
      <c r="AI42" s="115">
        <f t="shared" si="30"/>
        <v>129.25403804847519</v>
      </c>
      <c r="AJ42" s="115">
        <f t="shared" si="30"/>
        <v>132.20032187467609</v>
      </c>
      <c r="AK42" s="115">
        <f t="shared" si="30"/>
        <v>134.84432831216964</v>
      </c>
      <c r="AL42" s="115">
        <f t="shared" si="30"/>
        <v>137.54121487841303</v>
      </c>
      <c r="AM42" s="115">
        <f t="shared" si="30"/>
        <v>0</v>
      </c>
      <c r="AN42" s="115">
        <f t="shared" si="30"/>
        <v>0</v>
      </c>
      <c r="AO42" s="115">
        <f t="shared" si="30"/>
        <v>0</v>
      </c>
      <c r="AP42" s="115">
        <f t="shared" si="30"/>
        <v>0</v>
      </c>
      <c r="AQ42" s="115">
        <f t="shared" si="30"/>
        <v>0</v>
      </c>
      <c r="AR42" s="115">
        <f t="shared" si="30"/>
        <v>0</v>
      </c>
      <c r="AS42" s="115">
        <f t="shared" si="30"/>
        <v>0</v>
      </c>
      <c r="AT42" s="115">
        <f t="shared" si="30"/>
        <v>0</v>
      </c>
      <c r="AU42" s="115">
        <f t="shared" si="30"/>
        <v>0</v>
      </c>
      <c r="AV42" s="115">
        <f t="shared" si="30"/>
        <v>0</v>
      </c>
      <c r="AW42" s="115">
        <f t="shared" si="30"/>
        <v>0</v>
      </c>
      <c r="AX42" s="115">
        <f t="shared" si="30"/>
        <v>0</v>
      </c>
      <c r="AY42" s="115">
        <f t="shared" si="30"/>
        <v>0</v>
      </c>
      <c r="AZ42" s="115">
        <f t="shared" si="30"/>
        <v>0</v>
      </c>
      <c r="BA42" s="115">
        <f t="shared" si="30"/>
        <v>0</v>
      </c>
      <c r="BB42" s="115">
        <f t="shared" si="30"/>
        <v>0</v>
      </c>
      <c r="BC42" s="115">
        <f t="shared" si="30"/>
        <v>0</v>
      </c>
      <c r="BD42" s="115">
        <f t="shared" si="30"/>
        <v>0</v>
      </c>
      <c r="BE42" s="115">
        <f t="shared" si="30"/>
        <v>0</v>
      </c>
      <c r="BF42" s="115">
        <f t="shared" si="30"/>
        <v>0</v>
      </c>
      <c r="BG42" s="115">
        <f t="shared" si="30"/>
        <v>0</v>
      </c>
      <c r="BH42" s="115">
        <f t="shared" si="30"/>
        <v>0</v>
      </c>
      <c r="BI42" s="115">
        <f t="shared" si="30"/>
        <v>0</v>
      </c>
      <c r="BJ42" s="115">
        <f t="shared" si="30"/>
        <v>0</v>
      </c>
      <c r="BK42" s="115">
        <f t="shared" si="30"/>
        <v>0</v>
      </c>
      <c r="BL42" s="115">
        <f t="shared" si="30"/>
        <v>0</v>
      </c>
      <c r="BM42" s="115">
        <f t="shared" si="30"/>
        <v>0</v>
      </c>
      <c r="BN42" s="115">
        <f t="shared" si="30"/>
        <v>0</v>
      </c>
      <c r="BO42" s="115">
        <f t="shared" si="30"/>
        <v>0</v>
      </c>
      <c r="BP42" s="115">
        <f t="shared" si="30"/>
        <v>0</v>
      </c>
      <c r="BQ42" s="115">
        <f t="shared" si="30"/>
        <v>0</v>
      </c>
      <c r="BR42" s="115">
        <f t="shared" si="30"/>
        <v>0</v>
      </c>
      <c r="BS42" s="115">
        <f t="shared" si="30"/>
        <v>0</v>
      </c>
      <c r="BT42" s="115">
        <f t="shared" si="30"/>
        <v>0</v>
      </c>
      <c r="BU42" s="115">
        <f t="shared" si="30"/>
        <v>0</v>
      </c>
      <c r="BV42" s="115">
        <f t="shared" ref="BV42:CH42" si="31">BV39+BV40-BV41</f>
        <v>0</v>
      </c>
      <c r="BW42" s="115">
        <f t="shared" si="31"/>
        <v>0</v>
      </c>
      <c r="BX42" s="115">
        <f t="shared" si="31"/>
        <v>0</v>
      </c>
      <c r="BY42" s="115">
        <f t="shared" si="31"/>
        <v>0</v>
      </c>
      <c r="BZ42" s="115">
        <f t="shared" si="31"/>
        <v>0</v>
      </c>
      <c r="CA42" s="115">
        <f t="shared" si="31"/>
        <v>0</v>
      </c>
      <c r="CB42" s="115">
        <f t="shared" si="31"/>
        <v>0</v>
      </c>
      <c r="CC42" s="115">
        <f t="shared" si="31"/>
        <v>0</v>
      </c>
      <c r="CD42" s="115">
        <f t="shared" si="31"/>
        <v>0</v>
      </c>
      <c r="CE42" s="115">
        <f t="shared" si="31"/>
        <v>0</v>
      </c>
      <c r="CF42" s="115">
        <f t="shared" si="31"/>
        <v>0</v>
      </c>
      <c r="CG42" s="115">
        <f t="shared" si="31"/>
        <v>0</v>
      </c>
      <c r="CH42" s="115">
        <f t="shared" si="31"/>
        <v>0</v>
      </c>
    </row>
    <row r="44" spans="1:86" x14ac:dyDescent="0.25">
      <c r="A44" s="5" t="s">
        <v>171</v>
      </c>
    </row>
    <row r="46" spans="1:86" x14ac:dyDescent="0.25">
      <c r="B46" s="5" t="s">
        <v>172</v>
      </c>
    </row>
    <row r="47" spans="1:86" x14ac:dyDescent="0.25">
      <c r="D47" s="6" t="str">
        <f>D$20</f>
        <v>Account receivable balance BEG</v>
      </c>
      <c r="E47" s="14">
        <f t="shared" ref="E47:BP47" si="32">E$20</f>
        <v>0</v>
      </c>
      <c r="F47" s="7" t="str">
        <f t="shared" si="32"/>
        <v>$ 000s</v>
      </c>
      <c r="G47" s="6">
        <f t="shared" si="32"/>
        <v>0</v>
      </c>
      <c r="H47" s="6">
        <f t="shared" si="32"/>
        <v>0</v>
      </c>
      <c r="I47" s="6">
        <f t="shared" si="32"/>
        <v>0</v>
      </c>
      <c r="J47" s="6">
        <f t="shared" si="32"/>
        <v>0</v>
      </c>
      <c r="K47" s="6">
        <f t="shared" si="32"/>
        <v>0</v>
      </c>
      <c r="L47" s="6">
        <f t="shared" si="32"/>
        <v>0</v>
      </c>
      <c r="M47" s="6">
        <f t="shared" si="32"/>
        <v>0</v>
      </c>
      <c r="N47" s="6">
        <f t="shared" si="32"/>
        <v>0</v>
      </c>
      <c r="O47" s="6">
        <f t="shared" si="32"/>
        <v>0</v>
      </c>
      <c r="P47" s="6">
        <f t="shared" si="32"/>
        <v>0</v>
      </c>
      <c r="Q47" s="6">
        <f t="shared" si="32"/>
        <v>0</v>
      </c>
      <c r="R47" s="6">
        <f t="shared" si="32"/>
        <v>0</v>
      </c>
      <c r="S47" s="6">
        <f t="shared" si="32"/>
        <v>0</v>
      </c>
      <c r="T47" s="6">
        <f t="shared" si="32"/>
        <v>0</v>
      </c>
      <c r="U47" s="6">
        <f t="shared" si="32"/>
        <v>0</v>
      </c>
      <c r="V47" s="6">
        <f t="shared" si="32"/>
        <v>0</v>
      </c>
      <c r="W47" s="6">
        <f t="shared" si="32"/>
        <v>0</v>
      </c>
      <c r="X47" s="6">
        <f t="shared" si="32"/>
        <v>0</v>
      </c>
      <c r="Y47" s="6">
        <f t="shared" si="32"/>
        <v>0</v>
      </c>
      <c r="Z47" s="6">
        <f t="shared" si="32"/>
        <v>0</v>
      </c>
      <c r="AA47" s="6">
        <f t="shared" si="32"/>
        <v>0</v>
      </c>
      <c r="AB47" s="6">
        <f t="shared" si="32"/>
        <v>0</v>
      </c>
      <c r="AC47" s="6">
        <f t="shared" si="32"/>
        <v>0</v>
      </c>
      <c r="AD47" s="6">
        <f t="shared" si="32"/>
        <v>0</v>
      </c>
      <c r="AE47" s="6">
        <f t="shared" si="32"/>
        <v>0</v>
      </c>
      <c r="AF47" s="6">
        <f t="shared" si="32"/>
        <v>0</v>
      </c>
      <c r="AG47" s="6">
        <f t="shared" si="32"/>
        <v>0</v>
      </c>
      <c r="AH47" s="6">
        <f t="shared" si="32"/>
        <v>0</v>
      </c>
      <c r="AI47" s="6">
        <f t="shared" si="32"/>
        <v>0</v>
      </c>
      <c r="AJ47" s="6">
        <f t="shared" si="32"/>
        <v>0</v>
      </c>
      <c r="AK47" s="6">
        <f t="shared" si="32"/>
        <v>0</v>
      </c>
      <c r="AL47" s="6">
        <f t="shared" si="32"/>
        <v>0</v>
      </c>
      <c r="AM47" s="6">
        <f t="shared" si="32"/>
        <v>0</v>
      </c>
      <c r="AN47" s="6">
        <f t="shared" si="32"/>
        <v>0</v>
      </c>
      <c r="AO47" s="6">
        <f t="shared" si="32"/>
        <v>0</v>
      </c>
      <c r="AP47" s="6">
        <f t="shared" si="32"/>
        <v>0</v>
      </c>
      <c r="AQ47" s="6">
        <f t="shared" si="32"/>
        <v>0</v>
      </c>
      <c r="AR47" s="6">
        <f t="shared" si="32"/>
        <v>0</v>
      </c>
      <c r="AS47" s="6">
        <f t="shared" si="32"/>
        <v>0</v>
      </c>
      <c r="AT47" s="6">
        <f t="shared" si="32"/>
        <v>0</v>
      </c>
      <c r="AU47" s="6">
        <f t="shared" si="32"/>
        <v>0</v>
      </c>
      <c r="AV47" s="6">
        <f t="shared" si="32"/>
        <v>0</v>
      </c>
      <c r="AW47" s="6">
        <f t="shared" si="32"/>
        <v>0</v>
      </c>
      <c r="AX47" s="6">
        <f t="shared" si="32"/>
        <v>0</v>
      </c>
      <c r="AY47" s="6">
        <f t="shared" si="32"/>
        <v>0</v>
      </c>
      <c r="AZ47" s="6">
        <f t="shared" si="32"/>
        <v>0</v>
      </c>
      <c r="BA47" s="6">
        <f t="shared" si="32"/>
        <v>0</v>
      </c>
      <c r="BB47" s="6">
        <f t="shared" si="32"/>
        <v>0</v>
      </c>
      <c r="BC47" s="6">
        <f t="shared" si="32"/>
        <v>0</v>
      </c>
      <c r="BD47" s="6">
        <f t="shared" si="32"/>
        <v>0</v>
      </c>
      <c r="BE47" s="6">
        <f t="shared" si="32"/>
        <v>0</v>
      </c>
      <c r="BF47" s="6">
        <f t="shared" si="32"/>
        <v>0</v>
      </c>
      <c r="BG47" s="6">
        <f t="shared" si="32"/>
        <v>0</v>
      </c>
      <c r="BH47" s="6">
        <f t="shared" si="32"/>
        <v>0</v>
      </c>
      <c r="BI47" s="6">
        <f t="shared" si="32"/>
        <v>0</v>
      </c>
      <c r="BJ47" s="6">
        <f t="shared" si="32"/>
        <v>0</v>
      </c>
      <c r="BK47" s="6">
        <f t="shared" si="32"/>
        <v>0</v>
      </c>
      <c r="BL47" s="6">
        <f t="shared" si="32"/>
        <v>0</v>
      </c>
      <c r="BM47" s="6">
        <f t="shared" si="32"/>
        <v>0</v>
      </c>
      <c r="BN47" s="6">
        <f t="shared" si="32"/>
        <v>0</v>
      </c>
      <c r="BO47" s="6">
        <f t="shared" si="32"/>
        <v>0</v>
      </c>
      <c r="BP47" s="6">
        <f t="shared" si="32"/>
        <v>0</v>
      </c>
      <c r="BQ47" s="6">
        <f t="shared" ref="BQ47:CH47" si="33">BQ$20</f>
        <v>0</v>
      </c>
      <c r="BR47" s="6">
        <f t="shared" si="33"/>
        <v>0</v>
      </c>
      <c r="BS47" s="6">
        <f t="shared" si="33"/>
        <v>0</v>
      </c>
      <c r="BT47" s="6">
        <f t="shared" si="33"/>
        <v>0</v>
      </c>
      <c r="BU47" s="6">
        <f t="shared" si="33"/>
        <v>0</v>
      </c>
      <c r="BV47" s="6">
        <f t="shared" si="33"/>
        <v>0</v>
      </c>
      <c r="BW47" s="6">
        <f t="shared" si="33"/>
        <v>0</v>
      </c>
      <c r="BX47" s="6">
        <f t="shared" si="33"/>
        <v>0</v>
      </c>
      <c r="BY47" s="6">
        <f t="shared" si="33"/>
        <v>0</v>
      </c>
      <c r="BZ47" s="6">
        <f t="shared" si="33"/>
        <v>0</v>
      </c>
      <c r="CA47" s="6">
        <f t="shared" si="33"/>
        <v>0</v>
      </c>
      <c r="CB47" s="6">
        <f t="shared" si="33"/>
        <v>0</v>
      </c>
      <c r="CC47" s="6">
        <f t="shared" si="33"/>
        <v>0</v>
      </c>
      <c r="CD47" s="6">
        <f t="shared" si="33"/>
        <v>0</v>
      </c>
      <c r="CE47" s="6">
        <f t="shared" si="33"/>
        <v>0</v>
      </c>
      <c r="CF47" s="6">
        <f t="shared" si="33"/>
        <v>0</v>
      </c>
      <c r="CG47" s="6">
        <f t="shared" si="33"/>
        <v>0</v>
      </c>
      <c r="CH47" s="6">
        <f t="shared" si="33"/>
        <v>0</v>
      </c>
    </row>
    <row r="48" spans="1:86" x14ac:dyDescent="0.25">
      <c r="D48" s="6" t="str">
        <f>D$13</f>
        <v xml:space="preserve">Cash to be received in the next period </v>
      </c>
      <c r="E48" s="14">
        <f t="shared" ref="E48:BP48" si="34">E$13</f>
        <v>0</v>
      </c>
      <c r="F48" s="7" t="str">
        <f t="shared" si="34"/>
        <v>$ 000s</v>
      </c>
      <c r="G48" s="6">
        <f t="shared" si="34"/>
        <v>0</v>
      </c>
      <c r="H48" s="6">
        <f t="shared" si="34"/>
        <v>0</v>
      </c>
      <c r="I48" s="6">
        <f t="shared" si="34"/>
        <v>0</v>
      </c>
      <c r="J48" s="6">
        <f t="shared" si="34"/>
        <v>0</v>
      </c>
      <c r="K48" s="6">
        <f t="shared" si="34"/>
        <v>0</v>
      </c>
      <c r="L48" s="6">
        <f t="shared" si="34"/>
        <v>0</v>
      </c>
      <c r="M48" s="6">
        <f t="shared" si="34"/>
        <v>0</v>
      </c>
      <c r="N48" s="6">
        <f t="shared" si="34"/>
        <v>0</v>
      </c>
      <c r="O48" s="6">
        <f t="shared" si="34"/>
        <v>0</v>
      </c>
      <c r="P48" s="6">
        <f t="shared" si="34"/>
        <v>0</v>
      </c>
      <c r="Q48" s="6">
        <f t="shared" si="34"/>
        <v>0</v>
      </c>
      <c r="R48" s="6">
        <f t="shared" si="34"/>
        <v>0</v>
      </c>
      <c r="S48" s="6">
        <f t="shared" si="34"/>
        <v>0</v>
      </c>
      <c r="T48" s="6">
        <f t="shared" si="34"/>
        <v>0</v>
      </c>
      <c r="U48" s="6">
        <f t="shared" si="34"/>
        <v>0</v>
      </c>
      <c r="V48" s="6">
        <f t="shared" si="34"/>
        <v>0</v>
      </c>
      <c r="W48" s="6">
        <f t="shared" si="34"/>
        <v>0</v>
      </c>
      <c r="X48" s="6">
        <f t="shared" si="34"/>
        <v>0</v>
      </c>
      <c r="Y48" s="6">
        <f t="shared" si="34"/>
        <v>0</v>
      </c>
      <c r="Z48" s="6">
        <f t="shared" si="34"/>
        <v>0</v>
      </c>
      <c r="AA48" s="6">
        <f t="shared" si="34"/>
        <v>0</v>
      </c>
      <c r="AB48" s="6">
        <f t="shared" si="34"/>
        <v>0</v>
      </c>
      <c r="AC48" s="6">
        <f t="shared" si="34"/>
        <v>0</v>
      </c>
      <c r="AD48" s="6">
        <f t="shared" si="34"/>
        <v>0</v>
      </c>
      <c r="AE48" s="6">
        <f t="shared" si="34"/>
        <v>0</v>
      </c>
      <c r="AF48" s="6">
        <f t="shared" si="34"/>
        <v>0</v>
      </c>
      <c r="AG48" s="6">
        <f t="shared" si="34"/>
        <v>0</v>
      </c>
      <c r="AH48" s="6">
        <f t="shared" si="34"/>
        <v>0</v>
      </c>
      <c r="AI48" s="6">
        <f t="shared" si="34"/>
        <v>0</v>
      </c>
      <c r="AJ48" s="6">
        <f t="shared" si="34"/>
        <v>0</v>
      </c>
      <c r="AK48" s="6">
        <f t="shared" si="34"/>
        <v>0</v>
      </c>
      <c r="AL48" s="6">
        <f t="shared" si="34"/>
        <v>0</v>
      </c>
      <c r="AM48" s="6">
        <f t="shared" si="34"/>
        <v>0</v>
      </c>
      <c r="AN48" s="6">
        <f t="shared" si="34"/>
        <v>0</v>
      </c>
      <c r="AO48" s="6">
        <f t="shared" si="34"/>
        <v>0</v>
      </c>
      <c r="AP48" s="6">
        <f t="shared" si="34"/>
        <v>0</v>
      </c>
      <c r="AQ48" s="6">
        <f t="shared" si="34"/>
        <v>0</v>
      </c>
      <c r="AR48" s="6">
        <f t="shared" si="34"/>
        <v>0</v>
      </c>
      <c r="AS48" s="6">
        <f t="shared" si="34"/>
        <v>0</v>
      </c>
      <c r="AT48" s="6">
        <f t="shared" si="34"/>
        <v>0</v>
      </c>
      <c r="AU48" s="6">
        <f t="shared" si="34"/>
        <v>0</v>
      </c>
      <c r="AV48" s="6">
        <f t="shared" si="34"/>
        <v>0</v>
      </c>
      <c r="AW48" s="6">
        <f t="shared" si="34"/>
        <v>0</v>
      </c>
      <c r="AX48" s="6">
        <f t="shared" si="34"/>
        <v>0</v>
      </c>
      <c r="AY48" s="6">
        <f t="shared" si="34"/>
        <v>0</v>
      </c>
      <c r="AZ48" s="6">
        <f t="shared" si="34"/>
        <v>0</v>
      </c>
      <c r="BA48" s="6">
        <f t="shared" si="34"/>
        <v>0</v>
      </c>
      <c r="BB48" s="6">
        <f t="shared" si="34"/>
        <v>0</v>
      </c>
      <c r="BC48" s="6">
        <f t="shared" si="34"/>
        <v>0</v>
      </c>
      <c r="BD48" s="6">
        <f t="shared" si="34"/>
        <v>0</v>
      </c>
      <c r="BE48" s="6">
        <f t="shared" si="34"/>
        <v>0</v>
      </c>
      <c r="BF48" s="6">
        <f t="shared" si="34"/>
        <v>0</v>
      </c>
      <c r="BG48" s="6">
        <f t="shared" si="34"/>
        <v>0</v>
      </c>
      <c r="BH48" s="6">
        <f t="shared" si="34"/>
        <v>0</v>
      </c>
      <c r="BI48" s="6">
        <f t="shared" si="34"/>
        <v>0</v>
      </c>
      <c r="BJ48" s="6">
        <f t="shared" si="34"/>
        <v>0</v>
      </c>
      <c r="BK48" s="6">
        <f t="shared" si="34"/>
        <v>0</v>
      </c>
      <c r="BL48" s="6">
        <f t="shared" si="34"/>
        <v>0</v>
      </c>
      <c r="BM48" s="6">
        <f t="shared" si="34"/>
        <v>0</v>
      </c>
      <c r="BN48" s="6">
        <f t="shared" si="34"/>
        <v>0</v>
      </c>
      <c r="BO48" s="6">
        <f t="shared" si="34"/>
        <v>0</v>
      </c>
      <c r="BP48" s="6">
        <f t="shared" si="34"/>
        <v>0</v>
      </c>
      <c r="BQ48" s="6">
        <f t="shared" ref="BQ48:CH48" si="35">BQ$13</f>
        <v>0</v>
      </c>
      <c r="BR48" s="6">
        <f t="shared" si="35"/>
        <v>0</v>
      </c>
      <c r="BS48" s="6">
        <f t="shared" si="35"/>
        <v>0</v>
      </c>
      <c r="BT48" s="6">
        <f t="shared" si="35"/>
        <v>0</v>
      </c>
      <c r="BU48" s="6">
        <f t="shared" si="35"/>
        <v>0</v>
      </c>
      <c r="BV48" s="6">
        <f t="shared" si="35"/>
        <v>0</v>
      </c>
      <c r="BW48" s="6">
        <f t="shared" si="35"/>
        <v>0</v>
      </c>
      <c r="BX48" s="6">
        <f t="shared" si="35"/>
        <v>0</v>
      </c>
      <c r="BY48" s="6">
        <f t="shared" si="35"/>
        <v>0</v>
      </c>
      <c r="BZ48" s="6">
        <f t="shared" si="35"/>
        <v>0</v>
      </c>
      <c r="CA48" s="6">
        <f t="shared" si="35"/>
        <v>0</v>
      </c>
      <c r="CB48" s="6">
        <f t="shared" si="35"/>
        <v>0</v>
      </c>
      <c r="CC48" s="6">
        <f t="shared" si="35"/>
        <v>0</v>
      </c>
      <c r="CD48" s="6">
        <f t="shared" si="35"/>
        <v>0</v>
      </c>
      <c r="CE48" s="6">
        <f t="shared" si="35"/>
        <v>0</v>
      </c>
      <c r="CF48" s="6">
        <f t="shared" si="35"/>
        <v>0</v>
      </c>
      <c r="CG48" s="6">
        <f t="shared" si="35"/>
        <v>0</v>
      </c>
      <c r="CH48" s="6">
        <f t="shared" si="35"/>
        <v>0</v>
      </c>
    </row>
    <row r="49" spans="1:86" x14ac:dyDescent="0.25">
      <c r="D49" s="6" t="s">
        <v>172</v>
      </c>
      <c r="F49" s="7" t="s">
        <v>59</v>
      </c>
      <c r="G49" s="7">
        <f>SUM(I49:CH49)</f>
        <v>0</v>
      </c>
      <c r="I49" s="14">
        <f>I47-I48</f>
        <v>0</v>
      </c>
      <c r="J49" s="14">
        <f t="shared" ref="J49:BU49" si="36">J47-J48</f>
        <v>0</v>
      </c>
      <c r="K49" s="14">
        <f t="shared" si="36"/>
        <v>0</v>
      </c>
      <c r="L49" s="14">
        <f t="shared" si="36"/>
        <v>0</v>
      </c>
      <c r="M49" s="14">
        <f t="shared" si="36"/>
        <v>0</v>
      </c>
      <c r="N49" s="14">
        <f t="shared" si="36"/>
        <v>0</v>
      </c>
      <c r="O49" s="14">
        <f t="shared" si="36"/>
        <v>0</v>
      </c>
      <c r="P49" s="14">
        <f t="shared" si="36"/>
        <v>0</v>
      </c>
      <c r="Q49" s="14">
        <f t="shared" si="36"/>
        <v>0</v>
      </c>
      <c r="R49" s="14">
        <f t="shared" si="36"/>
        <v>0</v>
      </c>
      <c r="S49" s="14">
        <f t="shared" si="36"/>
        <v>0</v>
      </c>
      <c r="T49" s="14">
        <f t="shared" si="36"/>
        <v>0</v>
      </c>
      <c r="U49" s="14">
        <f t="shared" si="36"/>
        <v>0</v>
      </c>
      <c r="V49" s="14">
        <f t="shared" si="36"/>
        <v>0</v>
      </c>
      <c r="W49" s="14">
        <f t="shared" si="36"/>
        <v>0</v>
      </c>
      <c r="X49" s="14">
        <f t="shared" si="36"/>
        <v>0</v>
      </c>
      <c r="Y49" s="14">
        <f t="shared" si="36"/>
        <v>0</v>
      </c>
      <c r="Z49" s="14">
        <f t="shared" si="36"/>
        <v>0</v>
      </c>
      <c r="AA49" s="14">
        <f t="shared" si="36"/>
        <v>0</v>
      </c>
      <c r="AB49" s="14">
        <f t="shared" si="36"/>
        <v>0</v>
      </c>
      <c r="AC49" s="14">
        <f t="shared" si="36"/>
        <v>0</v>
      </c>
      <c r="AD49" s="14">
        <f t="shared" si="36"/>
        <v>0</v>
      </c>
      <c r="AE49" s="14">
        <f t="shared" si="36"/>
        <v>0</v>
      </c>
      <c r="AF49" s="14">
        <f t="shared" si="36"/>
        <v>0</v>
      </c>
      <c r="AG49" s="14">
        <f t="shared" si="36"/>
        <v>0</v>
      </c>
      <c r="AH49" s="14">
        <f t="shared" si="36"/>
        <v>0</v>
      </c>
      <c r="AI49" s="14">
        <f t="shared" si="36"/>
        <v>0</v>
      </c>
      <c r="AJ49" s="14">
        <f t="shared" si="36"/>
        <v>0</v>
      </c>
      <c r="AK49" s="14">
        <f t="shared" si="36"/>
        <v>0</v>
      </c>
      <c r="AL49" s="14">
        <f t="shared" si="36"/>
        <v>0</v>
      </c>
      <c r="AM49" s="14">
        <f t="shared" si="36"/>
        <v>0</v>
      </c>
      <c r="AN49" s="14">
        <f t="shared" si="36"/>
        <v>0</v>
      </c>
      <c r="AO49" s="14">
        <f t="shared" si="36"/>
        <v>0</v>
      </c>
      <c r="AP49" s="14">
        <f t="shared" si="36"/>
        <v>0</v>
      </c>
      <c r="AQ49" s="14">
        <f t="shared" si="36"/>
        <v>0</v>
      </c>
      <c r="AR49" s="14">
        <f t="shared" si="36"/>
        <v>0</v>
      </c>
      <c r="AS49" s="14">
        <f t="shared" si="36"/>
        <v>0</v>
      </c>
      <c r="AT49" s="14">
        <f t="shared" si="36"/>
        <v>0</v>
      </c>
      <c r="AU49" s="14">
        <f t="shared" si="36"/>
        <v>0</v>
      </c>
      <c r="AV49" s="14">
        <f t="shared" si="36"/>
        <v>0</v>
      </c>
      <c r="AW49" s="14">
        <f t="shared" si="36"/>
        <v>0</v>
      </c>
      <c r="AX49" s="14">
        <f t="shared" si="36"/>
        <v>0</v>
      </c>
      <c r="AY49" s="14">
        <f t="shared" si="36"/>
        <v>0</v>
      </c>
      <c r="AZ49" s="14">
        <f t="shared" si="36"/>
        <v>0</v>
      </c>
      <c r="BA49" s="14">
        <f t="shared" si="36"/>
        <v>0</v>
      </c>
      <c r="BB49" s="14">
        <f t="shared" si="36"/>
        <v>0</v>
      </c>
      <c r="BC49" s="14">
        <f t="shared" si="36"/>
        <v>0</v>
      </c>
      <c r="BD49" s="14">
        <f t="shared" si="36"/>
        <v>0</v>
      </c>
      <c r="BE49" s="14">
        <f t="shared" si="36"/>
        <v>0</v>
      </c>
      <c r="BF49" s="14">
        <f t="shared" si="36"/>
        <v>0</v>
      </c>
      <c r="BG49" s="14">
        <f t="shared" si="36"/>
        <v>0</v>
      </c>
      <c r="BH49" s="14">
        <f t="shared" si="36"/>
        <v>0</v>
      </c>
      <c r="BI49" s="14">
        <f t="shared" si="36"/>
        <v>0</v>
      </c>
      <c r="BJ49" s="14">
        <f t="shared" si="36"/>
        <v>0</v>
      </c>
      <c r="BK49" s="14">
        <f t="shared" si="36"/>
        <v>0</v>
      </c>
      <c r="BL49" s="14">
        <f t="shared" si="36"/>
        <v>0</v>
      </c>
      <c r="BM49" s="14">
        <f t="shared" si="36"/>
        <v>0</v>
      </c>
      <c r="BN49" s="14">
        <f t="shared" si="36"/>
        <v>0</v>
      </c>
      <c r="BO49" s="14">
        <f t="shared" si="36"/>
        <v>0</v>
      </c>
      <c r="BP49" s="14">
        <f t="shared" si="36"/>
        <v>0</v>
      </c>
      <c r="BQ49" s="14">
        <f t="shared" si="36"/>
        <v>0</v>
      </c>
      <c r="BR49" s="14">
        <f t="shared" si="36"/>
        <v>0</v>
      </c>
      <c r="BS49" s="14">
        <f t="shared" si="36"/>
        <v>0</v>
      </c>
      <c r="BT49" s="14">
        <f t="shared" si="36"/>
        <v>0</v>
      </c>
      <c r="BU49" s="14">
        <f t="shared" si="36"/>
        <v>0</v>
      </c>
      <c r="BV49" s="14">
        <f t="shared" ref="BV49:CH49" si="37">BV47-BV48</f>
        <v>0</v>
      </c>
      <c r="BW49" s="14">
        <f t="shared" si="37"/>
        <v>0</v>
      </c>
      <c r="BX49" s="14">
        <f t="shared" si="37"/>
        <v>0</v>
      </c>
      <c r="BY49" s="14">
        <f t="shared" si="37"/>
        <v>0</v>
      </c>
      <c r="BZ49" s="14">
        <f t="shared" si="37"/>
        <v>0</v>
      </c>
      <c r="CA49" s="14">
        <f t="shared" si="37"/>
        <v>0</v>
      </c>
      <c r="CB49" s="14">
        <f t="shared" si="37"/>
        <v>0</v>
      </c>
      <c r="CC49" s="14">
        <f t="shared" si="37"/>
        <v>0</v>
      </c>
      <c r="CD49" s="14">
        <f t="shared" si="37"/>
        <v>0</v>
      </c>
      <c r="CE49" s="14">
        <f t="shared" si="37"/>
        <v>0</v>
      </c>
      <c r="CF49" s="14">
        <f t="shared" si="37"/>
        <v>0</v>
      </c>
      <c r="CG49" s="14">
        <f t="shared" si="37"/>
        <v>0</v>
      </c>
      <c r="CH49" s="14">
        <f t="shared" si="37"/>
        <v>0</v>
      </c>
    </row>
    <row r="51" spans="1:86" x14ac:dyDescent="0.25">
      <c r="B51" s="5" t="s">
        <v>173</v>
      </c>
    </row>
    <row r="52" spans="1:86" x14ac:dyDescent="0.25">
      <c r="D52" s="6" t="str">
        <f>D$32</f>
        <v xml:space="preserve">Cash to operating expenses in the next period </v>
      </c>
      <c r="E52" s="14">
        <f t="shared" ref="E52:BP52" si="38">E$32</f>
        <v>0</v>
      </c>
      <c r="F52" s="7" t="str">
        <f t="shared" si="38"/>
        <v>$ 000s</v>
      </c>
      <c r="G52" s="6">
        <f t="shared" si="38"/>
        <v>2903.2539132677143</v>
      </c>
      <c r="H52" s="6">
        <f t="shared" si="38"/>
        <v>0</v>
      </c>
      <c r="I52" s="6">
        <f t="shared" si="38"/>
        <v>0</v>
      </c>
      <c r="J52" s="6">
        <f t="shared" si="38"/>
        <v>0</v>
      </c>
      <c r="K52" s="6">
        <f t="shared" si="38"/>
        <v>0</v>
      </c>
      <c r="L52" s="6">
        <f t="shared" si="38"/>
        <v>82.19178082191786</v>
      </c>
      <c r="M52" s="6">
        <f t="shared" si="38"/>
        <v>83.835616438356169</v>
      </c>
      <c r="N52" s="6">
        <f t="shared" si="38"/>
        <v>85.512328767123336</v>
      </c>
      <c r="O52" s="6">
        <f t="shared" si="38"/>
        <v>86.984262295081976</v>
      </c>
      <c r="P52" s="6">
        <f t="shared" si="38"/>
        <v>88.967026849315062</v>
      </c>
      <c r="Q52" s="6">
        <f t="shared" si="38"/>
        <v>90.746367386301358</v>
      </c>
      <c r="R52" s="6">
        <f t="shared" si="38"/>
        <v>92.561294734027342</v>
      </c>
      <c r="S52" s="6">
        <f t="shared" si="38"/>
        <v>94.154562922072046</v>
      </c>
      <c r="T52" s="6">
        <f t="shared" si="38"/>
        <v>96.300771041282133</v>
      </c>
      <c r="U52" s="6">
        <f t="shared" si="38"/>
        <v>98.226786462107839</v>
      </c>
      <c r="V52" s="6">
        <f t="shared" si="38"/>
        <v>100.19132219134985</v>
      </c>
      <c r="W52" s="6">
        <f t="shared" si="38"/>
        <v>101.91592691759433</v>
      </c>
      <c r="X52" s="6">
        <f t="shared" si="38"/>
        <v>104.23905160788036</v>
      </c>
      <c r="Y52" s="6">
        <f t="shared" si="38"/>
        <v>106.32383264003806</v>
      </c>
      <c r="Z52" s="6">
        <f t="shared" si="38"/>
        <v>108.45030929283871</v>
      </c>
      <c r="AA52" s="6">
        <f t="shared" si="38"/>
        <v>110.31707691181373</v>
      </c>
      <c r="AB52" s="6">
        <f t="shared" si="38"/>
        <v>112.83170178826958</v>
      </c>
      <c r="AC52" s="6">
        <f t="shared" si="38"/>
        <v>115.08833582403486</v>
      </c>
      <c r="AD52" s="6">
        <f t="shared" si="38"/>
        <v>117.3901025405155</v>
      </c>
      <c r="AE52" s="6">
        <f t="shared" si="38"/>
        <v>119.41075184654073</v>
      </c>
      <c r="AF52" s="6">
        <f t="shared" si="38"/>
        <v>122.13266268315238</v>
      </c>
      <c r="AG52" s="6">
        <f t="shared" si="38"/>
        <v>124.57531593681551</v>
      </c>
      <c r="AH52" s="6">
        <f t="shared" si="38"/>
        <v>127.06682225555164</v>
      </c>
      <c r="AI52" s="6">
        <f t="shared" si="38"/>
        <v>129.25403804847519</v>
      </c>
      <c r="AJ52" s="6">
        <f t="shared" si="38"/>
        <v>132.20032187467609</v>
      </c>
      <c r="AK52" s="6">
        <f t="shared" si="38"/>
        <v>134.84432831216964</v>
      </c>
      <c r="AL52" s="6">
        <f t="shared" si="38"/>
        <v>137.54121487841303</v>
      </c>
      <c r="AM52" s="6">
        <f t="shared" si="38"/>
        <v>0</v>
      </c>
      <c r="AN52" s="6">
        <f t="shared" si="38"/>
        <v>0</v>
      </c>
      <c r="AO52" s="6">
        <f t="shared" si="38"/>
        <v>0</v>
      </c>
      <c r="AP52" s="6">
        <f t="shared" si="38"/>
        <v>0</v>
      </c>
      <c r="AQ52" s="6">
        <f t="shared" si="38"/>
        <v>0</v>
      </c>
      <c r="AR52" s="6">
        <f t="shared" si="38"/>
        <v>0</v>
      </c>
      <c r="AS52" s="6">
        <f t="shared" si="38"/>
        <v>0</v>
      </c>
      <c r="AT52" s="6">
        <f t="shared" si="38"/>
        <v>0</v>
      </c>
      <c r="AU52" s="6">
        <f t="shared" si="38"/>
        <v>0</v>
      </c>
      <c r="AV52" s="6">
        <f t="shared" si="38"/>
        <v>0</v>
      </c>
      <c r="AW52" s="6">
        <f t="shared" si="38"/>
        <v>0</v>
      </c>
      <c r="AX52" s="6">
        <f t="shared" si="38"/>
        <v>0</v>
      </c>
      <c r="AY52" s="6">
        <f t="shared" si="38"/>
        <v>0</v>
      </c>
      <c r="AZ52" s="6">
        <f t="shared" si="38"/>
        <v>0</v>
      </c>
      <c r="BA52" s="6">
        <f t="shared" si="38"/>
        <v>0</v>
      </c>
      <c r="BB52" s="6">
        <f t="shared" si="38"/>
        <v>0</v>
      </c>
      <c r="BC52" s="6">
        <f t="shared" si="38"/>
        <v>0</v>
      </c>
      <c r="BD52" s="6">
        <f t="shared" si="38"/>
        <v>0</v>
      </c>
      <c r="BE52" s="6">
        <f t="shared" si="38"/>
        <v>0</v>
      </c>
      <c r="BF52" s="6">
        <f t="shared" si="38"/>
        <v>0</v>
      </c>
      <c r="BG52" s="6">
        <f t="shared" si="38"/>
        <v>0</v>
      </c>
      <c r="BH52" s="6">
        <f t="shared" si="38"/>
        <v>0</v>
      </c>
      <c r="BI52" s="6">
        <f t="shared" si="38"/>
        <v>0</v>
      </c>
      <c r="BJ52" s="6">
        <f t="shared" si="38"/>
        <v>0</v>
      </c>
      <c r="BK52" s="6">
        <f t="shared" si="38"/>
        <v>0</v>
      </c>
      <c r="BL52" s="6">
        <f t="shared" si="38"/>
        <v>0</v>
      </c>
      <c r="BM52" s="6">
        <f t="shared" si="38"/>
        <v>0</v>
      </c>
      <c r="BN52" s="6">
        <f t="shared" si="38"/>
        <v>0</v>
      </c>
      <c r="BO52" s="6">
        <f t="shared" si="38"/>
        <v>0</v>
      </c>
      <c r="BP52" s="6">
        <f t="shared" si="38"/>
        <v>0</v>
      </c>
      <c r="BQ52" s="6">
        <f t="shared" ref="BQ52:CH52" si="39">BQ$32</f>
        <v>0</v>
      </c>
      <c r="BR52" s="6">
        <f t="shared" si="39"/>
        <v>0</v>
      </c>
      <c r="BS52" s="6">
        <f t="shared" si="39"/>
        <v>0</v>
      </c>
      <c r="BT52" s="6">
        <f t="shared" si="39"/>
        <v>0</v>
      </c>
      <c r="BU52" s="6">
        <f t="shared" si="39"/>
        <v>0</v>
      </c>
      <c r="BV52" s="6">
        <f t="shared" si="39"/>
        <v>0</v>
      </c>
      <c r="BW52" s="6">
        <f t="shared" si="39"/>
        <v>0</v>
      </c>
      <c r="BX52" s="6">
        <f t="shared" si="39"/>
        <v>0</v>
      </c>
      <c r="BY52" s="6">
        <f t="shared" si="39"/>
        <v>0</v>
      </c>
      <c r="BZ52" s="6">
        <f t="shared" si="39"/>
        <v>0</v>
      </c>
      <c r="CA52" s="6">
        <f t="shared" si="39"/>
        <v>0</v>
      </c>
      <c r="CB52" s="6">
        <f t="shared" si="39"/>
        <v>0</v>
      </c>
      <c r="CC52" s="6">
        <f t="shared" si="39"/>
        <v>0</v>
      </c>
      <c r="CD52" s="6">
        <f t="shared" si="39"/>
        <v>0</v>
      </c>
      <c r="CE52" s="6">
        <f t="shared" si="39"/>
        <v>0</v>
      </c>
      <c r="CF52" s="6">
        <f t="shared" si="39"/>
        <v>0</v>
      </c>
      <c r="CG52" s="6">
        <f t="shared" si="39"/>
        <v>0</v>
      </c>
      <c r="CH52" s="6">
        <f t="shared" si="39"/>
        <v>0</v>
      </c>
    </row>
    <row r="53" spans="1:86" x14ac:dyDescent="0.25">
      <c r="D53" s="6" t="str">
        <f>D$39</f>
        <v>Accounts payable balance BEG</v>
      </c>
      <c r="E53" s="14">
        <f t="shared" ref="E53:BP53" si="40">E$39</f>
        <v>0</v>
      </c>
      <c r="F53" s="7" t="str">
        <f t="shared" si="40"/>
        <v>$ 000s</v>
      </c>
      <c r="G53" s="6">
        <f t="shared" si="40"/>
        <v>0</v>
      </c>
      <c r="H53" s="6">
        <f t="shared" si="40"/>
        <v>0</v>
      </c>
      <c r="I53" s="6">
        <f t="shared" si="40"/>
        <v>0</v>
      </c>
      <c r="J53" s="6">
        <f t="shared" si="40"/>
        <v>0</v>
      </c>
      <c r="K53" s="6">
        <f t="shared" si="40"/>
        <v>0</v>
      </c>
      <c r="L53" s="6">
        <f t="shared" si="40"/>
        <v>0</v>
      </c>
      <c r="M53" s="6">
        <f t="shared" si="40"/>
        <v>82.19178082191786</v>
      </c>
      <c r="N53" s="6">
        <f t="shared" si="40"/>
        <v>83.835616438356169</v>
      </c>
      <c r="O53" s="6">
        <f t="shared" si="40"/>
        <v>85.512328767123336</v>
      </c>
      <c r="P53" s="6">
        <f t="shared" si="40"/>
        <v>86.984262295081862</v>
      </c>
      <c r="Q53" s="6">
        <f t="shared" si="40"/>
        <v>88.967026849315062</v>
      </c>
      <c r="R53" s="6">
        <f t="shared" si="40"/>
        <v>90.746367386301245</v>
      </c>
      <c r="S53" s="6">
        <f t="shared" si="40"/>
        <v>92.561294734027342</v>
      </c>
      <c r="T53" s="6">
        <f t="shared" si="40"/>
        <v>94.154562922072046</v>
      </c>
      <c r="U53" s="6">
        <f t="shared" si="40"/>
        <v>96.300771041282133</v>
      </c>
      <c r="V53" s="6">
        <f t="shared" si="40"/>
        <v>98.226786462107839</v>
      </c>
      <c r="W53" s="6">
        <f t="shared" si="40"/>
        <v>100.19132219134985</v>
      </c>
      <c r="X53" s="6">
        <f t="shared" si="40"/>
        <v>101.91592691759433</v>
      </c>
      <c r="Y53" s="6">
        <f t="shared" si="40"/>
        <v>104.23905160788036</v>
      </c>
      <c r="Z53" s="6">
        <f t="shared" si="40"/>
        <v>106.32383264003806</v>
      </c>
      <c r="AA53" s="6">
        <f t="shared" si="40"/>
        <v>108.45030929283871</v>
      </c>
      <c r="AB53" s="6">
        <f t="shared" si="40"/>
        <v>110.31707691181373</v>
      </c>
      <c r="AC53" s="6">
        <f t="shared" si="40"/>
        <v>112.83170178826958</v>
      </c>
      <c r="AD53" s="6">
        <f t="shared" si="40"/>
        <v>115.08833582403486</v>
      </c>
      <c r="AE53" s="6">
        <f t="shared" si="40"/>
        <v>117.3901025405155</v>
      </c>
      <c r="AF53" s="6">
        <f t="shared" si="40"/>
        <v>119.41075184654073</v>
      </c>
      <c r="AG53" s="6">
        <f t="shared" si="40"/>
        <v>122.13266268315238</v>
      </c>
      <c r="AH53" s="6">
        <f t="shared" si="40"/>
        <v>124.57531593681551</v>
      </c>
      <c r="AI53" s="6">
        <f t="shared" si="40"/>
        <v>127.06682225555164</v>
      </c>
      <c r="AJ53" s="6">
        <f t="shared" si="40"/>
        <v>129.25403804847519</v>
      </c>
      <c r="AK53" s="6">
        <f t="shared" si="40"/>
        <v>132.20032187467609</v>
      </c>
      <c r="AL53" s="6">
        <f t="shared" si="40"/>
        <v>134.84432831216964</v>
      </c>
      <c r="AM53" s="6">
        <f t="shared" si="40"/>
        <v>137.54121487841303</v>
      </c>
      <c r="AN53" s="6">
        <f t="shared" si="40"/>
        <v>0</v>
      </c>
      <c r="AO53" s="6">
        <f t="shared" si="40"/>
        <v>0</v>
      </c>
      <c r="AP53" s="6">
        <f t="shared" si="40"/>
        <v>0</v>
      </c>
      <c r="AQ53" s="6">
        <f t="shared" si="40"/>
        <v>0</v>
      </c>
      <c r="AR53" s="6">
        <f t="shared" si="40"/>
        <v>0</v>
      </c>
      <c r="AS53" s="6">
        <f t="shared" si="40"/>
        <v>0</v>
      </c>
      <c r="AT53" s="6">
        <f t="shared" si="40"/>
        <v>0</v>
      </c>
      <c r="AU53" s="6">
        <f t="shared" si="40"/>
        <v>0</v>
      </c>
      <c r="AV53" s="6">
        <f t="shared" si="40"/>
        <v>0</v>
      </c>
      <c r="AW53" s="6">
        <f t="shared" si="40"/>
        <v>0</v>
      </c>
      <c r="AX53" s="6">
        <f t="shared" si="40"/>
        <v>0</v>
      </c>
      <c r="AY53" s="6">
        <f t="shared" si="40"/>
        <v>0</v>
      </c>
      <c r="AZ53" s="6">
        <f t="shared" si="40"/>
        <v>0</v>
      </c>
      <c r="BA53" s="6">
        <f t="shared" si="40"/>
        <v>0</v>
      </c>
      <c r="BB53" s="6">
        <f t="shared" si="40"/>
        <v>0</v>
      </c>
      <c r="BC53" s="6">
        <f t="shared" si="40"/>
        <v>0</v>
      </c>
      <c r="BD53" s="6">
        <f t="shared" si="40"/>
        <v>0</v>
      </c>
      <c r="BE53" s="6">
        <f t="shared" si="40"/>
        <v>0</v>
      </c>
      <c r="BF53" s="6">
        <f t="shared" si="40"/>
        <v>0</v>
      </c>
      <c r="BG53" s="6">
        <f t="shared" si="40"/>
        <v>0</v>
      </c>
      <c r="BH53" s="6">
        <f t="shared" si="40"/>
        <v>0</v>
      </c>
      <c r="BI53" s="6">
        <f t="shared" si="40"/>
        <v>0</v>
      </c>
      <c r="BJ53" s="6">
        <f t="shared" si="40"/>
        <v>0</v>
      </c>
      <c r="BK53" s="6">
        <f t="shared" si="40"/>
        <v>0</v>
      </c>
      <c r="BL53" s="6">
        <f t="shared" si="40"/>
        <v>0</v>
      </c>
      <c r="BM53" s="6">
        <f t="shared" si="40"/>
        <v>0</v>
      </c>
      <c r="BN53" s="6">
        <f t="shared" si="40"/>
        <v>0</v>
      </c>
      <c r="BO53" s="6">
        <f t="shared" si="40"/>
        <v>0</v>
      </c>
      <c r="BP53" s="6">
        <f t="shared" si="40"/>
        <v>0</v>
      </c>
      <c r="BQ53" s="6">
        <f t="shared" ref="BQ53:CH53" si="41">BQ$39</f>
        <v>0</v>
      </c>
      <c r="BR53" s="6">
        <f t="shared" si="41"/>
        <v>0</v>
      </c>
      <c r="BS53" s="6">
        <f t="shared" si="41"/>
        <v>0</v>
      </c>
      <c r="BT53" s="6">
        <f t="shared" si="41"/>
        <v>0</v>
      </c>
      <c r="BU53" s="6">
        <f t="shared" si="41"/>
        <v>0</v>
      </c>
      <c r="BV53" s="6">
        <f t="shared" si="41"/>
        <v>0</v>
      </c>
      <c r="BW53" s="6">
        <f t="shared" si="41"/>
        <v>0</v>
      </c>
      <c r="BX53" s="6">
        <f t="shared" si="41"/>
        <v>0</v>
      </c>
      <c r="BY53" s="6">
        <f t="shared" si="41"/>
        <v>0</v>
      </c>
      <c r="BZ53" s="6">
        <f t="shared" si="41"/>
        <v>0</v>
      </c>
      <c r="CA53" s="6">
        <f t="shared" si="41"/>
        <v>0</v>
      </c>
      <c r="CB53" s="6">
        <f t="shared" si="41"/>
        <v>0</v>
      </c>
      <c r="CC53" s="6">
        <f t="shared" si="41"/>
        <v>0</v>
      </c>
      <c r="CD53" s="6">
        <f t="shared" si="41"/>
        <v>0</v>
      </c>
      <c r="CE53" s="6">
        <f t="shared" si="41"/>
        <v>0</v>
      </c>
      <c r="CF53" s="6">
        <f t="shared" si="41"/>
        <v>0</v>
      </c>
      <c r="CG53" s="6">
        <f t="shared" si="41"/>
        <v>0</v>
      </c>
      <c r="CH53" s="6">
        <f t="shared" si="41"/>
        <v>0</v>
      </c>
    </row>
    <row r="54" spans="1:86" x14ac:dyDescent="0.25">
      <c r="D54" s="6" t="s">
        <v>173</v>
      </c>
      <c r="F54" s="7" t="s">
        <v>59</v>
      </c>
      <c r="G54" s="7">
        <f>SUM(I54:CH54)</f>
        <v>2.2737367544323206E-13</v>
      </c>
      <c r="I54" s="14">
        <f>I52-I53</f>
        <v>0</v>
      </c>
      <c r="J54" s="14">
        <f t="shared" ref="J54:BU54" si="42">J52-J53</f>
        <v>0</v>
      </c>
      <c r="K54" s="14">
        <f t="shared" si="42"/>
        <v>0</v>
      </c>
      <c r="L54" s="14">
        <f t="shared" si="42"/>
        <v>82.19178082191786</v>
      </c>
      <c r="M54" s="14">
        <f t="shared" si="42"/>
        <v>1.6438356164383094</v>
      </c>
      <c r="N54" s="14">
        <f t="shared" si="42"/>
        <v>1.6767123287671666</v>
      </c>
      <c r="O54" s="14">
        <f t="shared" si="42"/>
        <v>1.4719335279586403</v>
      </c>
      <c r="P54" s="14">
        <f t="shared" si="42"/>
        <v>1.9827645542331993</v>
      </c>
      <c r="Q54" s="14">
        <f t="shared" si="42"/>
        <v>1.7793405369862967</v>
      </c>
      <c r="R54" s="14">
        <f t="shared" si="42"/>
        <v>1.8149273477260977</v>
      </c>
      <c r="S54" s="14">
        <f t="shared" si="42"/>
        <v>1.5932681880447035</v>
      </c>
      <c r="T54" s="14">
        <f t="shared" si="42"/>
        <v>2.1462081192100868</v>
      </c>
      <c r="U54" s="14">
        <f t="shared" si="42"/>
        <v>1.9260154208257063</v>
      </c>
      <c r="V54" s="14">
        <f t="shared" si="42"/>
        <v>1.9645357292420158</v>
      </c>
      <c r="W54" s="14">
        <f t="shared" si="42"/>
        <v>1.724604726244479</v>
      </c>
      <c r="X54" s="14">
        <f t="shared" si="42"/>
        <v>2.3231246902860221</v>
      </c>
      <c r="Y54" s="14">
        <f t="shared" si="42"/>
        <v>2.0847810321577072</v>
      </c>
      <c r="Z54" s="14">
        <f t="shared" si="42"/>
        <v>2.1264766528006476</v>
      </c>
      <c r="AA54" s="14">
        <f t="shared" si="42"/>
        <v>1.8667676189750182</v>
      </c>
      <c r="AB54" s="14">
        <f t="shared" si="42"/>
        <v>2.514624876455855</v>
      </c>
      <c r="AC54" s="14">
        <f t="shared" si="42"/>
        <v>2.2566340357652734</v>
      </c>
      <c r="AD54" s="14">
        <f t="shared" si="42"/>
        <v>2.3017667164806426</v>
      </c>
      <c r="AE54" s="14">
        <f t="shared" si="42"/>
        <v>2.0206493060252342</v>
      </c>
      <c r="AF54" s="14">
        <f t="shared" si="42"/>
        <v>2.7219108366116416</v>
      </c>
      <c r="AG54" s="14">
        <f t="shared" si="42"/>
        <v>2.4426532536631385</v>
      </c>
      <c r="AH54" s="14">
        <f t="shared" si="42"/>
        <v>2.4915063187361284</v>
      </c>
      <c r="AI54" s="14">
        <f t="shared" si="42"/>
        <v>2.1872157929235527</v>
      </c>
      <c r="AJ54" s="14">
        <f t="shared" si="42"/>
        <v>2.9462838262008972</v>
      </c>
      <c r="AK54" s="14">
        <f t="shared" si="42"/>
        <v>2.6440064374935446</v>
      </c>
      <c r="AL54" s="14">
        <f t="shared" si="42"/>
        <v>2.6968865662433927</v>
      </c>
      <c r="AM54" s="14">
        <f t="shared" si="42"/>
        <v>-137.54121487841303</v>
      </c>
      <c r="AN54" s="14">
        <f t="shared" si="42"/>
        <v>0</v>
      </c>
      <c r="AO54" s="14">
        <f t="shared" si="42"/>
        <v>0</v>
      </c>
      <c r="AP54" s="14">
        <f t="shared" si="42"/>
        <v>0</v>
      </c>
      <c r="AQ54" s="14">
        <f t="shared" si="42"/>
        <v>0</v>
      </c>
      <c r="AR54" s="14">
        <f t="shared" si="42"/>
        <v>0</v>
      </c>
      <c r="AS54" s="14">
        <f t="shared" si="42"/>
        <v>0</v>
      </c>
      <c r="AT54" s="14">
        <f t="shared" si="42"/>
        <v>0</v>
      </c>
      <c r="AU54" s="14">
        <f t="shared" si="42"/>
        <v>0</v>
      </c>
      <c r="AV54" s="14">
        <f t="shared" si="42"/>
        <v>0</v>
      </c>
      <c r="AW54" s="14">
        <f t="shared" si="42"/>
        <v>0</v>
      </c>
      <c r="AX54" s="14">
        <f t="shared" si="42"/>
        <v>0</v>
      </c>
      <c r="AY54" s="14">
        <f t="shared" si="42"/>
        <v>0</v>
      </c>
      <c r="AZ54" s="14">
        <f t="shared" si="42"/>
        <v>0</v>
      </c>
      <c r="BA54" s="14">
        <f t="shared" si="42"/>
        <v>0</v>
      </c>
      <c r="BB54" s="14">
        <f t="shared" si="42"/>
        <v>0</v>
      </c>
      <c r="BC54" s="14">
        <f t="shared" si="42"/>
        <v>0</v>
      </c>
      <c r="BD54" s="14">
        <f t="shared" si="42"/>
        <v>0</v>
      </c>
      <c r="BE54" s="14">
        <f t="shared" si="42"/>
        <v>0</v>
      </c>
      <c r="BF54" s="14">
        <f t="shared" si="42"/>
        <v>0</v>
      </c>
      <c r="BG54" s="14">
        <f t="shared" si="42"/>
        <v>0</v>
      </c>
      <c r="BH54" s="14">
        <f t="shared" si="42"/>
        <v>0</v>
      </c>
      <c r="BI54" s="14">
        <f t="shared" si="42"/>
        <v>0</v>
      </c>
      <c r="BJ54" s="14">
        <f t="shared" si="42"/>
        <v>0</v>
      </c>
      <c r="BK54" s="14">
        <f t="shared" si="42"/>
        <v>0</v>
      </c>
      <c r="BL54" s="14">
        <f t="shared" si="42"/>
        <v>0</v>
      </c>
      <c r="BM54" s="14">
        <f t="shared" si="42"/>
        <v>0</v>
      </c>
      <c r="BN54" s="14">
        <f t="shared" si="42"/>
        <v>0</v>
      </c>
      <c r="BO54" s="14">
        <f t="shared" si="42"/>
        <v>0</v>
      </c>
      <c r="BP54" s="14">
        <f t="shared" si="42"/>
        <v>0</v>
      </c>
      <c r="BQ54" s="14">
        <f t="shared" si="42"/>
        <v>0</v>
      </c>
      <c r="BR54" s="14">
        <f t="shared" si="42"/>
        <v>0</v>
      </c>
      <c r="BS54" s="14">
        <f t="shared" si="42"/>
        <v>0</v>
      </c>
      <c r="BT54" s="14">
        <f t="shared" si="42"/>
        <v>0</v>
      </c>
      <c r="BU54" s="14">
        <f t="shared" si="42"/>
        <v>0</v>
      </c>
      <c r="BV54" s="14">
        <f t="shared" ref="BV54:CH54" si="43">BV52-BV53</f>
        <v>0</v>
      </c>
      <c r="BW54" s="14">
        <f t="shared" si="43"/>
        <v>0</v>
      </c>
      <c r="BX54" s="14">
        <f t="shared" si="43"/>
        <v>0</v>
      </c>
      <c r="BY54" s="14">
        <f t="shared" si="43"/>
        <v>0</v>
      </c>
      <c r="BZ54" s="14">
        <f t="shared" si="43"/>
        <v>0</v>
      </c>
      <c r="CA54" s="14">
        <f t="shared" si="43"/>
        <v>0</v>
      </c>
      <c r="CB54" s="14">
        <f t="shared" si="43"/>
        <v>0</v>
      </c>
      <c r="CC54" s="14">
        <f t="shared" si="43"/>
        <v>0</v>
      </c>
      <c r="CD54" s="14">
        <f t="shared" si="43"/>
        <v>0</v>
      </c>
      <c r="CE54" s="14">
        <f t="shared" si="43"/>
        <v>0</v>
      </c>
      <c r="CF54" s="14">
        <f t="shared" si="43"/>
        <v>0</v>
      </c>
      <c r="CG54" s="14">
        <f t="shared" si="43"/>
        <v>0</v>
      </c>
      <c r="CH54" s="14">
        <f t="shared" si="43"/>
        <v>0</v>
      </c>
    </row>
    <row r="56" spans="1:86" x14ac:dyDescent="0.25">
      <c r="B56" s="5" t="s">
        <v>174</v>
      </c>
    </row>
    <row r="57" spans="1:86" x14ac:dyDescent="0.25">
      <c r="D57" s="6" t="str">
        <f>D$49</f>
        <v>Changes in accounts receivable</v>
      </c>
      <c r="E57" s="14">
        <f t="shared" ref="E57:BP57" si="44">E$49</f>
        <v>0</v>
      </c>
      <c r="F57" s="7" t="str">
        <f t="shared" si="44"/>
        <v>$ 000s</v>
      </c>
      <c r="G57" s="6">
        <f t="shared" si="44"/>
        <v>0</v>
      </c>
      <c r="H57" s="6">
        <f t="shared" si="44"/>
        <v>0</v>
      </c>
      <c r="I57" s="6">
        <f t="shared" si="44"/>
        <v>0</v>
      </c>
      <c r="J57" s="6">
        <f t="shared" si="44"/>
        <v>0</v>
      </c>
      <c r="K57" s="6">
        <f t="shared" si="44"/>
        <v>0</v>
      </c>
      <c r="L57" s="6">
        <f t="shared" si="44"/>
        <v>0</v>
      </c>
      <c r="M57" s="6">
        <f t="shared" si="44"/>
        <v>0</v>
      </c>
      <c r="N57" s="6">
        <f t="shared" si="44"/>
        <v>0</v>
      </c>
      <c r="O57" s="6">
        <f t="shared" si="44"/>
        <v>0</v>
      </c>
      <c r="P57" s="6">
        <f t="shared" si="44"/>
        <v>0</v>
      </c>
      <c r="Q57" s="6">
        <f t="shared" si="44"/>
        <v>0</v>
      </c>
      <c r="R57" s="6">
        <f t="shared" si="44"/>
        <v>0</v>
      </c>
      <c r="S57" s="6">
        <f t="shared" si="44"/>
        <v>0</v>
      </c>
      <c r="T57" s="6">
        <f t="shared" si="44"/>
        <v>0</v>
      </c>
      <c r="U57" s="6">
        <f t="shared" si="44"/>
        <v>0</v>
      </c>
      <c r="V57" s="6">
        <f t="shared" si="44"/>
        <v>0</v>
      </c>
      <c r="W57" s="6">
        <f t="shared" si="44"/>
        <v>0</v>
      </c>
      <c r="X57" s="6">
        <f t="shared" si="44"/>
        <v>0</v>
      </c>
      <c r="Y57" s="6">
        <f t="shared" si="44"/>
        <v>0</v>
      </c>
      <c r="Z57" s="6">
        <f t="shared" si="44"/>
        <v>0</v>
      </c>
      <c r="AA57" s="6">
        <f t="shared" si="44"/>
        <v>0</v>
      </c>
      <c r="AB57" s="6">
        <f t="shared" si="44"/>
        <v>0</v>
      </c>
      <c r="AC57" s="6">
        <f t="shared" si="44"/>
        <v>0</v>
      </c>
      <c r="AD57" s="6">
        <f t="shared" si="44"/>
        <v>0</v>
      </c>
      <c r="AE57" s="6">
        <f t="shared" si="44"/>
        <v>0</v>
      </c>
      <c r="AF57" s="6">
        <f t="shared" si="44"/>
        <v>0</v>
      </c>
      <c r="AG57" s="6">
        <f t="shared" si="44"/>
        <v>0</v>
      </c>
      <c r="AH57" s="6">
        <f t="shared" si="44"/>
        <v>0</v>
      </c>
      <c r="AI57" s="6">
        <f t="shared" si="44"/>
        <v>0</v>
      </c>
      <c r="AJ57" s="6">
        <f t="shared" si="44"/>
        <v>0</v>
      </c>
      <c r="AK57" s="6">
        <f t="shared" si="44"/>
        <v>0</v>
      </c>
      <c r="AL57" s="6">
        <f t="shared" si="44"/>
        <v>0</v>
      </c>
      <c r="AM57" s="6">
        <f t="shared" si="44"/>
        <v>0</v>
      </c>
      <c r="AN57" s="6">
        <f t="shared" si="44"/>
        <v>0</v>
      </c>
      <c r="AO57" s="6">
        <f t="shared" si="44"/>
        <v>0</v>
      </c>
      <c r="AP57" s="6">
        <f t="shared" si="44"/>
        <v>0</v>
      </c>
      <c r="AQ57" s="6">
        <f t="shared" si="44"/>
        <v>0</v>
      </c>
      <c r="AR57" s="6">
        <f t="shared" si="44"/>
        <v>0</v>
      </c>
      <c r="AS57" s="6">
        <f t="shared" si="44"/>
        <v>0</v>
      </c>
      <c r="AT57" s="6">
        <f t="shared" si="44"/>
        <v>0</v>
      </c>
      <c r="AU57" s="6">
        <f t="shared" si="44"/>
        <v>0</v>
      </c>
      <c r="AV57" s="6">
        <f t="shared" si="44"/>
        <v>0</v>
      </c>
      <c r="AW57" s="6">
        <f t="shared" si="44"/>
        <v>0</v>
      </c>
      <c r="AX57" s="6">
        <f t="shared" si="44"/>
        <v>0</v>
      </c>
      <c r="AY57" s="6">
        <f t="shared" si="44"/>
        <v>0</v>
      </c>
      <c r="AZ57" s="6">
        <f t="shared" si="44"/>
        <v>0</v>
      </c>
      <c r="BA57" s="6">
        <f t="shared" si="44"/>
        <v>0</v>
      </c>
      <c r="BB57" s="6">
        <f t="shared" si="44"/>
        <v>0</v>
      </c>
      <c r="BC57" s="6">
        <f t="shared" si="44"/>
        <v>0</v>
      </c>
      <c r="BD57" s="6">
        <f t="shared" si="44"/>
        <v>0</v>
      </c>
      <c r="BE57" s="6">
        <f t="shared" si="44"/>
        <v>0</v>
      </c>
      <c r="BF57" s="6">
        <f t="shared" si="44"/>
        <v>0</v>
      </c>
      <c r="BG57" s="6">
        <f t="shared" si="44"/>
        <v>0</v>
      </c>
      <c r="BH57" s="6">
        <f t="shared" si="44"/>
        <v>0</v>
      </c>
      <c r="BI57" s="6">
        <f t="shared" si="44"/>
        <v>0</v>
      </c>
      <c r="BJ57" s="6">
        <f t="shared" si="44"/>
        <v>0</v>
      </c>
      <c r="BK57" s="6">
        <f t="shared" si="44"/>
        <v>0</v>
      </c>
      <c r="BL57" s="6">
        <f t="shared" si="44"/>
        <v>0</v>
      </c>
      <c r="BM57" s="6">
        <f t="shared" si="44"/>
        <v>0</v>
      </c>
      <c r="BN57" s="6">
        <f t="shared" si="44"/>
        <v>0</v>
      </c>
      <c r="BO57" s="6">
        <f t="shared" si="44"/>
        <v>0</v>
      </c>
      <c r="BP57" s="6">
        <f t="shared" si="44"/>
        <v>0</v>
      </c>
      <c r="BQ57" s="6">
        <f t="shared" ref="BQ57:CH57" si="45">BQ$49</f>
        <v>0</v>
      </c>
      <c r="BR57" s="6">
        <f t="shared" si="45"/>
        <v>0</v>
      </c>
      <c r="BS57" s="6">
        <f t="shared" si="45"/>
        <v>0</v>
      </c>
      <c r="BT57" s="6">
        <f t="shared" si="45"/>
        <v>0</v>
      </c>
      <c r="BU57" s="6">
        <f t="shared" si="45"/>
        <v>0</v>
      </c>
      <c r="BV57" s="6">
        <f t="shared" si="45"/>
        <v>0</v>
      </c>
      <c r="BW57" s="6">
        <f t="shared" si="45"/>
        <v>0</v>
      </c>
      <c r="BX57" s="6">
        <f t="shared" si="45"/>
        <v>0</v>
      </c>
      <c r="BY57" s="6">
        <f t="shared" si="45"/>
        <v>0</v>
      </c>
      <c r="BZ57" s="6">
        <f t="shared" si="45"/>
        <v>0</v>
      </c>
      <c r="CA57" s="6">
        <f t="shared" si="45"/>
        <v>0</v>
      </c>
      <c r="CB57" s="6">
        <f t="shared" si="45"/>
        <v>0</v>
      </c>
      <c r="CC57" s="6">
        <f t="shared" si="45"/>
        <v>0</v>
      </c>
      <c r="CD57" s="6">
        <f t="shared" si="45"/>
        <v>0</v>
      </c>
      <c r="CE57" s="6">
        <f t="shared" si="45"/>
        <v>0</v>
      </c>
      <c r="CF57" s="6">
        <f t="shared" si="45"/>
        <v>0</v>
      </c>
      <c r="CG57" s="6">
        <f t="shared" si="45"/>
        <v>0</v>
      </c>
      <c r="CH57" s="6">
        <f t="shared" si="45"/>
        <v>0</v>
      </c>
    </row>
    <row r="58" spans="1:86" x14ac:dyDescent="0.25">
      <c r="D58" s="6" t="str">
        <f>D$54</f>
        <v>Changes in accounts payable</v>
      </c>
      <c r="E58" s="14">
        <f t="shared" ref="E58:BP58" si="46">E$54</f>
        <v>0</v>
      </c>
      <c r="F58" s="7" t="str">
        <f t="shared" si="46"/>
        <v>$ 000s</v>
      </c>
      <c r="G58" s="6">
        <f t="shared" si="46"/>
        <v>2.2737367544323206E-13</v>
      </c>
      <c r="H58" s="6">
        <f t="shared" si="46"/>
        <v>0</v>
      </c>
      <c r="I58" s="6">
        <f t="shared" si="46"/>
        <v>0</v>
      </c>
      <c r="J58" s="6">
        <f t="shared" si="46"/>
        <v>0</v>
      </c>
      <c r="K58" s="6">
        <f t="shared" si="46"/>
        <v>0</v>
      </c>
      <c r="L58" s="6">
        <f t="shared" si="46"/>
        <v>82.19178082191786</v>
      </c>
      <c r="M58" s="6">
        <f t="shared" si="46"/>
        <v>1.6438356164383094</v>
      </c>
      <c r="N58" s="6">
        <f t="shared" si="46"/>
        <v>1.6767123287671666</v>
      </c>
      <c r="O58" s="6">
        <f t="shared" si="46"/>
        <v>1.4719335279586403</v>
      </c>
      <c r="P58" s="6">
        <f t="shared" si="46"/>
        <v>1.9827645542331993</v>
      </c>
      <c r="Q58" s="6">
        <f t="shared" si="46"/>
        <v>1.7793405369862967</v>
      </c>
      <c r="R58" s="6">
        <f t="shared" si="46"/>
        <v>1.8149273477260977</v>
      </c>
      <c r="S58" s="6">
        <f t="shared" si="46"/>
        <v>1.5932681880447035</v>
      </c>
      <c r="T58" s="6">
        <f t="shared" si="46"/>
        <v>2.1462081192100868</v>
      </c>
      <c r="U58" s="6">
        <f t="shared" si="46"/>
        <v>1.9260154208257063</v>
      </c>
      <c r="V58" s="6">
        <f t="shared" si="46"/>
        <v>1.9645357292420158</v>
      </c>
      <c r="W58" s="6">
        <f t="shared" si="46"/>
        <v>1.724604726244479</v>
      </c>
      <c r="X58" s="6">
        <f t="shared" si="46"/>
        <v>2.3231246902860221</v>
      </c>
      <c r="Y58" s="6">
        <f t="shared" si="46"/>
        <v>2.0847810321577072</v>
      </c>
      <c r="Z58" s="6">
        <f t="shared" si="46"/>
        <v>2.1264766528006476</v>
      </c>
      <c r="AA58" s="6">
        <f t="shared" si="46"/>
        <v>1.8667676189750182</v>
      </c>
      <c r="AB58" s="6">
        <f t="shared" si="46"/>
        <v>2.514624876455855</v>
      </c>
      <c r="AC58" s="6">
        <f t="shared" si="46"/>
        <v>2.2566340357652734</v>
      </c>
      <c r="AD58" s="6">
        <f t="shared" si="46"/>
        <v>2.3017667164806426</v>
      </c>
      <c r="AE58" s="6">
        <f t="shared" si="46"/>
        <v>2.0206493060252342</v>
      </c>
      <c r="AF58" s="6">
        <f t="shared" si="46"/>
        <v>2.7219108366116416</v>
      </c>
      <c r="AG58" s="6">
        <f t="shared" si="46"/>
        <v>2.4426532536631385</v>
      </c>
      <c r="AH58" s="6">
        <f t="shared" si="46"/>
        <v>2.4915063187361284</v>
      </c>
      <c r="AI58" s="6">
        <f t="shared" si="46"/>
        <v>2.1872157929235527</v>
      </c>
      <c r="AJ58" s="6">
        <f t="shared" si="46"/>
        <v>2.9462838262008972</v>
      </c>
      <c r="AK58" s="6">
        <f t="shared" si="46"/>
        <v>2.6440064374935446</v>
      </c>
      <c r="AL58" s="6">
        <f t="shared" si="46"/>
        <v>2.6968865662433927</v>
      </c>
      <c r="AM58" s="6">
        <f t="shared" si="46"/>
        <v>-137.54121487841303</v>
      </c>
      <c r="AN58" s="6">
        <f t="shared" si="46"/>
        <v>0</v>
      </c>
      <c r="AO58" s="6">
        <f t="shared" si="46"/>
        <v>0</v>
      </c>
      <c r="AP58" s="6">
        <f t="shared" si="46"/>
        <v>0</v>
      </c>
      <c r="AQ58" s="6">
        <f t="shared" si="46"/>
        <v>0</v>
      </c>
      <c r="AR58" s="6">
        <f t="shared" si="46"/>
        <v>0</v>
      </c>
      <c r="AS58" s="6">
        <f t="shared" si="46"/>
        <v>0</v>
      </c>
      <c r="AT58" s="6">
        <f t="shared" si="46"/>
        <v>0</v>
      </c>
      <c r="AU58" s="6">
        <f t="shared" si="46"/>
        <v>0</v>
      </c>
      <c r="AV58" s="6">
        <f t="shared" si="46"/>
        <v>0</v>
      </c>
      <c r="AW58" s="6">
        <f t="shared" si="46"/>
        <v>0</v>
      </c>
      <c r="AX58" s="6">
        <f t="shared" si="46"/>
        <v>0</v>
      </c>
      <c r="AY58" s="6">
        <f t="shared" si="46"/>
        <v>0</v>
      </c>
      <c r="AZ58" s="6">
        <f t="shared" si="46"/>
        <v>0</v>
      </c>
      <c r="BA58" s="6">
        <f t="shared" si="46"/>
        <v>0</v>
      </c>
      <c r="BB58" s="6">
        <f t="shared" si="46"/>
        <v>0</v>
      </c>
      <c r="BC58" s="6">
        <f t="shared" si="46"/>
        <v>0</v>
      </c>
      <c r="BD58" s="6">
        <f t="shared" si="46"/>
        <v>0</v>
      </c>
      <c r="BE58" s="6">
        <f t="shared" si="46"/>
        <v>0</v>
      </c>
      <c r="BF58" s="6">
        <f t="shared" si="46"/>
        <v>0</v>
      </c>
      <c r="BG58" s="6">
        <f t="shared" si="46"/>
        <v>0</v>
      </c>
      <c r="BH58" s="6">
        <f t="shared" si="46"/>
        <v>0</v>
      </c>
      <c r="BI58" s="6">
        <f t="shared" si="46"/>
        <v>0</v>
      </c>
      <c r="BJ58" s="6">
        <f t="shared" si="46"/>
        <v>0</v>
      </c>
      <c r="BK58" s="6">
        <f t="shared" si="46"/>
        <v>0</v>
      </c>
      <c r="BL58" s="6">
        <f t="shared" si="46"/>
        <v>0</v>
      </c>
      <c r="BM58" s="6">
        <f t="shared" si="46"/>
        <v>0</v>
      </c>
      <c r="BN58" s="6">
        <f t="shared" si="46"/>
        <v>0</v>
      </c>
      <c r="BO58" s="6">
        <f t="shared" si="46"/>
        <v>0</v>
      </c>
      <c r="BP58" s="6">
        <f t="shared" si="46"/>
        <v>0</v>
      </c>
      <c r="BQ58" s="6">
        <f t="shared" ref="BQ58:CH58" si="47">BQ$54</f>
        <v>0</v>
      </c>
      <c r="BR58" s="6">
        <f t="shared" si="47"/>
        <v>0</v>
      </c>
      <c r="BS58" s="6">
        <f t="shared" si="47"/>
        <v>0</v>
      </c>
      <c r="BT58" s="6">
        <f t="shared" si="47"/>
        <v>0</v>
      </c>
      <c r="BU58" s="6">
        <f t="shared" si="47"/>
        <v>0</v>
      </c>
      <c r="BV58" s="6">
        <f t="shared" si="47"/>
        <v>0</v>
      </c>
      <c r="BW58" s="6">
        <f t="shared" si="47"/>
        <v>0</v>
      </c>
      <c r="BX58" s="6">
        <f t="shared" si="47"/>
        <v>0</v>
      </c>
      <c r="BY58" s="6">
        <f t="shared" si="47"/>
        <v>0</v>
      </c>
      <c r="BZ58" s="6">
        <f t="shared" si="47"/>
        <v>0</v>
      </c>
      <c r="CA58" s="6">
        <f t="shared" si="47"/>
        <v>0</v>
      </c>
      <c r="CB58" s="6">
        <f t="shared" si="47"/>
        <v>0</v>
      </c>
      <c r="CC58" s="6">
        <f t="shared" si="47"/>
        <v>0</v>
      </c>
      <c r="CD58" s="6">
        <f t="shared" si="47"/>
        <v>0</v>
      </c>
      <c r="CE58" s="6">
        <f t="shared" si="47"/>
        <v>0</v>
      </c>
      <c r="CF58" s="6">
        <f t="shared" si="47"/>
        <v>0</v>
      </c>
      <c r="CG58" s="6">
        <f t="shared" si="47"/>
        <v>0</v>
      </c>
      <c r="CH58" s="6">
        <f t="shared" si="47"/>
        <v>0</v>
      </c>
    </row>
    <row r="59" spans="1:86" s="80" customFormat="1" x14ac:dyDescent="0.25">
      <c r="A59" s="59"/>
      <c r="B59" s="59"/>
      <c r="C59" s="59"/>
      <c r="D59" s="60" t="s">
        <v>174</v>
      </c>
      <c r="E59" s="116" t="s">
        <v>175</v>
      </c>
      <c r="F59" s="62" t="s">
        <v>59</v>
      </c>
      <c r="G59" s="62">
        <f>SUM(I59:CH59)</f>
        <v>2.2737367544323206E-13</v>
      </c>
      <c r="H59" s="60"/>
      <c r="I59" s="80">
        <f>SUM(I57:I58)</f>
        <v>0</v>
      </c>
      <c r="J59" s="80">
        <f t="shared" ref="J59:BU59" si="48">SUM(J57:J58)</f>
        <v>0</v>
      </c>
      <c r="K59" s="80">
        <f t="shared" si="48"/>
        <v>0</v>
      </c>
      <c r="L59" s="80">
        <f t="shared" si="48"/>
        <v>82.19178082191786</v>
      </c>
      <c r="M59" s="80">
        <f t="shared" si="48"/>
        <v>1.6438356164383094</v>
      </c>
      <c r="N59" s="80">
        <f t="shared" si="48"/>
        <v>1.6767123287671666</v>
      </c>
      <c r="O59" s="80">
        <f t="shared" si="48"/>
        <v>1.4719335279586403</v>
      </c>
      <c r="P59" s="80">
        <f t="shared" si="48"/>
        <v>1.9827645542331993</v>
      </c>
      <c r="Q59" s="80">
        <f t="shared" si="48"/>
        <v>1.7793405369862967</v>
      </c>
      <c r="R59" s="80">
        <f t="shared" si="48"/>
        <v>1.8149273477260977</v>
      </c>
      <c r="S59" s="80">
        <f t="shared" si="48"/>
        <v>1.5932681880447035</v>
      </c>
      <c r="T59" s="80">
        <f t="shared" si="48"/>
        <v>2.1462081192100868</v>
      </c>
      <c r="U59" s="80">
        <f t="shared" si="48"/>
        <v>1.9260154208257063</v>
      </c>
      <c r="V59" s="80">
        <f t="shared" si="48"/>
        <v>1.9645357292420158</v>
      </c>
      <c r="W59" s="80">
        <f t="shared" si="48"/>
        <v>1.724604726244479</v>
      </c>
      <c r="X59" s="80">
        <f t="shared" si="48"/>
        <v>2.3231246902860221</v>
      </c>
      <c r="Y59" s="80">
        <f t="shared" si="48"/>
        <v>2.0847810321577072</v>
      </c>
      <c r="Z59" s="80">
        <f t="shared" si="48"/>
        <v>2.1264766528006476</v>
      </c>
      <c r="AA59" s="80">
        <f t="shared" si="48"/>
        <v>1.8667676189750182</v>
      </c>
      <c r="AB59" s="80">
        <f t="shared" si="48"/>
        <v>2.514624876455855</v>
      </c>
      <c r="AC59" s="80">
        <f t="shared" si="48"/>
        <v>2.2566340357652734</v>
      </c>
      <c r="AD59" s="80">
        <f t="shared" si="48"/>
        <v>2.3017667164806426</v>
      </c>
      <c r="AE59" s="80">
        <f t="shared" si="48"/>
        <v>2.0206493060252342</v>
      </c>
      <c r="AF59" s="80">
        <f t="shared" si="48"/>
        <v>2.7219108366116416</v>
      </c>
      <c r="AG59" s="80">
        <f t="shared" si="48"/>
        <v>2.4426532536631385</v>
      </c>
      <c r="AH59" s="80">
        <f t="shared" si="48"/>
        <v>2.4915063187361284</v>
      </c>
      <c r="AI59" s="80">
        <f t="shared" si="48"/>
        <v>2.1872157929235527</v>
      </c>
      <c r="AJ59" s="80">
        <f t="shared" si="48"/>
        <v>2.9462838262008972</v>
      </c>
      <c r="AK59" s="80">
        <f t="shared" si="48"/>
        <v>2.6440064374935446</v>
      </c>
      <c r="AL59" s="80">
        <f t="shared" si="48"/>
        <v>2.6968865662433927</v>
      </c>
      <c r="AM59" s="80">
        <f t="shared" si="48"/>
        <v>-137.54121487841303</v>
      </c>
      <c r="AN59" s="80">
        <f t="shared" si="48"/>
        <v>0</v>
      </c>
      <c r="AO59" s="80">
        <f t="shared" si="48"/>
        <v>0</v>
      </c>
      <c r="AP59" s="80">
        <f t="shared" si="48"/>
        <v>0</v>
      </c>
      <c r="AQ59" s="80">
        <f t="shared" si="48"/>
        <v>0</v>
      </c>
      <c r="AR59" s="80">
        <f t="shared" si="48"/>
        <v>0</v>
      </c>
      <c r="AS59" s="80">
        <f t="shared" si="48"/>
        <v>0</v>
      </c>
      <c r="AT59" s="80">
        <f t="shared" si="48"/>
        <v>0</v>
      </c>
      <c r="AU59" s="80">
        <f t="shared" si="48"/>
        <v>0</v>
      </c>
      <c r="AV59" s="80">
        <f t="shared" si="48"/>
        <v>0</v>
      </c>
      <c r="AW59" s="80">
        <f t="shared" si="48"/>
        <v>0</v>
      </c>
      <c r="AX59" s="80">
        <f t="shared" si="48"/>
        <v>0</v>
      </c>
      <c r="AY59" s="80">
        <f t="shared" si="48"/>
        <v>0</v>
      </c>
      <c r="AZ59" s="80">
        <f t="shared" si="48"/>
        <v>0</v>
      </c>
      <c r="BA59" s="80">
        <f t="shared" si="48"/>
        <v>0</v>
      </c>
      <c r="BB59" s="80">
        <f t="shared" si="48"/>
        <v>0</v>
      </c>
      <c r="BC59" s="80">
        <f t="shared" si="48"/>
        <v>0</v>
      </c>
      <c r="BD59" s="80">
        <f t="shared" si="48"/>
        <v>0</v>
      </c>
      <c r="BE59" s="80">
        <f t="shared" si="48"/>
        <v>0</v>
      </c>
      <c r="BF59" s="80">
        <f t="shared" si="48"/>
        <v>0</v>
      </c>
      <c r="BG59" s="80">
        <f t="shared" si="48"/>
        <v>0</v>
      </c>
      <c r="BH59" s="80">
        <f t="shared" si="48"/>
        <v>0</v>
      </c>
      <c r="BI59" s="80">
        <f t="shared" si="48"/>
        <v>0</v>
      </c>
      <c r="BJ59" s="80">
        <f t="shared" si="48"/>
        <v>0</v>
      </c>
      <c r="BK59" s="80">
        <f t="shared" si="48"/>
        <v>0</v>
      </c>
      <c r="BL59" s="80">
        <f t="shared" si="48"/>
        <v>0</v>
      </c>
      <c r="BM59" s="80">
        <f t="shared" si="48"/>
        <v>0</v>
      </c>
      <c r="BN59" s="80">
        <f t="shared" si="48"/>
        <v>0</v>
      </c>
      <c r="BO59" s="80">
        <f t="shared" si="48"/>
        <v>0</v>
      </c>
      <c r="BP59" s="80">
        <f t="shared" si="48"/>
        <v>0</v>
      </c>
      <c r="BQ59" s="80">
        <f t="shared" si="48"/>
        <v>0</v>
      </c>
      <c r="BR59" s="80">
        <f t="shared" si="48"/>
        <v>0</v>
      </c>
      <c r="BS59" s="80">
        <f t="shared" si="48"/>
        <v>0</v>
      </c>
      <c r="BT59" s="80">
        <f t="shared" si="48"/>
        <v>0</v>
      </c>
      <c r="BU59" s="80">
        <f t="shared" si="48"/>
        <v>0</v>
      </c>
      <c r="BV59" s="80">
        <f t="shared" ref="BV59:CH59" si="49">SUM(BV57:BV58)</f>
        <v>0</v>
      </c>
      <c r="BW59" s="80">
        <f t="shared" si="49"/>
        <v>0</v>
      </c>
      <c r="BX59" s="80">
        <f t="shared" si="49"/>
        <v>0</v>
      </c>
      <c r="BY59" s="80">
        <f t="shared" si="49"/>
        <v>0</v>
      </c>
      <c r="BZ59" s="80">
        <f t="shared" si="49"/>
        <v>0</v>
      </c>
      <c r="CA59" s="80">
        <f t="shared" si="49"/>
        <v>0</v>
      </c>
      <c r="CB59" s="80">
        <f t="shared" si="49"/>
        <v>0</v>
      </c>
      <c r="CC59" s="80">
        <f t="shared" si="49"/>
        <v>0</v>
      </c>
      <c r="CD59" s="80">
        <f t="shared" si="49"/>
        <v>0</v>
      </c>
      <c r="CE59" s="80">
        <f t="shared" si="49"/>
        <v>0</v>
      </c>
      <c r="CF59" s="80">
        <f t="shared" si="49"/>
        <v>0</v>
      </c>
      <c r="CG59" s="80">
        <f t="shared" si="49"/>
        <v>0</v>
      </c>
      <c r="CH59" s="80">
        <f t="shared" si="49"/>
        <v>0</v>
      </c>
    </row>
  </sheetData>
  <conditionalFormatting sqref="I3:XFD3">
    <cfRule type="cellIs" dxfId="24" priority="1" operator="equal">
      <formula>"Post-operate."</formula>
    </cfRule>
    <cfRule type="cellIs" dxfId="23" priority="2" operator="equal">
      <formula>"Operation "</formula>
    </cfRule>
    <cfRule type="cellIs" dxfId="22" priority="3" operator="equal">
      <formula>"Construction "</formula>
    </cfRule>
    <cfRule type="cellIs" dxfId="21" priority="4" operator="equal">
      <formula>"FC "</formula>
    </cfRule>
    <cfRule type="cellIs" dxfId="20" priority="5" operator="equal">
      <formula>"Pre-FC"</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61"/>
  <sheetViews>
    <sheetView zoomScale="90" zoomScaleNormal="90" workbookViewId="0">
      <pane xSplit="7" ySplit="5" topLeftCell="H15" activePane="bottomRight" state="frozen"/>
      <selection pane="topRight" activeCell="H1" sqref="H1"/>
      <selection pane="bottomLeft" activeCell="A6" sqref="A6"/>
      <selection pane="bottomRight" activeCell="L61" sqref="L61"/>
    </sheetView>
  </sheetViews>
  <sheetFormatPr defaultColWidth="0" defaultRowHeight="15" x14ac:dyDescent="0.25"/>
  <cols>
    <col min="1" max="3" width="1.28515625" style="5" customWidth="1"/>
    <col min="4" max="4" width="36.28515625" style="6" customWidth="1"/>
    <col min="5" max="5" width="12.85546875" style="75"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321</v>
      </c>
      <c r="B1" s="10"/>
      <c r="C1" s="10"/>
      <c r="D1" s="11"/>
      <c r="E1" s="101"/>
      <c r="F1" s="12"/>
      <c r="G1" s="12"/>
      <c r="H1" s="11"/>
    </row>
    <row r="2" spans="1:86" s="8" customFormat="1" x14ac:dyDescent="0.25">
      <c r="A2" s="5"/>
      <c r="B2" s="5"/>
      <c r="C2" s="5"/>
      <c r="D2" s="6" t="s">
        <v>0</v>
      </c>
      <c r="E2" s="75"/>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x14ac:dyDescent="0.25">
      <c r="A7" s="5" t="s">
        <v>146</v>
      </c>
    </row>
    <row r="9" spans="1:86" s="96" customFormat="1" ht="14.25" x14ac:dyDescent="0.2">
      <c r="D9" s="96" t="str">
        <f>ConFunding!D$70</f>
        <v xml:space="preserve">Non - current assets </v>
      </c>
      <c r="E9" s="102">
        <f>ConFunding!E$70</f>
        <v>71454.810262335901</v>
      </c>
      <c r="F9" s="97" t="str">
        <f>ConFunding!F$70</f>
        <v>$ 000s</v>
      </c>
      <c r="G9" s="96">
        <f>ConFunding!G$70</f>
        <v>0</v>
      </c>
      <c r="H9" s="96">
        <f>ConFunding!H$70</f>
        <v>0</v>
      </c>
      <c r="I9" s="96">
        <f>ConFunding!I$70</f>
        <v>0</v>
      </c>
      <c r="J9" s="96">
        <f>ConFunding!J$70</f>
        <v>0</v>
      </c>
      <c r="K9" s="96">
        <f>ConFunding!K$70</f>
        <v>0</v>
      </c>
      <c r="L9" s="96">
        <f>ConFunding!L$70</f>
        <v>0</v>
      </c>
      <c r="M9" s="96">
        <f>ConFunding!M$70</f>
        <v>0</v>
      </c>
      <c r="N9" s="96">
        <f>ConFunding!N$70</f>
        <v>0</v>
      </c>
      <c r="O9" s="96">
        <f>ConFunding!O$70</f>
        <v>0</v>
      </c>
      <c r="P9" s="96">
        <f>ConFunding!P$70</f>
        <v>0</v>
      </c>
      <c r="Q9" s="96">
        <f>ConFunding!Q$70</f>
        <v>0</v>
      </c>
      <c r="R9" s="96">
        <f>ConFunding!R$70</f>
        <v>0</v>
      </c>
      <c r="S9" s="96">
        <f>ConFunding!S$70</f>
        <v>0</v>
      </c>
      <c r="T9" s="96">
        <f>ConFunding!T$70</f>
        <v>0</v>
      </c>
      <c r="U9" s="96">
        <f>ConFunding!U$70</f>
        <v>0</v>
      </c>
      <c r="V9" s="96">
        <f>ConFunding!V$70</f>
        <v>0</v>
      </c>
      <c r="W9" s="96">
        <f>ConFunding!W$70</f>
        <v>0</v>
      </c>
      <c r="X9" s="96">
        <f>ConFunding!X$70</f>
        <v>0</v>
      </c>
      <c r="Y9" s="96">
        <f>ConFunding!Y$70</f>
        <v>0</v>
      </c>
      <c r="Z9" s="96">
        <f>ConFunding!Z$70</f>
        <v>0</v>
      </c>
      <c r="AA9" s="96">
        <f>ConFunding!AA$70</f>
        <v>0</v>
      </c>
      <c r="AB9" s="96">
        <f>ConFunding!AB$70</f>
        <v>0</v>
      </c>
      <c r="AC9" s="96">
        <f>ConFunding!AC$70</f>
        <v>0</v>
      </c>
      <c r="AD9" s="96">
        <f>ConFunding!AD$70</f>
        <v>0</v>
      </c>
      <c r="AE9" s="96">
        <f>ConFunding!AE$70</f>
        <v>0</v>
      </c>
      <c r="AF9" s="96">
        <f>ConFunding!AF$70</f>
        <v>0</v>
      </c>
      <c r="AG9" s="96">
        <f>ConFunding!AG$70</f>
        <v>0</v>
      </c>
      <c r="AH9" s="96">
        <f>ConFunding!AH$70</f>
        <v>0</v>
      </c>
      <c r="AI9" s="96">
        <f>ConFunding!AI$70</f>
        <v>0</v>
      </c>
      <c r="AJ9" s="96">
        <f>ConFunding!AJ$70</f>
        <v>0</v>
      </c>
      <c r="AK9" s="96">
        <f>ConFunding!AK$70</f>
        <v>0</v>
      </c>
      <c r="AL9" s="96">
        <f>ConFunding!AL$70</f>
        <v>0</v>
      </c>
      <c r="AM9" s="96">
        <f>ConFunding!AM$70</f>
        <v>0</v>
      </c>
      <c r="AN9" s="96">
        <f>ConFunding!AN$70</f>
        <v>0</v>
      </c>
      <c r="AO9" s="96">
        <f>ConFunding!AO$70</f>
        <v>0</v>
      </c>
      <c r="AP9" s="96">
        <f>ConFunding!AP$70</f>
        <v>0</v>
      </c>
      <c r="AQ9" s="96">
        <f>ConFunding!AQ$70</f>
        <v>0</v>
      </c>
      <c r="AR9" s="96">
        <f>ConFunding!AR$70</f>
        <v>0</v>
      </c>
      <c r="AS9" s="96">
        <f>ConFunding!AS$70</f>
        <v>0</v>
      </c>
      <c r="AT9" s="96">
        <f>ConFunding!AT$70</f>
        <v>0</v>
      </c>
      <c r="AU9" s="96">
        <f>ConFunding!AU$70</f>
        <v>0</v>
      </c>
      <c r="AV9" s="96">
        <f>ConFunding!AV$70</f>
        <v>0</v>
      </c>
      <c r="AW9" s="96">
        <f>ConFunding!AW$70</f>
        <v>0</v>
      </c>
      <c r="AX9" s="96">
        <f>ConFunding!AX$70</f>
        <v>0</v>
      </c>
      <c r="AY9" s="96">
        <f>ConFunding!AY$70</f>
        <v>0</v>
      </c>
      <c r="AZ9" s="96">
        <f>ConFunding!AZ$70</f>
        <v>0</v>
      </c>
      <c r="BA9" s="96">
        <f>ConFunding!BA$70</f>
        <v>0</v>
      </c>
      <c r="BB9" s="96">
        <f>ConFunding!BB$70</f>
        <v>0</v>
      </c>
      <c r="BC9" s="96">
        <f>ConFunding!BC$70</f>
        <v>0</v>
      </c>
      <c r="BD9" s="96">
        <f>ConFunding!BD$70</f>
        <v>0</v>
      </c>
      <c r="BE9" s="96">
        <f>ConFunding!BE$70</f>
        <v>0</v>
      </c>
      <c r="BF9" s="96">
        <f>ConFunding!BF$70</f>
        <v>0</v>
      </c>
      <c r="BG9" s="96">
        <f>ConFunding!BG$70</f>
        <v>0</v>
      </c>
      <c r="BH9" s="96">
        <f>ConFunding!BH$70</f>
        <v>0</v>
      </c>
      <c r="BI9" s="96">
        <f>ConFunding!BI$70</f>
        <v>0</v>
      </c>
      <c r="BJ9" s="96">
        <f>ConFunding!BJ$70</f>
        <v>0</v>
      </c>
      <c r="BK9" s="96">
        <f>ConFunding!BK$70</f>
        <v>0</v>
      </c>
      <c r="BL9" s="96">
        <f>ConFunding!BL$70</f>
        <v>0</v>
      </c>
      <c r="BM9" s="96">
        <f>ConFunding!BM$70</f>
        <v>0</v>
      </c>
      <c r="BN9" s="96">
        <f>ConFunding!BN$70</f>
        <v>0</v>
      </c>
      <c r="BO9" s="96">
        <f>ConFunding!BO$70</f>
        <v>0</v>
      </c>
      <c r="BP9" s="96">
        <f>ConFunding!BP$70</f>
        <v>0</v>
      </c>
      <c r="BQ9" s="96">
        <f>ConFunding!BQ$70</f>
        <v>0</v>
      </c>
      <c r="BR9" s="96">
        <f>ConFunding!BR$70</f>
        <v>0</v>
      </c>
      <c r="BS9" s="96">
        <f>ConFunding!BS$70</f>
        <v>0</v>
      </c>
      <c r="BT9" s="96">
        <f>ConFunding!BT$70</f>
        <v>0</v>
      </c>
      <c r="BU9" s="96">
        <f>ConFunding!BU$70</f>
        <v>0</v>
      </c>
      <c r="BV9" s="96">
        <f>ConFunding!BV$70</f>
        <v>0</v>
      </c>
      <c r="BW9" s="96">
        <f>ConFunding!BW$70</f>
        <v>0</v>
      </c>
      <c r="BX9" s="96">
        <f>ConFunding!BX$70</f>
        <v>0</v>
      </c>
      <c r="BY9" s="96">
        <f>ConFunding!BY$70</f>
        <v>0</v>
      </c>
      <c r="BZ9" s="96">
        <f>ConFunding!BZ$70</f>
        <v>0</v>
      </c>
      <c r="CA9" s="96">
        <f>ConFunding!CA$70</f>
        <v>0</v>
      </c>
      <c r="CB9" s="96">
        <f>ConFunding!CB$70</f>
        <v>0</v>
      </c>
      <c r="CC9" s="96">
        <f>ConFunding!CC$70</f>
        <v>0</v>
      </c>
      <c r="CD9" s="96">
        <f>ConFunding!CD$70</f>
        <v>0</v>
      </c>
      <c r="CE9" s="96">
        <f>ConFunding!CE$70</f>
        <v>0</v>
      </c>
      <c r="CF9" s="96">
        <f>ConFunding!CF$70</f>
        <v>0</v>
      </c>
      <c r="CG9" s="96">
        <f>ConFunding!CG$70</f>
        <v>0</v>
      </c>
      <c r="CH9" s="96">
        <f>ConFunding!CH$70</f>
        <v>0</v>
      </c>
    </row>
    <row r="10" spans="1:86" x14ac:dyDescent="0.25">
      <c r="D10" s="50"/>
    </row>
    <row r="11" spans="1:86" s="82" customFormat="1" x14ac:dyDescent="0.25">
      <c r="A11" s="70"/>
      <c r="B11" s="70"/>
      <c r="C11" s="70"/>
      <c r="D11" s="50" t="s">
        <v>152</v>
      </c>
      <c r="E11" s="104"/>
      <c r="F11" s="47"/>
      <c r="G11" s="47"/>
      <c r="H11" s="50"/>
      <c r="I11" s="82">
        <f>H14</f>
        <v>0</v>
      </c>
      <c r="J11" s="82">
        <f t="shared" ref="J11:BU11" si="0">I14</f>
        <v>0</v>
      </c>
      <c r="K11" s="82">
        <f t="shared" si="0"/>
        <v>0</v>
      </c>
      <c r="L11" s="82">
        <f>+E9</f>
        <v>71454.810262335901</v>
      </c>
      <c r="M11" s="82">
        <f t="shared" si="0"/>
        <v>68808.33580817531</v>
      </c>
      <c r="N11" s="82">
        <f t="shared" si="0"/>
        <v>66161.86135401472</v>
      </c>
      <c r="O11" s="82">
        <f t="shared" si="0"/>
        <v>63515.386899854129</v>
      </c>
      <c r="P11" s="82">
        <f t="shared" si="0"/>
        <v>60868.912445693539</v>
      </c>
      <c r="Q11" s="82">
        <f t="shared" si="0"/>
        <v>58222.437991532948</v>
      </c>
      <c r="R11" s="82">
        <f t="shared" si="0"/>
        <v>55575.963537372358</v>
      </c>
      <c r="S11" s="82">
        <f t="shared" si="0"/>
        <v>52929.489083211767</v>
      </c>
      <c r="T11" s="82">
        <f t="shared" si="0"/>
        <v>50283.014629051177</v>
      </c>
      <c r="U11" s="82">
        <f t="shared" si="0"/>
        <v>47636.540174890586</v>
      </c>
      <c r="V11" s="82">
        <f t="shared" si="0"/>
        <v>44990.065720729996</v>
      </c>
      <c r="W11" s="82">
        <f t="shared" si="0"/>
        <v>42343.591266569405</v>
      </c>
      <c r="X11" s="82">
        <f t="shared" si="0"/>
        <v>39697.116812408814</v>
      </c>
      <c r="Y11" s="82">
        <f t="shared" si="0"/>
        <v>37050.642358248224</v>
      </c>
      <c r="Z11" s="82">
        <f t="shared" si="0"/>
        <v>34404.167904087633</v>
      </c>
      <c r="AA11" s="82">
        <f t="shared" si="0"/>
        <v>31757.693449927043</v>
      </c>
      <c r="AB11" s="82">
        <f t="shared" si="0"/>
        <v>29111.218995766452</v>
      </c>
      <c r="AC11" s="82">
        <f t="shared" si="0"/>
        <v>26464.744541605862</v>
      </c>
      <c r="AD11" s="82">
        <f t="shared" si="0"/>
        <v>23818.270087445271</v>
      </c>
      <c r="AE11" s="82">
        <f t="shared" si="0"/>
        <v>21171.795633284681</v>
      </c>
      <c r="AF11" s="82">
        <f t="shared" si="0"/>
        <v>18525.32117912409</v>
      </c>
      <c r="AG11" s="82">
        <f t="shared" si="0"/>
        <v>15878.846724963501</v>
      </c>
      <c r="AH11" s="82">
        <f t="shared" si="0"/>
        <v>13232.372270802913</v>
      </c>
      <c r="AI11" s="82">
        <f t="shared" si="0"/>
        <v>10585.897816642324</v>
      </c>
      <c r="AJ11" s="82">
        <f t="shared" si="0"/>
        <v>7939.4233624817352</v>
      </c>
      <c r="AK11" s="82">
        <f t="shared" si="0"/>
        <v>5292.9489083211465</v>
      </c>
      <c r="AL11" s="82">
        <f t="shared" si="0"/>
        <v>2646.4744541605578</v>
      </c>
      <c r="AM11" s="82">
        <f t="shared" si="0"/>
        <v>-3.092281986027956E-11</v>
      </c>
      <c r="AN11" s="82">
        <f t="shared" si="0"/>
        <v>-3.092281986027956E-11</v>
      </c>
      <c r="AO11" s="82">
        <f t="shared" si="0"/>
        <v>-3.092281986027956E-11</v>
      </c>
      <c r="AP11" s="82">
        <f t="shared" si="0"/>
        <v>-3.092281986027956E-11</v>
      </c>
      <c r="AQ11" s="82">
        <f t="shared" si="0"/>
        <v>-3.092281986027956E-11</v>
      </c>
      <c r="AR11" s="82">
        <f t="shared" si="0"/>
        <v>-3.092281986027956E-11</v>
      </c>
      <c r="AS11" s="82">
        <f t="shared" si="0"/>
        <v>-3.092281986027956E-11</v>
      </c>
      <c r="AT11" s="82">
        <f t="shared" si="0"/>
        <v>-3.092281986027956E-11</v>
      </c>
      <c r="AU11" s="82">
        <f t="shared" si="0"/>
        <v>-3.092281986027956E-11</v>
      </c>
      <c r="AV11" s="82">
        <f t="shared" si="0"/>
        <v>-3.092281986027956E-11</v>
      </c>
      <c r="AW11" s="82">
        <f t="shared" si="0"/>
        <v>-3.092281986027956E-11</v>
      </c>
      <c r="AX11" s="82">
        <f t="shared" si="0"/>
        <v>-3.092281986027956E-11</v>
      </c>
      <c r="AY11" s="82">
        <f t="shared" si="0"/>
        <v>-3.092281986027956E-11</v>
      </c>
      <c r="AZ11" s="82">
        <f t="shared" si="0"/>
        <v>-3.092281986027956E-11</v>
      </c>
      <c r="BA11" s="82">
        <f t="shared" si="0"/>
        <v>-3.092281986027956E-11</v>
      </c>
      <c r="BB11" s="82">
        <f t="shared" si="0"/>
        <v>-3.092281986027956E-11</v>
      </c>
      <c r="BC11" s="82">
        <f t="shared" si="0"/>
        <v>-3.092281986027956E-11</v>
      </c>
      <c r="BD11" s="82">
        <f t="shared" si="0"/>
        <v>-3.092281986027956E-11</v>
      </c>
      <c r="BE11" s="82">
        <f t="shared" si="0"/>
        <v>-3.092281986027956E-11</v>
      </c>
      <c r="BF11" s="82">
        <f t="shared" si="0"/>
        <v>-3.092281986027956E-11</v>
      </c>
      <c r="BG11" s="82">
        <f t="shared" si="0"/>
        <v>-3.092281986027956E-11</v>
      </c>
      <c r="BH11" s="82">
        <f t="shared" si="0"/>
        <v>-3.092281986027956E-11</v>
      </c>
      <c r="BI11" s="82">
        <f t="shared" si="0"/>
        <v>-3.092281986027956E-11</v>
      </c>
      <c r="BJ11" s="82">
        <f t="shared" si="0"/>
        <v>-3.092281986027956E-11</v>
      </c>
      <c r="BK11" s="82">
        <f t="shared" si="0"/>
        <v>-3.092281986027956E-11</v>
      </c>
      <c r="BL11" s="82">
        <f t="shared" si="0"/>
        <v>-3.092281986027956E-11</v>
      </c>
      <c r="BM11" s="82">
        <f t="shared" si="0"/>
        <v>-3.092281986027956E-11</v>
      </c>
      <c r="BN11" s="82">
        <f t="shared" si="0"/>
        <v>-3.092281986027956E-11</v>
      </c>
      <c r="BO11" s="82">
        <f t="shared" si="0"/>
        <v>-3.092281986027956E-11</v>
      </c>
      <c r="BP11" s="82">
        <f t="shared" si="0"/>
        <v>-3.092281986027956E-11</v>
      </c>
      <c r="BQ11" s="82">
        <f t="shared" si="0"/>
        <v>-3.092281986027956E-11</v>
      </c>
      <c r="BR11" s="82">
        <f t="shared" si="0"/>
        <v>-3.092281986027956E-11</v>
      </c>
      <c r="BS11" s="82">
        <f t="shared" si="0"/>
        <v>-3.092281986027956E-11</v>
      </c>
      <c r="BT11" s="82">
        <f t="shared" si="0"/>
        <v>-3.092281986027956E-11</v>
      </c>
      <c r="BU11" s="82">
        <f t="shared" si="0"/>
        <v>-3.092281986027956E-11</v>
      </c>
      <c r="BV11" s="82">
        <f t="shared" ref="BV11:CH11" si="1">BU14</f>
        <v>-3.092281986027956E-11</v>
      </c>
      <c r="BW11" s="82">
        <f t="shared" si="1"/>
        <v>-3.092281986027956E-11</v>
      </c>
      <c r="BX11" s="82">
        <f t="shared" si="1"/>
        <v>-3.092281986027956E-11</v>
      </c>
      <c r="BY11" s="82">
        <f t="shared" si="1"/>
        <v>-3.092281986027956E-11</v>
      </c>
      <c r="BZ11" s="82">
        <f t="shared" si="1"/>
        <v>-3.092281986027956E-11</v>
      </c>
      <c r="CA11" s="82">
        <f t="shared" si="1"/>
        <v>-3.092281986027956E-11</v>
      </c>
      <c r="CB11" s="82">
        <f t="shared" si="1"/>
        <v>-3.092281986027956E-11</v>
      </c>
      <c r="CC11" s="82">
        <f t="shared" si="1"/>
        <v>-3.092281986027956E-11</v>
      </c>
      <c r="CD11" s="82">
        <f t="shared" si="1"/>
        <v>-3.092281986027956E-11</v>
      </c>
      <c r="CE11" s="82">
        <f t="shared" si="1"/>
        <v>-3.092281986027956E-11</v>
      </c>
      <c r="CF11" s="82">
        <f t="shared" si="1"/>
        <v>-3.092281986027956E-11</v>
      </c>
      <c r="CG11" s="82">
        <f t="shared" si="1"/>
        <v>-3.092281986027956E-11</v>
      </c>
      <c r="CH11" s="82">
        <f t="shared" si="1"/>
        <v>-3.092281986027956E-11</v>
      </c>
    </row>
    <row r="12" spans="1:86" s="36" customFormat="1" x14ac:dyDescent="0.25">
      <c r="A12" s="32"/>
      <c r="B12" s="32"/>
      <c r="C12" s="32"/>
      <c r="D12" s="33" t="str">
        <f>D$36</f>
        <v xml:space="preserve">Maintenance capex </v>
      </c>
      <c r="E12" s="36" t="str">
        <f t="shared" ref="E12:BP12" si="2">E$36</f>
        <v>CF</v>
      </c>
      <c r="F12" s="34">
        <f t="shared" si="2"/>
        <v>0</v>
      </c>
      <c r="G12" s="33">
        <f t="shared" si="2"/>
        <v>0</v>
      </c>
      <c r="H12" s="33">
        <f t="shared" si="2"/>
        <v>0</v>
      </c>
      <c r="I12" s="33">
        <f t="shared" si="2"/>
        <v>0</v>
      </c>
      <c r="J12" s="33">
        <f t="shared" si="2"/>
        <v>0</v>
      </c>
      <c r="K12" s="33">
        <f t="shared" si="2"/>
        <v>0</v>
      </c>
      <c r="L12" s="33">
        <f t="shared" si="2"/>
        <v>0</v>
      </c>
      <c r="M12" s="33">
        <f t="shared" si="2"/>
        <v>0</v>
      </c>
      <c r="N12" s="33">
        <f t="shared" si="2"/>
        <v>0</v>
      </c>
      <c r="O12" s="33">
        <f t="shared" si="2"/>
        <v>0</v>
      </c>
      <c r="P12" s="33">
        <f t="shared" si="2"/>
        <v>0</v>
      </c>
      <c r="Q12" s="33">
        <f t="shared" si="2"/>
        <v>0</v>
      </c>
      <c r="R12" s="33">
        <f t="shared" si="2"/>
        <v>0</v>
      </c>
      <c r="S12" s="33">
        <f t="shared" si="2"/>
        <v>0</v>
      </c>
      <c r="T12" s="33">
        <f t="shared" si="2"/>
        <v>0</v>
      </c>
      <c r="U12" s="33">
        <f t="shared" si="2"/>
        <v>0</v>
      </c>
      <c r="V12" s="33">
        <f t="shared" si="2"/>
        <v>0</v>
      </c>
      <c r="W12" s="33">
        <f t="shared" si="2"/>
        <v>0</v>
      </c>
      <c r="X12" s="33">
        <f t="shared" si="2"/>
        <v>0</v>
      </c>
      <c r="Y12" s="33">
        <f t="shared" si="2"/>
        <v>0</v>
      </c>
      <c r="Z12" s="33">
        <f t="shared" si="2"/>
        <v>0</v>
      </c>
      <c r="AA12" s="33">
        <f t="shared" si="2"/>
        <v>0</v>
      </c>
      <c r="AB12" s="33">
        <f t="shared" si="2"/>
        <v>0</v>
      </c>
      <c r="AC12" s="33">
        <f t="shared" si="2"/>
        <v>0</v>
      </c>
      <c r="AD12" s="33">
        <f t="shared" si="2"/>
        <v>0</v>
      </c>
      <c r="AE12" s="33">
        <f t="shared" si="2"/>
        <v>0</v>
      </c>
      <c r="AF12" s="33">
        <f t="shared" si="2"/>
        <v>0</v>
      </c>
      <c r="AG12" s="33">
        <f t="shared" si="2"/>
        <v>0</v>
      </c>
      <c r="AH12" s="33">
        <f t="shared" si="2"/>
        <v>0</v>
      </c>
      <c r="AI12" s="33">
        <f t="shared" si="2"/>
        <v>0</v>
      </c>
      <c r="AJ12" s="33">
        <f t="shared" si="2"/>
        <v>0</v>
      </c>
      <c r="AK12" s="33">
        <f t="shared" si="2"/>
        <v>0</v>
      </c>
      <c r="AL12" s="33">
        <f t="shared" si="2"/>
        <v>0</v>
      </c>
      <c r="AM12" s="33">
        <f t="shared" si="2"/>
        <v>0</v>
      </c>
      <c r="AN12" s="33">
        <f t="shared" si="2"/>
        <v>0</v>
      </c>
      <c r="AO12" s="33">
        <f t="shared" si="2"/>
        <v>0</v>
      </c>
      <c r="AP12" s="33">
        <f t="shared" si="2"/>
        <v>0</v>
      </c>
      <c r="AQ12" s="33">
        <f t="shared" si="2"/>
        <v>0</v>
      </c>
      <c r="AR12" s="33">
        <f t="shared" si="2"/>
        <v>0</v>
      </c>
      <c r="AS12" s="33">
        <f t="shared" si="2"/>
        <v>0</v>
      </c>
      <c r="AT12" s="33">
        <f t="shared" si="2"/>
        <v>0</v>
      </c>
      <c r="AU12" s="33">
        <f t="shared" si="2"/>
        <v>0</v>
      </c>
      <c r="AV12" s="33">
        <f t="shared" si="2"/>
        <v>0</v>
      </c>
      <c r="AW12" s="33">
        <f t="shared" si="2"/>
        <v>0</v>
      </c>
      <c r="AX12" s="33">
        <f t="shared" si="2"/>
        <v>0</v>
      </c>
      <c r="AY12" s="33">
        <f t="shared" si="2"/>
        <v>0</v>
      </c>
      <c r="AZ12" s="33">
        <f t="shared" si="2"/>
        <v>0</v>
      </c>
      <c r="BA12" s="33">
        <f t="shared" si="2"/>
        <v>0</v>
      </c>
      <c r="BB12" s="33">
        <f t="shared" si="2"/>
        <v>0</v>
      </c>
      <c r="BC12" s="33">
        <f t="shared" si="2"/>
        <v>0</v>
      </c>
      <c r="BD12" s="33">
        <f t="shared" si="2"/>
        <v>0</v>
      </c>
      <c r="BE12" s="33">
        <f t="shared" si="2"/>
        <v>0</v>
      </c>
      <c r="BF12" s="33">
        <f t="shared" si="2"/>
        <v>0</v>
      </c>
      <c r="BG12" s="33">
        <f t="shared" si="2"/>
        <v>0</v>
      </c>
      <c r="BH12" s="33">
        <f t="shared" si="2"/>
        <v>0</v>
      </c>
      <c r="BI12" s="33">
        <f t="shared" si="2"/>
        <v>0</v>
      </c>
      <c r="BJ12" s="33">
        <f t="shared" si="2"/>
        <v>0</v>
      </c>
      <c r="BK12" s="33">
        <f t="shared" si="2"/>
        <v>0</v>
      </c>
      <c r="BL12" s="33">
        <f t="shared" si="2"/>
        <v>0</v>
      </c>
      <c r="BM12" s="33">
        <f t="shared" si="2"/>
        <v>0</v>
      </c>
      <c r="BN12" s="33">
        <f t="shared" si="2"/>
        <v>0</v>
      </c>
      <c r="BO12" s="33">
        <f t="shared" si="2"/>
        <v>0</v>
      </c>
      <c r="BP12" s="33">
        <f t="shared" si="2"/>
        <v>0</v>
      </c>
      <c r="BQ12" s="33">
        <f t="shared" ref="BQ12:CH12" si="3">BQ$36</f>
        <v>0</v>
      </c>
      <c r="BR12" s="33">
        <f t="shared" si="3"/>
        <v>0</v>
      </c>
      <c r="BS12" s="33">
        <f t="shared" si="3"/>
        <v>0</v>
      </c>
      <c r="BT12" s="33">
        <f t="shared" si="3"/>
        <v>0</v>
      </c>
      <c r="BU12" s="33">
        <f t="shared" si="3"/>
        <v>0</v>
      </c>
      <c r="BV12" s="33">
        <f t="shared" si="3"/>
        <v>0</v>
      </c>
      <c r="BW12" s="33">
        <f t="shared" si="3"/>
        <v>0</v>
      </c>
      <c r="BX12" s="33">
        <f t="shared" si="3"/>
        <v>0</v>
      </c>
      <c r="BY12" s="33">
        <f t="shared" si="3"/>
        <v>0</v>
      </c>
      <c r="BZ12" s="33">
        <f t="shared" si="3"/>
        <v>0</v>
      </c>
      <c r="CA12" s="33">
        <f t="shared" si="3"/>
        <v>0</v>
      </c>
      <c r="CB12" s="33">
        <f t="shared" si="3"/>
        <v>0</v>
      </c>
      <c r="CC12" s="33">
        <f t="shared" si="3"/>
        <v>0</v>
      </c>
      <c r="CD12" s="33">
        <f t="shared" si="3"/>
        <v>0</v>
      </c>
      <c r="CE12" s="33">
        <f t="shared" si="3"/>
        <v>0</v>
      </c>
      <c r="CF12" s="33">
        <f t="shared" si="3"/>
        <v>0</v>
      </c>
      <c r="CG12" s="33">
        <f t="shared" si="3"/>
        <v>0</v>
      </c>
      <c r="CH12" s="33">
        <f t="shared" si="3"/>
        <v>0</v>
      </c>
    </row>
    <row r="13" spans="1:86" s="82" customFormat="1" x14ac:dyDescent="0.25">
      <c r="A13" s="70"/>
      <c r="B13" s="70"/>
      <c r="C13" s="70"/>
      <c r="D13" s="50" t="str">
        <f>D$61</f>
        <v xml:space="preserve">Depreciation expense </v>
      </c>
      <c r="E13" s="82" t="str">
        <f t="shared" ref="E13:BP13" si="4">E$61</f>
        <v>P&amp;L</v>
      </c>
      <c r="F13" s="47" t="str">
        <f t="shared" si="4"/>
        <v>$ 000s</v>
      </c>
      <c r="G13" s="50">
        <f t="shared" si="4"/>
        <v>71454.81026233593</v>
      </c>
      <c r="H13" s="50">
        <f t="shared" si="4"/>
        <v>0</v>
      </c>
      <c r="I13" s="50">
        <f t="shared" si="4"/>
        <v>0</v>
      </c>
      <c r="J13" s="50">
        <f t="shared" si="4"/>
        <v>0</v>
      </c>
      <c r="K13" s="50">
        <f t="shared" si="4"/>
        <v>0</v>
      </c>
      <c r="L13" s="50">
        <f t="shared" si="4"/>
        <v>2646.4744541605887</v>
      </c>
      <c r="M13" s="50">
        <f t="shared" si="4"/>
        <v>2646.4744541605887</v>
      </c>
      <c r="N13" s="50">
        <f t="shared" si="4"/>
        <v>2646.4744541605887</v>
      </c>
      <c r="O13" s="50">
        <f t="shared" si="4"/>
        <v>2646.4744541605887</v>
      </c>
      <c r="P13" s="50">
        <f t="shared" si="4"/>
        <v>2646.4744541605887</v>
      </c>
      <c r="Q13" s="50">
        <f t="shared" si="4"/>
        <v>2646.4744541605887</v>
      </c>
      <c r="R13" s="50">
        <f t="shared" si="4"/>
        <v>2646.4744541605887</v>
      </c>
      <c r="S13" s="50">
        <f t="shared" si="4"/>
        <v>2646.4744541605887</v>
      </c>
      <c r="T13" s="50">
        <f t="shared" si="4"/>
        <v>2646.4744541605887</v>
      </c>
      <c r="U13" s="50">
        <f t="shared" si="4"/>
        <v>2646.4744541605887</v>
      </c>
      <c r="V13" s="50">
        <f t="shared" si="4"/>
        <v>2646.4744541605887</v>
      </c>
      <c r="W13" s="50">
        <f t="shared" si="4"/>
        <v>2646.4744541605887</v>
      </c>
      <c r="X13" s="50">
        <f t="shared" si="4"/>
        <v>2646.4744541605887</v>
      </c>
      <c r="Y13" s="50">
        <f t="shared" si="4"/>
        <v>2646.4744541605887</v>
      </c>
      <c r="Z13" s="50">
        <f t="shared" si="4"/>
        <v>2646.4744541605887</v>
      </c>
      <c r="AA13" s="50">
        <f t="shared" si="4"/>
        <v>2646.4744541605887</v>
      </c>
      <c r="AB13" s="50">
        <f t="shared" si="4"/>
        <v>2646.4744541605887</v>
      </c>
      <c r="AC13" s="50">
        <f t="shared" si="4"/>
        <v>2646.4744541605887</v>
      </c>
      <c r="AD13" s="50">
        <f t="shared" si="4"/>
        <v>2646.4744541605887</v>
      </c>
      <c r="AE13" s="50">
        <f t="shared" si="4"/>
        <v>2646.4744541605887</v>
      </c>
      <c r="AF13" s="50">
        <f t="shared" si="4"/>
        <v>2646.4744541605887</v>
      </c>
      <c r="AG13" s="50">
        <f t="shared" si="4"/>
        <v>2646.4744541605887</v>
      </c>
      <c r="AH13" s="50">
        <f t="shared" si="4"/>
        <v>2646.4744541605887</v>
      </c>
      <c r="AI13" s="50">
        <f t="shared" si="4"/>
        <v>2646.4744541605887</v>
      </c>
      <c r="AJ13" s="50">
        <f t="shared" si="4"/>
        <v>2646.4744541605887</v>
      </c>
      <c r="AK13" s="50">
        <f t="shared" si="4"/>
        <v>2646.4744541605887</v>
      </c>
      <c r="AL13" s="50">
        <f t="shared" si="4"/>
        <v>2646.4744541605887</v>
      </c>
      <c r="AM13" s="50">
        <f t="shared" si="4"/>
        <v>0</v>
      </c>
      <c r="AN13" s="50">
        <f t="shared" si="4"/>
        <v>0</v>
      </c>
      <c r="AO13" s="50">
        <f t="shared" si="4"/>
        <v>0</v>
      </c>
      <c r="AP13" s="50">
        <f t="shared" si="4"/>
        <v>0</v>
      </c>
      <c r="AQ13" s="50">
        <f t="shared" si="4"/>
        <v>0</v>
      </c>
      <c r="AR13" s="50">
        <f t="shared" si="4"/>
        <v>0</v>
      </c>
      <c r="AS13" s="50">
        <f t="shared" si="4"/>
        <v>0</v>
      </c>
      <c r="AT13" s="50">
        <f t="shared" si="4"/>
        <v>0</v>
      </c>
      <c r="AU13" s="50">
        <f t="shared" si="4"/>
        <v>0</v>
      </c>
      <c r="AV13" s="50">
        <f t="shared" si="4"/>
        <v>0</v>
      </c>
      <c r="AW13" s="50">
        <f t="shared" si="4"/>
        <v>0</v>
      </c>
      <c r="AX13" s="50">
        <f t="shared" si="4"/>
        <v>0</v>
      </c>
      <c r="AY13" s="50">
        <f t="shared" si="4"/>
        <v>0</v>
      </c>
      <c r="AZ13" s="50">
        <f t="shared" si="4"/>
        <v>0</v>
      </c>
      <c r="BA13" s="50">
        <f t="shared" si="4"/>
        <v>0</v>
      </c>
      <c r="BB13" s="50">
        <f t="shared" si="4"/>
        <v>0</v>
      </c>
      <c r="BC13" s="50">
        <f t="shared" si="4"/>
        <v>0</v>
      </c>
      <c r="BD13" s="50">
        <f t="shared" si="4"/>
        <v>0</v>
      </c>
      <c r="BE13" s="50">
        <f t="shared" si="4"/>
        <v>0</v>
      </c>
      <c r="BF13" s="50">
        <f t="shared" si="4"/>
        <v>0</v>
      </c>
      <c r="BG13" s="50">
        <f t="shared" si="4"/>
        <v>0</v>
      </c>
      <c r="BH13" s="50">
        <f t="shared" si="4"/>
        <v>0</v>
      </c>
      <c r="BI13" s="50">
        <f t="shared" si="4"/>
        <v>0</v>
      </c>
      <c r="BJ13" s="50">
        <f t="shared" si="4"/>
        <v>0</v>
      </c>
      <c r="BK13" s="50">
        <f t="shared" si="4"/>
        <v>0</v>
      </c>
      <c r="BL13" s="50">
        <f t="shared" si="4"/>
        <v>0</v>
      </c>
      <c r="BM13" s="50">
        <f t="shared" si="4"/>
        <v>0</v>
      </c>
      <c r="BN13" s="50">
        <f t="shared" si="4"/>
        <v>0</v>
      </c>
      <c r="BO13" s="50">
        <f t="shared" si="4"/>
        <v>0</v>
      </c>
      <c r="BP13" s="50">
        <f t="shared" si="4"/>
        <v>0</v>
      </c>
      <c r="BQ13" s="50">
        <f t="shared" ref="BQ13:CH13" si="5">BQ$61</f>
        <v>0</v>
      </c>
      <c r="BR13" s="50">
        <f t="shared" si="5"/>
        <v>0</v>
      </c>
      <c r="BS13" s="50">
        <f t="shared" si="5"/>
        <v>0</v>
      </c>
      <c r="BT13" s="50">
        <f t="shared" si="5"/>
        <v>0</v>
      </c>
      <c r="BU13" s="50">
        <f t="shared" si="5"/>
        <v>0</v>
      </c>
      <c r="BV13" s="50">
        <f t="shared" si="5"/>
        <v>0</v>
      </c>
      <c r="BW13" s="50">
        <f t="shared" si="5"/>
        <v>0</v>
      </c>
      <c r="BX13" s="50">
        <f t="shared" si="5"/>
        <v>0</v>
      </c>
      <c r="BY13" s="50">
        <f t="shared" si="5"/>
        <v>0</v>
      </c>
      <c r="BZ13" s="50">
        <f t="shared" si="5"/>
        <v>0</v>
      </c>
      <c r="CA13" s="50">
        <f t="shared" si="5"/>
        <v>0</v>
      </c>
      <c r="CB13" s="50">
        <f t="shared" si="5"/>
        <v>0</v>
      </c>
      <c r="CC13" s="50">
        <f t="shared" si="5"/>
        <v>0</v>
      </c>
      <c r="CD13" s="50">
        <f t="shared" si="5"/>
        <v>0</v>
      </c>
      <c r="CE13" s="50">
        <f t="shared" si="5"/>
        <v>0</v>
      </c>
      <c r="CF13" s="50">
        <f t="shared" si="5"/>
        <v>0</v>
      </c>
      <c r="CG13" s="50">
        <f t="shared" si="5"/>
        <v>0</v>
      </c>
      <c r="CH13" s="50">
        <f t="shared" si="5"/>
        <v>0</v>
      </c>
    </row>
    <row r="14" spans="1:86" s="115" customFormat="1" x14ac:dyDescent="0.25">
      <c r="A14" s="111"/>
      <c r="B14" s="111"/>
      <c r="C14" s="111"/>
      <c r="D14" s="112" t="s">
        <v>153</v>
      </c>
      <c r="E14" s="113" t="s">
        <v>157</v>
      </c>
      <c r="F14" s="114"/>
      <c r="G14" s="114"/>
      <c r="H14" s="112"/>
      <c r="I14" s="115">
        <v>0</v>
      </c>
      <c r="J14" s="115">
        <v>0</v>
      </c>
      <c r="K14" s="115">
        <v>0</v>
      </c>
      <c r="L14" s="115">
        <f t="shared" ref="L14:BV14" si="6">+L11+L12-L13</f>
        <v>68808.33580817531</v>
      </c>
      <c r="M14" s="115">
        <f t="shared" si="6"/>
        <v>66161.86135401472</v>
      </c>
      <c r="N14" s="115">
        <f t="shared" si="6"/>
        <v>63515.386899854129</v>
      </c>
      <c r="O14" s="115">
        <f t="shared" si="6"/>
        <v>60868.912445693539</v>
      </c>
      <c r="P14" s="115">
        <f t="shared" si="6"/>
        <v>58222.437991532948</v>
      </c>
      <c r="Q14" s="115">
        <f t="shared" si="6"/>
        <v>55575.963537372358</v>
      </c>
      <c r="R14" s="115">
        <f t="shared" si="6"/>
        <v>52929.489083211767</v>
      </c>
      <c r="S14" s="115">
        <f t="shared" si="6"/>
        <v>50283.014629051177</v>
      </c>
      <c r="T14" s="115">
        <f t="shared" si="6"/>
        <v>47636.540174890586</v>
      </c>
      <c r="U14" s="115">
        <f t="shared" si="6"/>
        <v>44990.065720729996</v>
      </c>
      <c r="V14" s="115">
        <f t="shared" si="6"/>
        <v>42343.591266569405</v>
      </c>
      <c r="W14" s="115">
        <f t="shared" si="6"/>
        <v>39697.116812408814</v>
      </c>
      <c r="X14" s="115">
        <f t="shared" si="6"/>
        <v>37050.642358248224</v>
      </c>
      <c r="Y14" s="115">
        <f t="shared" si="6"/>
        <v>34404.167904087633</v>
      </c>
      <c r="Z14" s="115">
        <f t="shared" si="6"/>
        <v>31757.693449927043</v>
      </c>
      <c r="AA14" s="115">
        <f t="shared" si="6"/>
        <v>29111.218995766452</v>
      </c>
      <c r="AB14" s="115">
        <f t="shared" si="6"/>
        <v>26464.744541605862</v>
      </c>
      <c r="AC14" s="115">
        <f t="shared" si="6"/>
        <v>23818.270087445271</v>
      </c>
      <c r="AD14" s="115">
        <f t="shared" si="6"/>
        <v>21171.795633284681</v>
      </c>
      <c r="AE14" s="115">
        <f t="shared" si="6"/>
        <v>18525.32117912409</v>
      </c>
      <c r="AF14" s="115">
        <f t="shared" si="6"/>
        <v>15878.846724963501</v>
      </c>
      <c r="AG14" s="115">
        <f t="shared" si="6"/>
        <v>13232.372270802913</v>
      </c>
      <c r="AH14" s="115">
        <f t="shared" si="6"/>
        <v>10585.897816642324</v>
      </c>
      <c r="AI14" s="115">
        <f t="shared" si="6"/>
        <v>7939.4233624817352</v>
      </c>
      <c r="AJ14" s="115">
        <f t="shared" si="6"/>
        <v>5292.9489083211465</v>
      </c>
      <c r="AK14" s="115">
        <f t="shared" si="6"/>
        <v>2646.4744541605578</v>
      </c>
      <c r="AL14" s="115">
        <f t="shared" si="6"/>
        <v>-3.092281986027956E-11</v>
      </c>
      <c r="AM14" s="115">
        <f t="shared" si="6"/>
        <v>-3.092281986027956E-11</v>
      </c>
      <c r="AN14" s="115">
        <f t="shared" si="6"/>
        <v>-3.092281986027956E-11</v>
      </c>
      <c r="AO14" s="115">
        <f t="shared" si="6"/>
        <v>-3.092281986027956E-11</v>
      </c>
      <c r="AP14" s="115">
        <f t="shared" si="6"/>
        <v>-3.092281986027956E-11</v>
      </c>
      <c r="AQ14" s="115">
        <f t="shared" si="6"/>
        <v>-3.092281986027956E-11</v>
      </c>
      <c r="AR14" s="115">
        <f t="shared" si="6"/>
        <v>-3.092281986027956E-11</v>
      </c>
      <c r="AS14" s="115">
        <f t="shared" si="6"/>
        <v>-3.092281986027956E-11</v>
      </c>
      <c r="AT14" s="115">
        <f t="shared" si="6"/>
        <v>-3.092281986027956E-11</v>
      </c>
      <c r="AU14" s="115">
        <f t="shared" si="6"/>
        <v>-3.092281986027956E-11</v>
      </c>
      <c r="AV14" s="115">
        <f t="shared" si="6"/>
        <v>-3.092281986027956E-11</v>
      </c>
      <c r="AW14" s="115">
        <f t="shared" si="6"/>
        <v>-3.092281986027956E-11</v>
      </c>
      <c r="AX14" s="115">
        <f t="shared" si="6"/>
        <v>-3.092281986027956E-11</v>
      </c>
      <c r="AY14" s="115">
        <f t="shared" si="6"/>
        <v>-3.092281986027956E-11</v>
      </c>
      <c r="AZ14" s="115">
        <f t="shared" si="6"/>
        <v>-3.092281986027956E-11</v>
      </c>
      <c r="BA14" s="115">
        <f t="shared" si="6"/>
        <v>-3.092281986027956E-11</v>
      </c>
      <c r="BB14" s="115">
        <f t="shared" si="6"/>
        <v>-3.092281986027956E-11</v>
      </c>
      <c r="BC14" s="115">
        <f t="shared" si="6"/>
        <v>-3.092281986027956E-11</v>
      </c>
      <c r="BD14" s="115">
        <f t="shared" si="6"/>
        <v>-3.092281986027956E-11</v>
      </c>
      <c r="BE14" s="115">
        <f t="shared" si="6"/>
        <v>-3.092281986027956E-11</v>
      </c>
      <c r="BF14" s="115">
        <f t="shared" si="6"/>
        <v>-3.092281986027956E-11</v>
      </c>
      <c r="BG14" s="115">
        <f t="shared" si="6"/>
        <v>-3.092281986027956E-11</v>
      </c>
      <c r="BH14" s="115">
        <f t="shared" si="6"/>
        <v>-3.092281986027956E-11</v>
      </c>
      <c r="BI14" s="115">
        <f t="shared" si="6"/>
        <v>-3.092281986027956E-11</v>
      </c>
      <c r="BJ14" s="115">
        <f t="shared" si="6"/>
        <v>-3.092281986027956E-11</v>
      </c>
      <c r="BK14" s="115">
        <f t="shared" si="6"/>
        <v>-3.092281986027956E-11</v>
      </c>
      <c r="BL14" s="115">
        <f t="shared" si="6"/>
        <v>-3.092281986027956E-11</v>
      </c>
      <c r="BM14" s="115">
        <f t="shared" si="6"/>
        <v>-3.092281986027956E-11</v>
      </c>
      <c r="BN14" s="115">
        <f t="shared" si="6"/>
        <v>-3.092281986027956E-11</v>
      </c>
      <c r="BO14" s="115">
        <f t="shared" si="6"/>
        <v>-3.092281986027956E-11</v>
      </c>
      <c r="BP14" s="115">
        <f t="shared" si="6"/>
        <v>-3.092281986027956E-11</v>
      </c>
      <c r="BQ14" s="115">
        <f t="shared" si="6"/>
        <v>-3.092281986027956E-11</v>
      </c>
      <c r="BR14" s="115">
        <f t="shared" si="6"/>
        <v>-3.092281986027956E-11</v>
      </c>
      <c r="BS14" s="115">
        <f t="shared" si="6"/>
        <v>-3.092281986027956E-11</v>
      </c>
      <c r="BT14" s="115">
        <f t="shared" si="6"/>
        <v>-3.092281986027956E-11</v>
      </c>
      <c r="BU14" s="115">
        <f t="shared" si="6"/>
        <v>-3.092281986027956E-11</v>
      </c>
      <c r="BV14" s="115">
        <f t="shared" si="6"/>
        <v>-3.092281986027956E-11</v>
      </c>
      <c r="BW14" s="115">
        <f t="shared" ref="BW14:CH14" si="7">+BW11+BW12-BW13</f>
        <v>-3.092281986027956E-11</v>
      </c>
      <c r="BX14" s="115">
        <f t="shared" si="7"/>
        <v>-3.092281986027956E-11</v>
      </c>
      <c r="BY14" s="115">
        <f t="shared" si="7"/>
        <v>-3.092281986027956E-11</v>
      </c>
      <c r="BZ14" s="115">
        <f t="shared" si="7"/>
        <v>-3.092281986027956E-11</v>
      </c>
      <c r="CA14" s="115">
        <f t="shared" si="7"/>
        <v>-3.092281986027956E-11</v>
      </c>
      <c r="CB14" s="115">
        <f t="shared" si="7"/>
        <v>-3.092281986027956E-11</v>
      </c>
      <c r="CC14" s="115">
        <f t="shared" si="7"/>
        <v>-3.092281986027956E-11</v>
      </c>
      <c r="CD14" s="115">
        <f t="shared" si="7"/>
        <v>-3.092281986027956E-11</v>
      </c>
      <c r="CE14" s="115">
        <f t="shared" si="7"/>
        <v>-3.092281986027956E-11</v>
      </c>
      <c r="CF14" s="115">
        <f t="shared" si="7"/>
        <v>-3.092281986027956E-11</v>
      </c>
      <c r="CG14" s="115">
        <f t="shared" si="7"/>
        <v>-3.092281986027956E-11</v>
      </c>
      <c r="CH14" s="115">
        <f t="shared" si="7"/>
        <v>-3.092281986027956E-11</v>
      </c>
    </row>
    <row r="16" spans="1:86" x14ac:dyDescent="0.25">
      <c r="B16" s="5" t="s">
        <v>151</v>
      </c>
    </row>
    <row r="17" spans="1:86" s="98" customFormat="1" ht="14.25" x14ac:dyDescent="0.2">
      <c r="D17" s="98" t="str">
        <f>ConFunding!D$70</f>
        <v xml:space="preserve">Non - current assets </v>
      </c>
      <c r="E17" s="106">
        <f>ConFunding!E$70</f>
        <v>71454.810262335901</v>
      </c>
      <c r="F17" s="100" t="str">
        <f>ConFunding!F$70</f>
        <v>$ 000s</v>
      </c>
      <c r="G17" s="98">
        <f>ConFunding!G$70</f>
        <v>0</v>
      </c>
      <c r="H17" s="98">
        <f>ConFunding!H$70</f>
        <v>0</v>
      </c>
      <c r="I17" s="98">
        <f>ConFunding!I$70</f>
        <v>0</v>
      </c>
      <c r="J17" s="98">
        <f>ConFunding!J$70</f>
        <v>0</v>
      </c>
      <c r="K17" s="98">
        <f>ConFunding!K$70</f>
        <v>0</v>
      </c>
      <c r="L17" s="98">
        <f>ConFunding!L$70</f>
        <v>0</v>
      </c>
      <c r="M17" s="98">
        <f>ConFunding!M$70</f>
        <v>0</v>
      </c>
      <c r="N17" s="98">
        <f>ConFunding!N$70</f>
        <v>0</v>
      </c>
      <c r="O17" s="98">
        <f>ConFunding!O$70</f>
        <v>0</v>
      </c>
      <c r="P17" s="98">
        <f>ConFunding!P$70</f>
        <v>0</v>
      </c>
      <c r="Q17" s="98">
        <f>ConFunding!Q$70</f>
        <v>0</v>
      </c>
      <c r="R17" s="98">
        <f>ConFunding!R$70</f>
        <v>0</v>
      </c>
      <c r="S17" s="98">
        <f>ConFunding!S$70</f>
        <v>0</v>
      </c>
      <c r="T17" s="98">
        <f>ConFunding!T$70</f>
        <v>0</v>
      </c>
      <c r="U17" s="98">
        <f>ConFunding!U$70</f>
        <v>0</v>
      </c>
      <c r="V17" s="98">
        <f>ConFunding!V$70</f>
        <v>0</v>
      </c>
      <c r="W17" s="98">
        <f>ConFunding!W$70</f>
        <v>0</v>
      </c>
      <c r="X17" s="98">
        <f>ConFunding!X$70</f>
        <v>0</v>
      </c>
      <c r="Y17" s="98">
        <f>ConFunding!Y$70</f>
        <v>0</v>
      </c>
      <c r="Z17" s="98">
        <f>ConFunding!Z$70</f>
        <v>0</v>
      </c>
      <c r="AA17" s="98">
        <f>ConFunding!AA$70</f>
        <v>0</v>
      </c>
      <c r="AB17" s="98">
        <f>ConFunding!AB$70</f>
        <v>0</v>
      </c>
      <c r="AC17" s="98">
        <f>ConFunding!AC$70</f>
        <v>0</v>
      </c>
      <c r="AD17" s="98">
        <f>ConFunding!AD$70</f>
        <v>0</v>
      </c>
      <c r="AE17" s="98">
        <f>ConFunding!AE$70</f>
        <v>0</v>
      </c>
      <c r="AF17" s="98">
        <f>ConFunding!AF$70</f>
        <v>0</v>
      </c>
      <c r="AG17" s="98">
        <f>ConFunding!AG$70</f>
        <v>0</v>
      </c>
      <c r="AH17" s="98">
        <f>ConFunding!AH$70</f>
        <v>0</v>
      </c>
      <c r="AI17" s="98">
        <f>ConFunding!AI$70</f>
        <v>0</v>
      </c>
      <c r="AJ17" s="98">
        <f>ConFunding!AJ$70</f>
        <v>0</v>
      </c>
      <c r="AK17" s="98">
        <f>ConFunding!AK$70</f>
        <v>0</v>
      </c>
      <c r="AL17" s="98">
        <f>ConFunding!AL$70</f>
        <v>0</v>
      </c>
      <c r="AM17" s="98">
        <f>ConFunding!AM$70</f>
        <v>0</v>
      </c>
      <c r="AN17" s="98">
        <f>ConFunding!AN$70</f>
        <v>0</v>
      </c>
      <c r="AO17" s="98">
        <f>ConFunding!AO$70</f>
        <v>0</v>
      </c>
      <c r="AP17" s="98">
        <f>ConFunding!AP$70</f>
        <v>0</v>
      </c>
      <c r="AQ17" s="98">
        <f>ConFunding!AQ$70</f>
        <v>0</v>
      </c>
      <c r="AR17" s="98">
        <f>ConFunding!AR$70</f>
        <v>0</v>
      </c>
      <c r="AS17" s="98">
        <f>ConFunding!AS$70</f>
        <v>0</v>
      </c>
      <c r="AT17" s="98">
        <f>ConFunding!AT$70</f>
        <v>0</v>
      </c>
      <c r="AU17" s="98">
        <f>ConFunding!AU$70</f>
        <v>0</v>
      </c>
      <c r="AV17" s="98">
        <f>ConFunding!AV$70</f>
        <v>0</v>
      </c>
      <c r="AW17" s="98">
        <f>ConFunding!AW$70</f>
        <v>0</v>
      </c>
      <c r="AX17" s="98">
        <f>ConFunding!AX$70</f>
        <v>0</v>
      </c>
      <c r="AY17" s="98">
        <f>ConFunding!AY$70</f>
        <v>0</v>
      </c>
      <c r="AZ17" s="98">
        <f>ConFunding!AZ$70</f>
        <v>0</v>
      </c>
      <c r="BA17" s="98">
        <f>ConFunding!BA$70</f>
        <v>0</v>
      </c>
      <c r="BB17" s="98">
        <f>ConFunding!BB$70</f>
        <v>0</v>
      </c>
      <c r="BC17" s="98">
        <f>ConFunding!BC$70</f>
        <v>0</v>
      </c>
      <c r="BD17" s="98">
        <f>ConFunding!BD$70</f>
        <v>0</v>
      </c>
      <c r="BE17" s="98">
        <f>ConFunding!BE$70</f>
        <v>0</v>
      </c>
      <c r="BF17" s="98">
        <f>ConFunding!BF$70</f>
        <v>0</v>
      </c>
      <c r="BG17" s="98">
        <f>ConFunding!BG$70</f>
        <v>0</v>
      </c>
      <c r="BH17" s="98">
        <f>ConFunding!BH$70</f>
        <v>0</v>
      </c>
      <c r="BI17" s="98">
        <f>ConFunding!BI$70</f>
        <v>0</v>
      </c>
      <c r="BJ17" s="98">
        <f>ConFunding!BJ$70</f>
        <v>0</v>
      </c>
      <c r="BK17" s="98">
        <f>ConFunding!BK$70</f>
        <v>0</v>
      </c>
      <c r="BL17" s="98">
        <f>ConFunding!BL$70</f>
        <v>0</v>
      </c>
      <c r="BM17" s="98">
        <f>ConFunding!BM$70</f>
        <v>0</v>
      </c>
      <c r="BN17" s="98">
        <f>ConFunding!BN$70</f>
        <v>0</v>
      </c>
      <c r="BO17" s="98">
        <f>ConFunding!BO$70</f>
        <v>0</v>
      </c>
      <c r="BP17" s="98">
        <f>ConFunding!BP$70</f>
        <v>0</v>
      </c>
      <c r="BQ17" s="98">
        <f>ConFunding!BQ$70</f>
        <v>0</v>
      </c>
      <c r="BR17" s="98">
        <f>ConFunding!BR$70</f>
        <v>0</v>
      </c>
      <c r="BS17" s="98">
        <f>ConFunding!BS$70</f>
        <v>0</v>
      </c>
      <c r="BT17" s="98">
        <f>ConFunding!BT$70</f>
        <v>0</v>
      </c>
      <c r="BU17" s="98">
        <f>ConFunding!BU$70</f>
        <v>0</v>
      </c>
      <c r="BV17" s="98">
        <f>ConFunding!BV$70</f>
        <v>0</v>
      </c>
      <c r="BW17" s="98">
        <f>ConFunding!BW$70</f>
        <v>0</v>
      </c>
      <c r="BX17" s="98">
        <f>ConFunding!BX$70</f>
        <v>0</v>
      </c>
      <c r="BY17" s="98">
        <f>ConFunding!BY$70</f>
        <v>0</v>
      </c>
      <c r="BZ17" s="98">
        <f>ConFunding!BZ$70</f>
        <v>0</v>
      </c>
      <c r="CA17" s="98">
        <f>ConFunding!CA$70</f>
        <v>0</v>
      </c>
      <c r="CB17" s="98">
        <f>ConFunding!CB$70</f>
        <v>0</v>
      </c>
      <c r="CC17" s="98">
        <f>ConFunding!CC$70</f>
        <v>0</v>
      </c>
      <c r="CD17" s="98">
        <f>ConFunding!CD$70</f>
        <v>0</v>
      </c>
      <c r="CE17" s="98">
        <f>ConFunding!CE$70</f>
        <v>0</v>
      </c>
      <c r="CF17" s="98">
        <f>ConFunding!CF$70</f>
        <v>0</v>
      </c>
      <c r="CG17" s="98">
        <f>ConFunding!CG$70</f>
        <v>0</v>
      </c>
      <c r="CH17" s="98">
        <f>ConFunding!CH$70</f>
        <v>0</v>
      </c>
    </row>
    <row r="18" spans="1:86" x14ac:dyDescent="0.25">
      <c r="D18" s="3" t="s">
        <v>148</v>
      </c>
      <c r="E18" s="107">
        <f>Inputs!H77</f>
        <v>27</v>
      </c>
      <c r="F18" s="23" t="s">
        <v>43</v>
      </c>
    </row>
    <row r="19" spans="1:86" x14ac:dyDescent="0.25">
      <c r="D19" s="3" t="s">
        <v>149</v>
      </c>
      <c r="E19" s="107">
        <v>1</v>
      </c>
      <c r="F19" s="23" t="s">
        <v>145</v>
      </c>
    </row>
    <row r="20" spans="1:86" x14ac:dyDescent="0.25">
      <c r="D20" s="6" t="s">
        <v>150</v>
      </c>
      <c r="E20" s="75">
        <f>E17/E18/E19</f>
        <v>2646.4744541605887</v>
      </c>
      <c r="F20" s="7" t="s">
        <v>59</v>
      </c>
    </row>
    <row r="22" spans="1:86" x14ac:dyDescent="0.25">
      <c r="D22" s="6" t="str">
        <f>D$20</f>
        <v>NCA depreciation per period</v>
      </c>
      <c r="E22" s="14">
        <f t="shared" ref="E22:F22" si="8">E$20</f>
        <v>2646.4744541605887</v>
      </c>
      <c r="F22" s="7" t="str">
        <f t="shared" si="8"/>
        <v>$ 000s</v>
      </c>
    </row>
    <row r="23" spans="1:86" x14ac:dyDescent="0.25">
      <c r="D23" s="37" t="str">
        <f>Timing!D$68</f>
        <v xml:space="preserve">Operations period flag </v>
      </c>
      <c r="E23" s="103">
        <f>Timing!E$68</f>
        <v>0</v>
      </c>
      <c r="F23" s="40" t="str">
        <f>Timing!F$68</f>
        <v>Flag</v>
      </c>
      <c r="G23" s="37">
        <f>Timing!G$68</f>
        <v>27</v>
      </c>
      <c r="H23" s="37">
        <f>Timing!H$68</f>
        <v>0</v>
      </c>
      <c r="I23" s="37">
        <f>Timing!I$68</f>
        <v>0</v>
      </c>
      <c r="J23" s="37">
        <f>Timing!J$68</f>
        <v>0</v>
      </c>
      <c r="K23" s="37">
        <f>Timing!K$68</f>
        <v>0</v>
      </c>
      <c r="L23" s="37">
        <f>Timing!L$68</f>
        <v>1</v>
      </c>
      <c r="M23" s="37">
        <f>Timing!M$68</f>
        <v>1</v>
      </c>
      <c r="N23" s="37">
        <f>Timing!N$68</f>
        <v>1</v>
      </c>
      <c r="O23" s="37">
        <f>Timing!O$68</f>
        <v>1</v>
      </c>
      <c r="P23" s="37">
        <f>Timing!P$68</f>
        <v>1</v>
      </c>
      <c r="Q23" s="37">
        <f>Timing!Q$68</f>
        <v>1</v>
      </c>
      <c r="R23" s="37">
        <f>Timing!R$68</f>
        <v>1</v>
      </c>
      <c r="S23" s="37">
        <f>Timing!S$68</f>
        <v>1</v>
      </c>
      <c r="T23" s="37">
        <f>Timing!T$68</f>
        <v>1</v>
      </c>
      <c r="U23" s="37">
        <f>Timing!U$68</f>
        <v>1</v>
      </c>
      <c r="V23" s="37">
        <f>Timing!V$68</f>
        <v>1</v>
      </c>
      <c r="W23" s="37">
        <f>Timing!W$68</f>
        <v>1</v>
      </c>
      <c r="X23" s="37">
        <f>Timing!X$68</f>
        <v>1</v>
      </c>
      <c r="Y23" s="37">
        <f>Timing!Y$68</f>
        <v>1</v>
      </c>
      <c r="Z23" s="37">
        <f>Timing!Z$68</f>
        <v>1</v>
      </c>
      <c r="AA23" s="37">
        <f>Timing!AA$68</f>
        <v>1</v>
      </c>
      <c r="AB23" s="37">
        <f>Timing!AB$68</f>
        <v>1</v>
      </c>
      <c r="AC23" s="37">
        <f>Timing!AC$68</f>
        <v>1</v>
      </c>
      <c r="AD23" s="37">
        <f>Timing!AD$68</f>
        <v>1</v>
      </c>
      <c r="AE23" s="37">
        <f>Timing!AE$68</f>
        <v>1</v>
      </c>
      <c r="AF23" s="37">
        <f>Timing!AF$68</f>
        <v>1</v>
      </c>
      <c r="AG23" s="37">
        <f>Timing!AG$68</f>
        <v>1</v>
      </c>
      <c r="AH23" s="37">
        <f>Timing!AH$68</f>
        <v>1</v>
      </c>
      <c r="AI23" s="37">
        <f>Timing!AI$68</f>
        <v>1</v>
      </c>
      <c r="AJ23" s="37">
        <f>Timing!AJ$68</f>
        <v>1</v>
      </c>
      <c r="AK23" s="37">
        <f>Timing!AK$68</f>
        <v>1</v>
      </c>
      <c r="AL23" s="37">
        <f>Timing!AL$68</f>
        <v>1</v>
      </c>
      <c r="AM23" s="37">
        <f>Timing!AM$68</f>
        <v>0</v>
      </c>
      <c r="AN23" s="37">
        <f>Timing!AN$68</f>
        <v>0</v>
      </c>
      <c r="AO23" s="37">
        <f>Timing!AO$68</f>
        <v>0</v>
      </c>
      <c r="AP23" s="37">
        <f>Timing!AP$68</f>
        <v>0</v>
      </c>
      <c r="AQ23" s="37">
        <f>Timing!AQ$68</f>
        <v>0</v>
      </c>
      <c r="AR23" s="37">
        <f>Timing!AR$68</f>
        <v>0</v>
      </c>
      <c r="AS23" s="37">
        <f>Timing!AS$68</f>
        <v>0</v>
      </c>
      <c r="AT23" s="37">
        <f>Timing!AT$68</f>
        <v>0</v>
      </c>
      <c r="AU23" s="37">
        <f>Timing!AU$68</f>
        <v>0</v>
      </c>
      <c r="AV23" s="37">
        <f>Timing!AV$68</f>
        <v>0</v>
      </c>
      <c r="AW23" s="37">
        <f>Timing!AW$68</f>
        <v>0</v>
      </c>
      <c r="AX23" s="37">
        <f>Timing!AX$68</f>
        <v>0</v>
      </c>
      <c r="AY23" s="37">
        <f>Timing!AY$68</f>
        <v>0</v>
      </c>
      <c r="AZ23" s="37">
        <f>Timing!AZ$68</f>
        <v>0</v>
      </c>
      <c r="BA23" s="37">
        <f>Timing!BA$68</f>
        <v>0</v>
      </c>
      <c r="BB23" s="37">
        <f>Timing!BB$68</f>
        <v>0</v>
      </c>
      <c r="BC23" s="37">
        <f>Timing!BC$68</f>
        <v>0</v>
      </c>
      <c r="BD23" s="37">
        <f>Timing!BD$68</f>
        <v>0</v>
      </c>
      <c r="BE23" s="37">
        <f>Timing!BE$68</f>
        <v>0</v>
      </c>
      <c r="BF23" s="37">
        <f>Timing!BF$68</f>
        <v>0</v>
      </c>
      <c r="BG23" s="37">
        <f>Timing!BG$68</f>
        <v>0</v>
      </c>
      <c r="BH23" s="37">
        <f>Timing!BH$68</f>
        <v>0</v>
      </c>
      <c r="BI23" s="37">
        <f>Timing!BI$68</f>
        <v>0</v>
      </c>
      <c r="BJ23" s="37">
        <f>Timing!BJ$68</f>
        <v>0</v>
      </c>
      <c r="BK23" s="37">
        <f>Timing!BK$68</f>
        <v>0</v>
      </c>
      <c r="BL23" s="37">
        <f>Timing!BL$68</f>
        <v>0</v>
      </c>
      <c r="BM23" s="37">
        <f>Timing!BM$68</f>
        <v>0</v>
      </c>
      <c r="BN23" s="37">
        <f>Timing!BN$68</f>
        <v>0</v>
      </c>
      <c r="BO23" s="37">
        <f>Timing!BO$68</f>
        <v>0</v>
      </c>
      <c r="BP23" s="37">
        <f>Timing!BP$68</f>
        <v>0</v>
      </c>
      <c r="BQ23" s="37">
        <f>Timing!BQ$68</f>
        <v>0</v>
      </c>
      <c r="BR23" s="37">
        <f>Timing!BR$68</f>
        <v>0</v>
      </c>
      <c r="BS23" s="37">
        <f>Timing!BS$68</f>
        <v>0</v>
      </c>
      <c r="BT23" s="37">
        <f>Timing!BT$68</f>
        <v>0</v>
      </c>
      <c r="BU23" s="37">
        <f>Timing!BU$68</f>
        <v>0</v>
      </c>
      <c r="BV23" s="37">
        <f>Timing!BV$68</f>
        <v>0</v>
      </c>
      <c r="BW23" s="37">
        <f>Timing!BW$68</f>
        <v>0</v>
      </c>
      <c r="BX23" s="37">
        <f>Timing!BX$68</f>
        <v>0</v>
      </c>
      <c r="BY23" s="37">
        <f>Timing!BY$68</f>
        <v>0</v>
      </c>
      <c r="BZ23" s="37">
        <f>Timing!BZ$68</f>
        <v>0</v>
      </c>
      <c r="CA23" s="37">
        <f>Timing!CA$68</f>
        <v>0</v>
      </c>
      <c r="CB23" s="37">
        <f>Timing!CB$68</f>
        <v>0</v>
      </c>
      <c r="CC23" s="37">
        <f>Timing!CC$68</f>
        <v>0</v>
      </c>
      <c r="CD23" s="37">
        <f>Timing!CD$68</f>
        <v>0</v>
      </c>
      <c r="CE23" s="37">
        <f>Timing!CE$68</f>
        <v>0</v>
      </c>
      <c r="CF23" s="37">
        <f>Timing!CF$68</f>
        <v>0</v>
      </c>
      <c r="CG23" s="37">
        <f>Timing!CG$68</f>
        <v>0</v>
      </c>
      <c r="CH23" s="37">
        <f>Timing!CH$68</f>
        <v>0</v>
      </c>
    </row>
    <row r="24" spans="1:86" x14ac:dyDescent="0.25">
      <c r="D24" s="6" t="s">
        <v>151</v>
      </c>
      <c r="F24" s="7" t="s">
        <v>59</v>
      </c>
      <c r="G24" s="7">
        <f>SUM(I24:CH24)</f>
        <v>71454.81026233593</v>
      </c>
      <c r="I24" s="14">
        <f>$E$22*I23</f>
        <v>0</v>
      </c>
      <c r="J24" s="14">
        <f t="shared" ref="J24:BU24" si="9">$E$22*J23</f>
        <v>0</v>
      </c>
      <c r="K24" s="14">
        <f t="shared" si="9"/>
        <v>0</v>
      </c>
      <c r="L24" s="14">
        <f>$E$22*L23</f>
        <v>2646.4744541605887</v>
      </c>
      <c r="M24" s="14">
        <f t="shared" si="9"/>
        <v>2646.4744541605887</v>
      </c>
      <c r="N24" s="14">
        <f t="shared" si="9"/>
        <v>2646.4744541605887</v>
      </c>
      <c r="O24" s="14">
        <f t="shared" si="9"/>
        <v>2646.4744541605887</v>
      </c>
      <c r="P24" s="14">
        <f t="shared" si="9"/>
        <v>2646.4744541605887</v>
      </c>
      <c r="Q24" s="14">
        <f t="shared" si="9"/>
        <v>2646.4744541605887</v>
      </c>
      <c r="R24" s="14">
        <f t="shared" si="9"/>
        <v>2646.4744541605887</v>
      </c>
      <c r="S24" s="14">
        <f t="shared" si="9"/>
        <v>2646.4744541605887</v>
      </c>
      <c r="T24" s="14">
        <f t="shared" si="9"/>
        <v>2646.4744541605887</v>
      </c>
      <c r="U24" s="14">
        <f t="shared" si="9"/>
        <v>2646.4744541605887</v>
      </c>
      <c r="V24" s="14">
        <f t="shared" si="9"/>
        <v>2646.4744541605887</v>
      </c>
      <c r="W24" s="14">
        <f t="shared" si="9"/>
        <v>2646.4744541605887</v>
      </c>
      <c r="X24" s="14">
        <f t="shared" si="9"/>
        <v>2646.4744541605887</v>
      </c>
      <c r="Y24" s="14">
        <f t="shared" si="9"/>
        <v>2646.4744541605887</v>
      </c>
      <c r="Z24" s="14">
        <f t="shared" si="9"/>
        <v>2646.4744541605887</v>
      </c>
      <c r="AA24" s="14">
        <f t="shared" si="9"/>
        <v>2646.4744541605887</v>
      </c>
      <c r="AB24" s="14">
        <f t="shared" si="9"/>
        <v>2646.4744541605887</v>
      </c>
      <c r="AC24" s="14">
        <f t="shared" si="9"/>
        <v>2646.4744541605887</v>
      </c>
      <c r="AD24" s="14">
        <f t="shared" si="9"/>
        <v>2646.4744541605887</v>
      </c>
      <c r="AE24" s="14">
        <f t="shared" si="9"/>
        <v>2646.4744541605887</v>
      </c>
      <c r="AF24" s="14">
        <f t="shared" si="9"/>
        <v>2646.4744541605887</v>
      </c>
      <c r="AG24" s="14">
        <f t="shared" si="9"/>
        <v>2646.4744541605887</v>
      </c>
      <c r="AH24" s="14">
        <f t="shared" si="9"/>
        <v>2646.4744541605887</v>
      </c>
      <c r="AI24" s="14">
        <f t="shared" si="9"/>
        <v>2646.4744541605887</v>
      </c>
      <c r="AJ24" s="14">
        <f t="shared" si="9"/>
        <v>2646.4744541605887</v>
      </c>
      <c r="AK24" s="14">
        <f t="shared" si="9"/>
        <v>2646.4744541605887</v>
      </c>
      <c r="AL24" s="14">
        <f t="shared" si="9"/>
        <v>2646.4744541605887</v>
      </c>
      <c r="AM24" s="14">
        <f t="shared" si="9"/>
        <v>0</v>
      </c>
      <c r="AN24" s="14">
        <f t="shared" si="9"/>
        <v>0</v>
      </c>
      <c r="AO24" s="14">
        <f t="shared" si="9"/>
        <v>0</v>
      </c>
      <c r="AP24" s="14">
        <f t="shared" si="9"/>
        <v>0</v>
      </c>
      <c r="AQ24" s="14">
        <f t="shared" si="9"/>
        <v>0</v>
      </c>
      <c r="AR24" s="14">
        <f t="shared" si="9"/>
        <v>0</v>
      </c>
      <c r="AS24" s="14">
        <f t="shared" si="9"/>
        <v>0</v>
      </c>
      <c r="AT24" s="14">
        <f t="shared" si="9"/>
        <v>0</v>
      </c>
      <c r="AU24" s="14">
        <f t="shared" si="9"/>
        <v>0</v>
      </c>
      <c r="AV24" s="14">
        <f t="shared" si="9"/>
        <v>0</v>
      </c>
      <c r="AW24" s="14">
        <f t="shared" si="9"/>
        <v>0</v>
      </c>
      <c r="AX24" s="14">
        <f t="shared" si="9"/>
        <v>0</v>
      </c>
      <c r="AY24" s="14">
        <f t="shared" si="9"/>
        <v>0</v>
      </c>
      <c r="AZ24" s="14">
        <f t="shared" si="9"/>
        <v>0</v>
      </c>
      <c r="BA24" s="14">
        <f t="shared" si="9"/>
        <v>0</v>
      </c>
      <c r="BB24" s="14">
        <f t="shared" si="9"/>
        <v>0</v>
      </c>
      <c r="BC24" s="14">
        <f t="shared" si="9"/>
        <v>0</v>
      </c>
      <c r="BD24" s="14">
        <f t="shared" si="9"/>
        <v>0</v>
      </c>
      <c r="BE24" s="14">
        <f t="shared" si="9"/>
        <v>0</v>
      </c>
      <c r="BF24" s="14">
        <f t="shared" si="9"/>
        <v>0</v>
      </c>
      <c r="BG24" s="14">
        <f t="shared" si="9"/>
        <v>0</v>
      </c>
      <c r="BH24" s="14">
        <f t="shared" si="9"/>
        <v>0</v>
      </c>
      <c r="BI24" s="14">
        <f t="shared" si="9"/>
        <v>0</v>
      </c>
      <c r="BJ24" s="14">
        <f t="shared" si="9"/>
        <v>0</v>
      </c>
      <c r="BK24" s="14">
        <f t="shared" si="9"/>
        <v>0</v>
      </c>
      <c r="BL24" s="14">
        <f t="shared" si="9"/>
        <v>0</v>
      </c>
      <c r="BM24" s="14">
        <f t="shared" si="9"/>
        <v>0</v>
      </c>
      <c r="BN24" s="14">
        <f t="shared" si="9"/>
        <v>0</v>
      </c>
      <c r="BO24" s="14">
        <f t="shared" si="9"/>
        <v>0</v>
      </c>
      <c r="BP24" s="14">
        <f t="shared" si="9"/>
        <v>0</v>
      </c>
      <c r="BQ24" s="14">
        <f t="shared" si="9"/>
        <v>0</v>
      </c>
      <c r="BR24" s="14">
        <f t="shared" si="9"/>
        <v>0</v>
      </c>
      <c r="BS24" s="14">
        <f t="shared" si="9"/>
        <v>0</v>
      </c>
      <c r="BT24" s="14">
        <f t="shared" si="9"/>
        <v>0</v>
      </c>
      <c r="BU24" s="14">
        <f t="shared" si="9"/>
        <v>0</v>
      </c>
      <c r="BV24" s="14">
        <f t="shared" ref="BV24:CH24" si="10">$E$22*BV23</f>
        <v>0</v>
      </c>
      <c r="BW24" s="14">
        <f t="shared" si="10"/>
        <v>0</v>
      </c>
      <c r="BX24" s="14">
        <f t="shared" si="10"/>
        <v>0</v>
      </c>
      <c r="BY24" s="14">
        <f t="shared" si="10"/>
        <v>0</v>
      </c>
      <c r="BZ24" s="14">
        <f t="shared" si="10"/>
        <v>0</v>
      </c>
      <c r="CA24" s="14">
        <f t="shared" si="10"/>
        <v>0</v>
      </c>
      <c r="CB24" s="14">
        <f t="shared" si="10"/>
        <v>0</v>
      </c>
      <c r="CC24" s="14">
        <f t="shared" si="10"/>
        <v>0</v>
      </c>
      <c r="CD24" s="14">
        <f t="shared" si="10"/>
        <v>0</v>
      </c>
      <c r="CE24" s="14">
        <f t="shared" si="10"/>
        <v>0</v>
      </c>
      <c r="CF24" s="14">
        <f t="shared" si="10"/>
        <v>0</v>
      </c>
      <c r="CG24" s="14">
        <f t="shared" si="10"/>
        <v>0</v>
      </c>
      <c r="CH24" s="14">
        <f t="shared" si="10"/>
        <v>0</v>
      </c>
    </row>
    <row r="26" spans="1:86" hidden="1" x14ac:dyDescent="0.25">
      <c r="A26" s="5" t="s">
        <v>154</v>
      </c>
    </row>
    <row r="27" spans="1:86" hidden="1" x14ac:dyDescent="0.25"/>
    <row r="28" spans="1:86" hidden="1" x14ac:dyDescent="0.25">
      <c r="D28" s="6" t="s">
        <v>184</v>
      </c>
    </row>
    <row r="29" spans="1:86" hidden="1" x14ac:dyDescent="0.25">
      <c r="D29" s="24">
        <v>48395</v>
      </c>
      <c r="E29" s="107">
        <v>0</v>
      </c>
      <c r="F29" s="23" t="s">
        <v>59</v>
      </c>
    </row>
    <row r="30" spans="1:86" hidden="1" x14ac:dyDescent="0.25">
      <c r="D30" s="24">
        <v>50221</v>
      </c>
      <c r="E30" s="107">
        <v>0</v>
      </c>
      <c r="F30" s="23" t="s">
        <v>59</v>
      </c>
    </row>
    <row r="31" spans="1:86" hidden="1" x14ac:dyDescent="0.25">
      <c r="D31" s="24">
        <v>52047</v>
      </c>
      <c r="E31" s="107">
        <v>0</v>
      </c>
      <c r="F31" s="23" t="s">
        <v>59</v>
      </c>
    </row>
    <row r="32" spans="1:86" hidden="1" x14ac:dyDescent="0.25">
      <c r="D32" s="24">
        <v>53508</v>
      </c>
      <c r="E32" s="107">
        <v>0</v>
      </c>
      <c r="F32" s="23" t="s">
        <v>59</v>
      </c>
    </row>
    <row r="33" spans="1:86" hidden="1" x14ac:dyDescent="0.25"/>
    <row r="34" spans="1:86" s="91" customFormat="1" hidden="1" x14ac:dyDescent="0.25">
      <c r="A34" s="88"/>
      <c r="B34" s="88"/>
      <c r="C34" s="88"/>
      <c r="D34" s="89" t="str">
        <f>Timing!D$21</f>
        <v xml:space="preserve">Financial period end date </v>
      </c>
      <c r="E34" s="108">
        <f>Timing!E$21</f>
        <v>0</v>
      </c>
      <c r="F34" s="90" t="str">
        <f>Timing!F$21</f>
        <v>Date</v>
      </c>
      <c r="G34" s="90">
        <f>Timing!G$21</f>
        <v>0</v>
      </c>
      <c r="H34" s="89">
        <f>Timing!H$21</f>
        <v>0</v>
      </c>
      <c r="I34" s="87">
        <f>Timing!I$21</f>
        <v>44926</v>
      </c>
      <c r="J34" s="87">
        <f>Timing!J$21</f>
        <v>45291</v>
      </c>
      <c r="K34" s="87">
        <f>Timing!K$21</f>
        <v>45657</v>
      </c>
      <c r="L34" s="87">
        <f>Timing!L$21</f>
        <v>46022</v>
      </c>
      <c r="M34" s="87">
        <f>Timing!M$21</f>
        <v>46387</v>
      </c>
      <c r="N34" s="87">
        <f>Timing!N$21</f>
        <v>46752</v>
      </c>
      <c r="O34" s="87">
        <f>Timing!O$21</f>
        <v>47118</v>
      </c>
      <c r="P34" s="87">
        <f>Timing!P$21</f>
        <v>47483</v>
      </c>
      <c r="Q34" s="87">
        <f>Timing!Q$21</f>
        <v>47848</v>
      </c>
      <c r="R34" s="87">
        <f>Timing!R$21</f>
        <v>48213</v>
      </c>
      <c r="S34" s="87">
        <f>Timing!S$21</f>
        <v>48579</v>
      </c>
      <c r="T34" s="87">
        <f>Timing!T$21</f>
        <v>48944</v>
      </c>
      <c r="U34" s="87">
        <f>Timing!U$21</f>
        <v>49309</v>
      </c>
      <c r="V34" s="87">
        <f>Timing!V$21</f>
        <v>49674</v>
      </c>
      <c r="W34" s="87">
        <f>Timing!W$21</f>
        <v>50040</v>
      </c>
      <c r="X34" s="87">
        <f>Timing!X$21</f>
        <v>50405</v>
      </c>
      <c r="Y34" s="87">
        <f>Timing!Y$21</f>
        <v>50770</v>
      </c>
      <c r="Z34" s="87">
        <f>Timing!Z$21</f>
        <v>51135</v>
      </c>
      <c r="AA34" s="87">
        <f>Timing!AA$21</f>
        <v>51501</v>
      </c>
      <c r="AB34" s="87">
        <f>Timing!AB$21</f>
        <v>51866</v>
      </c>
      <c r="AC34" s="87">
        <f>Timing!AC$21</f>
        <v>52231</v>
      </c>
      <c r="AD34" s="87">
        <f>Timing!AD$21</f>
        <v>52596</v>
      </c>
      <c r="AE34" s="87">
        <f>Timing!AE$21</f>
        <v>52962</v>
      </c>
      <c r="AF34" s="87">
        <f>Timing!AF$21</f>
        <v>53327</v>
      </c>
      <c r="AG34" s="87">
        <f>Timing!AG$21</f>
        <v>53692</v>
      </c>
      <c r="AH34" s="87">
        <f>Timing!AH$21</f>
        <v>54057</v>
      </c>
      <c r="AI34" s="87">
        <f>Timing!AI$21</f>
        <v>54423</v>
      </c>
      <c r="AJ34" s="87">
        <f>Timing!AJ$21</f>
        <v>54788</v>
      </c>
      <c r="AK34" s="87">
        <f>Timing!AK$21</f>
        <v>55153</v>
      </c>
      <c r="AL34" s="87">
        <f>Timing!AL$21</f>
        <v>55518</v>
      </c>
      <c r="AM34" s="87">
        <f>Timing!AM$21</f>
        <v>55884</v>
      </c>
      <c r="AN34" s="87">
        <f>Timing!AN$21</f>
        <v>56249</v>
      </c>
      <c r="AO34" s="87">
        <f>Timing!AO$21</f>
        <v>56614</v>
      </c>
      <c r="AP34" s="87">
        <f>Timing!AP$21</f>
        <v>56979</v>
      </c>
      <c r="AQ34" s="87">
        <f>Timing!AQ$21</f>
        <v>57345</v>
      </c>
      <c r="AR34" s="87">
        <f>Timing!AR$21</f>
        <v>57710</v>
      </c>
      <c r="AS34" s="87">
        <f>Timing!AS$21</f>
        <v>58075</v>
      </c>
      <c r="AT34" s="87">
        <f>Timing!AT$21</f>
        <v>58440</v>
      </c>
      <c r="AU34" s="87">
        <f>Timing!AU$21</f>
        <v>58806</v>
      </c>
      <c r="AV34" s="87">
        <f>Timing!AV$21</f>
        <v>59171</v>
      </c>
      <c r="AW34" s="87">
        <f>Timing!AW$21</f>
        <v>59536</v>
      </c>
      <c r="AX34" s="87">
        <f>Timing!AX$21</f>
        <v>59901</v>
      </c>
      <c r="AY34" s="87">
        <f>Timing!AY$21</f>
        <v>60267</v>
      </c>
      <c r="AZ34" s="87">
        <f>Timing!AZ$21</f>
        <v>60632</v>
      </c>
      <c r="BA34" s="87">
        <f>Timing!BA$21</f>
        <v>60997</v>
      </c>
      <c r="BB34" s="87">
        <f>Timing!BB$21</f>
        <v>61362</v>
      </c>
      <c r="BC34" s="87">
        <f>Timing!BC$21</f>
        <v>61728</v>
      </c>
      <c r="BD34" s="87">
        <f>Timing!BD$21</f>
        <v>62093</v>
      </c>
      <c r="BE34" s="87">
        <f>Timing!BE$21</f>
        <v>62458</v>
      </c>
      <c r="BF34" s="87">
        <f>Timing!BF$21</f>
        <v>62823</v>
      </c>
      <c r="BG34" s="87">
        <f>Timing!BG$21</f>
        <v>63189</v>
      </c>
      <c r="BH34" s="87">
        <f>Timing!BH$21</f>
        <v>63554</v>
      </c>
      <c r="BI34" s="87">
        <f>Timing!BI$21</f>
        <v>63919</v>
      </c>
      <c r="BJ34" s="87">
        <f>Timing!BJ$21</f>
        <v>64284</v>
      </c>
      <c r="BK34" s="87">
        <f>Timing!BK$21</f>
        <v>64650</v>
      </c>
      <c r="BL34" s="87">
        <f>Timing!BL$21</f>
        <v>65015</v>
      </c>
      <c r="BM34" s="87">
        <f>Timing!BM$21</f>
        <v>65380</v>
      </c>
      <c r="BN34" s="87">
        <f>Timing!BN$21</f>
        <v>65745</v>
      </c>
      <c r="BO34" s="87">
        <f>Timing!BO$21</f>
        <v>66111</v>
      </c>
      <c r="BP34" s="87">
        <f>Timing!BP$21</f>
        <v>66476</v>
      </c>
      <c r="BQ34" s="87">
        <f>Timing!BQ$21</f>
        <v>66841</v>
      </c>
      <c r="BR34" s="87">
        <f>Timing!BR$21</f>
        <v>67206</v>
      </c>
      <c r="BS34" s="87">
        <f>Timing!BS$21</f>
        <v>67572</v>
      </c>
      <c r="BT34" s="87">
        <f>Timing!BT$21</f>
        <v>67937</v>
      </c>
      <c r="BU34" s="87">
        <f>Timing!BU$21</f>
        <v>68302</v>
      </c>
      <c r="BV34" s="87">
        <f>Timing!BV$21</f>
        <v>68667</v>
      </c>
      <c r="BW34" s="87">
        <f>Timing!BW$21</f>
        <v>69033</v>
      </c>
      <c r="BX34" s="87">
        <f>Timing!BX$21</f>
        <v>69398</v>
      </c>
      <c r="BY34" s="87">
        <f>Timing!BY$21</f>
        <v>69763</v>
      </c>
      <c r="BZ34" s="87">
        <f>Timing!BZ$21</f>
        <v>70128</v>
      </c>
      <c r="CA34" s="87">
        <f>Timing!CA$21</f>
        <v>70494</v>
      </c>
      <c r="CB34" s="87">
        <f>Timing!CB$21</f>
        <v>70859</v>
      </c>
      <c r="CC34" s="87">
        <f>Timing!CC$21</f>
        <v>71224</v>
      </c>
      <c r="CD34" s="87">
        <f>Timing!CD$21</f>
        <v>71589</v>
      </c>
      <c r="CE34" s="87">
        <f>Timing!CE$21</f>
        <v>71955</v>
      </c>
      <c r="CF34" s="87">
        <f>Timing!CF$21</f>
        <v>72320</v>
      </c>
      <c r="CG34" s="87">
        <f>Timing!CG$21</f>
        <v>72685</v>
      </c>
      <c r="CH34" s="87">
        <f>Timing!CH$21</f>
        <v>73050</v>
      </c>
    </row>
    <row r="35" spans="1:86" hidden="1" x14ac:dyDescent="0.25">
      <c r="D35" s="6" t="s">
        <v>185</v>
      </c>
      <c r="I35" s="14" t="e">
        <f>VLOOKUP(I34,$D$29:$F$32,2,FALSE)</f>
        <v>#N/A</v>
      </c>
      <c r="J35" s="14" t="e">
        <f t="shared" ref="J35:BU35" si="11">VLOOKUP(J34,$D$29:$F$32,2,FALSE)</f>
        <v>#N/A</v>
      </c>
      <c r="K35" s="14" t="e">
        <f t="shared" si="11"/>
        <v>#N/A</v>
      </c>
      <c r="L35" s="14" t="e">
        <f t="shared" si="11"/>
        <v>#N/A</v>
      </c>
      <c r="M35" s="14" t="e">
        <f t="shared" si="11"/>
        <v>#N/A</v>
      </c>
      <c r="N35" s="14" t="e">
        <f t="shared" si="11"/>
        <v>#N/A</v>
      </c>
      <c r="O35" s="14" t="e">
        <f t="shared" si="11"/>
        <v>#N/A</v>
      </c>
      <c r="P35" s="14" t="e">
        <f t="shared" si="11"/>
        <v>#N/A</v>
      </c>
      <c r="Q35" s="14" t="e">
        <f t="shared" si="11"/>
        <v>#N/A</v>
      </c>
      <c r="R35" s="14" t="e">
        <f t="shared" si="11"/>
        <v>#N/A</v>
      </c>
      <c r="S35" s="14" t="e">
        <f t="shared" si="11"/>
        <v>#N/A</v>
      </c>
      <c r="T35" s="14" t="e">
        <f t="shared" si="11"/>
        <v>#N/A</v>
      </c>
      <c r="U35" s="14" t="e">
        <f t="shared" si="11"/>
        <v>#N/A</v>
      </c>
      <c r="V35" s="14" t="e">
        <f t="shared" si="11"/>
        <v>#N/A</v>
      </c>
      <c r="W35" s="14" t="e">
        <f t="shared" si="11"/>
        <v>#N/A</v>
      </c>
      <c r="X35" s="14" t="e">
        <f t="shared" si="11"/>
        <v>#N/A</v>
      </c>
      <c r="Y35" s="14" t="e">
        <f t="shared" si="11"/>
        <v>#N/A</v>
      </c>
      <c r="Z35" s="14" t="e">
        <f t="shared" si="11"/>
        <v>#N/A</v>
      </c>
      <c r="AA35" s="14" t="e">
        <f t="shared" si="11"/>
        <v>#N/A</v>
      </c>
      <c r="AB35" s="14" t="e">
        <f t="shared" si="11"/>
        <v>#N/A</v>
      </c>
      <c r="AC35" s="14" t="e">
        <f t="shared" si="11"/>
        <v>#N/A</v>
      </c>
      <c r="AD35" s="14" t="e">
        <f t="shared" si="11"/>
        <v>#N/A</v>
      </c>
      <c r="AE35" s="14" t="e">
        <f t="shared" si="11"/>
        <v>#N/A</v>
      </c>
      <c r="AF35" s="14" t="e">
        <f t="shared" si="11"/>
        <v>#N/A</v>
      </c>
      <c r="AG35" s="14" t="e">
        <f t="shared" si="11"/>
        <v>#N/A</v>
      </c>
      <c r="AH35" s="14" t="e">
        <f t="shared" si="11"/>
        <v>#N/A</v>
      </c>
      <c r="AI35" s="14" t="e">
        <f t="shared" si="11"/>
        <v>#N/A</v>
      </c>
      <c r="AJ35" s="14" t="e">
        <f t="shared" si="11"/>
        <v>#N/A</v>
      </c>
      <c r="AK35" s="14" t="e">
        <f t="shared" si="11"/>
        <v>#N/A</v>
      </c>
      <c r="AL35" s="14" t="e">
        <f t="shared" si="11"/>
        <v>#N/A</v>
      </c>
      <c r="AM35" s="14" t="e">
        <f t="shared" si="11"/>
        <v>#N/A</v>
      </c>
      <c r="AN35" s="14" t="e">
        <f t="shared" si="11"/>
        <v>#N/A</v>
      </c>
      <c r="AO35" s="14" t="e">
        <f t="shared" si="11"/>
        <v>#N/A</v>
      </c>
      <c r="AP35" s="14" t="e">
        <f t="shared" si="11"/>
        <v>#N/A</v>
      </c>
      <c r="AQ35" s="14" t="e">
        <f t="shared" si="11"/>
        <v>#N/A</v>
      </c>
      <c r="AR35" s="14" t="e">
        <f t="shared" si="11"/>
        <v>#N/A</v>
      </c>
      <c r="AS35" s="14" t="e">
        <f t="shared" si="11"/>
        <v>#N/A</v>
      </c>
      <c r="AT35" s="14" t="e">
        <f t="shared" si="11"/>
        <v>#N/A</v>
      </c>
      <c r="AU35" s="14" t="e">
        <f t="shared" si="11"/>
        <v>#N/A</v>
      </c>
      <c r="AV35" s="14" t="e">
        <f t="shared" si="11"/>
        <v>#N/A</v>
      </c>
      <c r="AW35" s="14" t="e">
        <f t="shared" si="11"/>
        <v>#N/A</v>
      </c>
      <c r="AX35" s="14" t="e">
        <f t="shared" si="11"/>
        <v>#N/A</v>
      </c>
      <c r="AY35" s="14" t="e">
        <f t="shared" si="11"/>
        <v>#N/A</v>
      </c>
      <c r="AZ35" s="14" t="e">
        <f t="shared" si="11"/>
        <v>#N/A</v>
      </c>
      <c r="BA35" s="14" t="e">
        <f t="shared" si="11"/>
        <v>#N/A</v>
      </c>
      <c r="BB35" s="14" t="e">
        <f t="shared" si="11"/>
        <v>#N/A</v>
      </c>
      <c r="BC35" s="14" t="e">
        <f t="shared" si="11"/>
        <v>#N/A</v>
      </c>
      <c r="BD35" s="14" t="e">
        <f t="shared" si="11"/>
        <v>#N/A</v>
      </c>
      <c r="BE35" s="14" t="e">
        <f t="shared" si="11"/>
        <v>#N/A</v>
      </c>
      <c r="BF35" s="14" t="e">
        <f t="shared" si="11"/>
        <v>#N/A</v>
      </c>
      <c r="BG35" s="14" t="e">
        <f t="shared" si="11"/>
        <v>#N/A</v>
      </c>
      <c r="BH35" s="14" t="e">
        <f t="shared" si="11"/>
        <v>#N/A</v>
      </c>
      <c r="BI35" s="14" t="e">
        <f t="shared" si="11"/>
        <v>#N/A</v>
      </c>
      <c r="BJ35" s="14" t="e">
        <f t="shared" si="11"/>
        <v>#N/A</v>
      </c>
      <c r="BK35" s="14" t="e">
        <f t="shared" si="11"/>
        <v>#N/A</v>
      </c>
      <c r="BL35" s="14" t="e">
        <f t="shared" si="11"/>
        <v>#N/A</v>
      </c>
      <c r="BM35" s="14" t="e">
        <f t="shared" si="11"/>
        <v>#N/A</v>
      </c>
      <c r="BN35" s="14" t="e">
        <f t="shared" si="11"/>
        <v>#N/A</v>
      </c>
      <c r="BO35" s="14" t="e">
        <f t="shared" si="11"/>
        <v>#N/A</v>
      </c>
      <c r="BP35" s="14" t="e">
        <f t="shared" si="11"/>
        <v>#N/A</v>
      </c>
      <c r="BQ35" s="14" t="e">
        <f t="shared" si="11"/>
        <v>#N/A</v>
      </c>
      <c r="BR35" s="14" t="e">
        <f t="shared" si="11"/>
        <v>#N/A</v>
      </c>
      <c r="BS35" s="14" t="e">
        <f t="shared" si="11"/>
        <v>#N/A</v>
      </c>
      <c r="BT35" s="14" t="e">
        <f t="shared" si="11"/>
        <v>#N/A</v>
      </c>
      <c r="BU35" s="14" t="e">
        <f t="shared" si="11"/>
        <v>#N/A</v>
      </c>
      <c r="BV35" s="14" t="e">
        <f t="shared" ref="BV35:CH35" si="12">VLOOKUP(BV34,$D$29:$F$32,2,FALSE)</f>
        <v>#N/A</v>
      </c>
      <c r="BW35" s="14" t="e">
        <f t="shared" si="12"/>
        <v>#N/A</v>
      </c>
      <c r="BX35" s="14" t="e">
        <f t="shared" si="12"/>
        <v>#N/A</v>
      </c>
      <c r="BY35" s="14" t="e">
        <f t="shared" si="12"/>
        <v>#N/A</v>
      </c>
      <c r="BZ35" s="14" t="e">
        <f t="shared" si="12"/>
        <v>#N/A</v>
      </c>
      <c r="CA35" s="14" t="e">
        <f t="shared" si="12"/>
        <v>#N/A</v>
      </c>
      <c r="CB35" s="14" t="e">
        <f t="shared" si="12"/>
        <v>#N/A</v>
      </c>
      <c r="CC35" s="14" t="e">
        <f t="shared" si="12"/>
        <v>#N/A</v>
      </c>
      <c r="CD35" s="14" t="e">
        <f t="shared" si="12"/>
        <v>#N/A</v>
      </c>
      <c r="CE35" s="14" t="e">
        <f t="shared" si="12"/>
        <v>#N/A</v>
      </c>
      <c r="CF35" s="14" t="e">
        <f t="shared" si="12"/>
        <v>#N/A</v>
      </c>
      <c r="CG35" s="14" t="e">
        <f t="shared" si="12"/>
        <v>#N/A</v>
      </c>
      <c r="CH35" s="14" t="e">
        <f t="shared" si="12"/>
        <v>#N/A</v>
      </c>
    </row>
    <row r="36" spans="1:86" s="36" customFormat="1" hidden="1" x14ac:dyDescent="0.25">
      <c r="A36" s="32"/>
      <c r="B36" s="32"/>
      <c r="C36" s="32"/>
      <c r="D36" s="33" t="s">
        <v>186</v>
      </c>
      <c r="E36" s="117" t="s">
        <v>175</v>
      </c>
      <c r="F36" s="34"/>
      <c r="G36" s="34">
        <f>SUM(I36:CH36)</f>
        <v>0</v>
      </c>
      <c r="H36" s="33"/>
      <c r="I36" s="36">
        <f>IFERROR(I35,0)</f>
        <v>0</v>
      </c>
      <c r="J36" s="36">
        <f t="shared" ref="J36:BU36" si="13">IFERROR(J35,0)</f>
        <v>0</v>
      </c>
      <c r="K36" s="36">
        <f t="shared" si="13"/>
        <v>0</v>
      </c>
      <c r="L36" s="36">
        <f t="shared" si="13"/>
        <v>0</v>
      </c>
      <c r="M36" s="36">
        <f t="shared" si="13"/>
        <v>0</v>
      </c>
      <c r="N36" s="36">
        <f t="shared" si="13"/>
        <v>0</v>
      </c>
      <c r="O36" s="36">
        <f t="shared" si="13"/>
        <v>0</v>
      </c>
      <c r="P36" s="36">
        <f t="shared" si="13"/>
        <v>0</v>
      </c>
      <c r="Q36" s="36">
        <f t="shared" si="13"/>
        <v>0</v>
      </c>
      <c r="R36" s="36">
        <f t="shared" si="13"/>
        <v>0</v>
      </c>
      <c r="S36" s="36">
        <f t="shared" si="13"/>
        <v>0</v>
      </c>
      <c r="T36" s="36">
        <f t="shared" si="13"/>
        <v>0</v>
      </c>
      <c r="U36" s="36">
        <f t="shared" si="13"/>
        <v>0</v>
      </c>
      <c r="V36" s="36">
        <f t="shared" si="13"/>
        <v>0</v>
      </c>
      <c r="W36" s="36">
        <f t="shared" si="13"/>
        <v>0</v>
      </c>
      <c r="X36" s="36">
        <f t="shared" si="13"/>
        <v>0</v>
      </c>
      <c r="Y36" s="36">
        <f t="shared" si="13"/>
        <v>0</v>
      </c>
      <c r="Z36" s="36">
        <f t="shared" si="13"/>
        <v>0</v>
      </c>
      <c r="AA36" s="36">
        <f t="shared" si="13"/>
        <v>0</v>
      </c>
      <c r="AB36" s="36">
        <f t="shared" si="13"/>
        <v>0</v>
      </c>
      <c r="AC36" s="36">
        <f t="shared" si="13"/>
        <v>0</v>
      </c>
      <c r="AD36" s="36">
        <f t="shared" si="13"/>
        <v>0</v>
      </c>
      <c r="AE36" s="36">
        <f t="shared" si="13"/>
        <v>0</v>
      </c>
      <c r="AF36" s="36">
        <f t="shared" si="13"/>
        <v>0</v>
      </c>
      <c r="AG36" s="36">
        <f t="shared" si="13"/>
        <v>0</v>
      </c>
      <c r="AH36" s="36">
        <f t="shared" si="13"/>
        <v>0</v>
      </c>
      <c r="AI36" s="36">
        <f t="shared" si="13"/>
        <v>0</v>
      </c>
      <c r="AJ36" s="36">
        <f t="shared" si="13"/>
        <v>0</v>
      </c>
      <c r="AK36" s="36">
        <f t="shared" si="13"/>
        <v>0</v>
      </c>
      <c r="AL36" s="36">
        <f t="shared" si="13"/>
        <v>0</v>
      </c>
      <c r="AM36" s="36">
        <f t="shared" si="13"/>
        <v>0</v>
      </c>
      <c r="AN36" s="36">
        <f t="shared" si="13"/>
        <v>0</v>
      </c>
      <c r="AO36" s="36">
        <f t="shared" si="13"/>
        <v>0</v>
      </c>
      <c r="AP36" s="36">
        <f t="shared" si="13"/>
        <v>0</v>
      </c>
      <c r="AQ36" s="36">
        <f t="shared" si="13"/>
        <v>0</v>
      </c>
      <c r="AR36" s="36">
        <f t="shared" si="13"/>
        <v>0</v>
      </c>
      <c r="AS36" s="36">
        <f t="shared" si="13"/>
        <v>0</v>
      </c>
      <c r="AT36" s="36">
        <f t="shared" si="13"/>
        <v>0</v>
      </c>
      <c r="AU36" s="36">
        <f t="shared" si="13"/>
        <v>0</v>
      </c>
      <c r="AV36" s="36">
        <f t="shared" si="13"/>
        <v>0</v>
      </c>
      <c r="AW36" s="36">
        <f t="shared" si="13"/>
        <v>0</v>
      </c>
      <c r="AX36" s="36">
        <f t="shared" si="13"/>
        <v>0</v>
      </c>
      <c r="AY36" s="36">
        <f t="shared" si="13"/>
        <v>0</v>
      </c>
      <c r="AZ36" s="36">
        <f t="shared" si="13"/>
        <v>0</v>
      </c>
      <c r="BA36" s="36">
        <f t="shared" si="13"/>
        <v>0</v>
      </c>
      <c r="BB36" s="36">
        <f t="shared" si="13"/>
        <v>0</v>
      </c>
      <c r="BC36" s="36">
        <f t="shared" si="13"/>
        <v>0</v>
      </c>
      <c r="BD36" s="36">
        <f t="shared" si="13"/>
        <v>0</v>
      </c>
      <c r="BE36" s="36">
        <f t="shared" si="13"/>
        <v>0</v>
      </c>
      <c r="BF36" s="36">
        <f t="shared" si="13"/>
        <v>0</v>
      </c>
      <c r="BG36" s="36">
        <f t="shared" si="13"/>
        <v>0</v>
      </c>
      <c r="BH36" s="36">
        <f t="shared" si="13"/>
        <v>0</v>
      </c>
      <c r="BI36" s="36">
        <f t="shared" si="13"/>
        <v>0</v>
      </c>
      <c r="BJ36" s="36">
        <f t="shared" si="13"/>
        <v>0</v>
      </c>
      <c r="BK36" s="36">
        <f t="shared" si="13"/>
        <v>0</v>
      </c>
      <c r="BL36" s="36">
        <f t="shared" si="13"/>
        <v>0</v>
      </c>
      <c r="BM36" s="36">
        <f t="shared" si="13"/>
        <v>0</v>
      </c>
      <c r="BN36" s="36">
        <f t="shared" si="13"/>
        <v>0</v>
      </c>
      <c r="BO36" s="36">
        <f t="shared" si="13"/>
        <v>0</v>
      </c>
      <c r="BP36" s="36">
        <f t="shared" si="13"/>
        <v>0</v>
      </c>
      <c r="BQ36" s="36">
        <f t="shared" si="13"/>
        <v>0</v>
      </c>
      <c r="BR36" s="36">
        <f t="shared" si="13"/>
        <v>0</v>
      </c>
      <c r="BS36" s="36">
        <f t="shared" si="13"/>
        <v>0</v>
      </c>
      <c r="BT36" s="36">
        <f t="shared" si="13"/>
        <v>0</v>
      </c>
      <c r="BU36" s="36">
        <f t="shared" si="13"/>
        <v>0</v>
      </c>
      <c r="BV36" s="36">
        <f t="shared" ref="BV36:CH36" si="14">IFERROR(BV35,0)</f>
        <v>0</v>
      </c>
      <c r="BW36" s="36">
        <f t="shared" si="14"/>
        <v>0</v>
      </c>
      <c r="BX36" s="36">
        <f t="shared" si="14"/>
        <v>0</v>
      </c>
      <c r="BY36" s="36">
        <f t="shared" si="14"/>
        <v>0</v>
      </c>
      <c r="BZ36" s="36">
        <f t="shared" si="14"/>
        <v>0</v>
      </c>
      <c r="CA36" s="36">
        <f t="shared" si="14"/>
        <v>0</v>
      </c>
      <c r="CB36" s="36">
        <f t="shared" si="14"/>
        <v>0</v>
      </c>
      <c r="CC36" s="36">
        <f t="shared" si="14"/>
        <v>0</v>
      </c>
      <c r="CD36" s="36">
        <f t="shared" si="14"/>
        <v>0</v>
      </c>
      <c r="CE36" s="36">
        <f t="shared" si="14"/>
        <v>0</v>
      </c>
      <c r="CF36" s="36">
        <f t="shared" si="14"/>
        <v>0</v>
      </c>
      <c r="CG36" s="36">
        <f t="shared" si="14"/>
        <v>0</v>
      </c>
      <c r="CH36" s="36">
        <f t="shared" si="14"/>
        <v>0</v>
      </c>
    </row>
    <row r="37" spans="1:86" hidden="1" x14ac:dyDescent="0.25"/>
    <row r="38" spans="1:86" hidden="1" x14ac:dyDescent="0.25">
      <c r="B38" s="5" t="s">
        <v>187</v>
      </c>
    </row>
    <row r="39" spans="1:86" hidden="1" x14ac:dyDescent="0.25">
      <c r="D39" s="3" t="s">
        <v>188</v>
      </c>
      <c r="E39" s="107">
        <v>0</v>
      </c>
      <c r="F39" s="23" t="s">
        <v>43</v>
      </c>
    </row>
    <row r="40" spans="1:86" hidden="1" x14ac:dyDescent="0.25">
      <c r="D40" s="3" t="s">
        <v>149</v>
      </c>
      <c r="E40" s="107">
        <v>0</v>
      </c>
      <c r="F40" s="23" t="s">
        <v>145</v>
      </c>
    </row>
    <row r="41" spans="1:86" hidden="1" x14ac:dyDescent="0.25">
      <c r="D41" s="6" t="s">
        <v>189</v>
      </c>
      <c r="E41" s="75">
        <f>E39*E40</f>
        <v>0</v>
      </c>
      <c r="F41" s="7" t="s">
        <v>145</v>
      </c>
    </row>
    <row r="42" spans="1:86" hidden="1" x14ac:dyDescent="0.25"/>
    <row r="43" spans="1:86" hidden="1" x14ac:dyDescent="0.25">
      <c r="D43" s="6" t="str">
        <f>D$41</f>
        <v>Maintenance capex useful life periodic</v>
      </c>
      <c r="E43" s="14">
        <f t="shared" ref="E43:F43" si="15">E$41</f>
        <v>0</v>
      </c>
      <c r="F43" s="7" t="str">
        <f t="shared" si="15"/>
        <v>Periods</v>
      </c>
    </row>
    <row r="44" spans="1:86" hidden="1" x14ac:dyDescent="0.25">
      <c r="D44" s="37" t="str">
        <f>Timing!D$9</f>
        <v>Column counter</v>
      </c>
      <c r="E44" s="103">
        <f>Timing!E$9</f>
        <v>0</v>
      </c>
      <c r="F44" s="40">
        <f>Timing!F$9</f>
        <v>0</v>
      </c>
      <c r="G44" s="37">
        <f>Timing!G$9</f>
        <v>0</v>
      </c>
      <c r="H44" s="37">
        <f>Timing!H$9</f>
        <v>0</v>
      </c>
      <c r="I44" s="37">
        <f>Timing!I$9</f>
        <v>1</v>
      </c>
      <c r="J44" s="37">
        <f>Timing!J$9</f>
        <v>2</v>
      </c>
      <c r="K44" s="37">
        <f>Timing!K$9</f>
        <v>3</v>
      </c>
      <c r="L44" s="37">
        <f>Timing!L$9</f>
        <v>4</v>
      </c>
      <c r="M44" s="37">
        <f>Timing!M$9</f>
        <v>5</v>
      </c>
      <c r="N44" s="37">
        <f>Timing!N$9</f>
        <v>6</v>
      </c>
      <c r="O44" s="37">
        <f>Timing!O$9</f>
        <v>7</v>
      </c>
      <c r="P44" s="37">
        <f>Timing!P$9</f>
        <v>8</v>
      </c>
      <c r="Q44" s="37">
        <f>Timing!Q$9</f>
        <v>9</v>
      </c>
      <c r="R44" s="37">
        <f>Timing!R$9</f>
        <v>10</v>
      </c>
      <c r="S44" s="37">
        <f>Timing!S$9</f>
        <v>11</v>
      </c>
      <c r="T44" s="37">
        <f>Timing!T$9</f>
        <v>12</v>
      </c>
      <c r="U44" s="37">
        <f>Timing!U$9</f>
        <v>13</v>
      </c>
      <c r="V44" s="37">
        <f>Timing!V$9</f>
        <v>14</v>
      </c>
      <c r="W44" s="37">
        <f>Timing!W$9</f>
        <v>15</v>
      </c>
      <c r="X44" s="37">
        <f>Timing!X$9</f>
        <v>16</v>
      </c>
      <c r="Y44" s="37">
        <f>Timing!Y$9</f>
        <v>17</v>
      </c>
      <c r="Z44" s="37">
        <f>Timing!Z$9</f>
        <v>18</v>
      </c>
      <c r="AA44" s="37">
        <f>Timing!AA$9</f>
        <v>19</v>
      </c>
      <c r="AB44" s="37">
        <f>Timing!AB$9</f>
        <v>20</v>
      </c>
      <c r="AC44" s="37">
        <f>Timing!AC$9</f>
        <v>21</v>
      </c>
      <c r="AD44" s="37">
        <f>Timing!AD$9</f>
        <v>22</v>
      </c>
      <c r="AE44" s="37">
        <f>Timing!AE$9</f>
        <v>23</v>
      </c>
      <c r="AF44" s="37">
        <f>Timing!AF$9</f>
        <v>24</v>
      </c>
      <c r="AG44" s="37">
        <f>Timing!AG$9</f>
        <v>25</v>
      </c>
      <c r="AH44" s="37">
        <f>Timing!AH$9</f>
        <v>26</v>
      </c>
      <c r="AI44" s="37">
        <f>Timing!AI$9</f>
        <v>27</v>
      </c>
      <c r="AJ44" s="37">
        <f>Timing!AJ$9</f>
        <v>28</v>
      </c>
      <c r="AK44" s="37">
        <f>Timing!AK$9</f>
        <v>29</v>
      </c>
      <c r="AL44" s="37">
        <f>Timing!AL$9</f>
        <v>30</v>
      </c>
      <c r="AM44" s="37">
        <f>Timing!AM$9</f>
        <v>31</v>
      </c>
      <c r="AN44" s="37">
        <f>Timing!AN$9</f>
        <v>32</v>
      </c>
      <c r="AO44" s="37">
        <f>Timing!AO$9</f>
        <v>33</v>
      </c>
      <c r="AP44" s="37">
        <f>Timing!AP$9</f>
        <v>34</v>
      </c>
      <c r="AQ44" s="37">
        <f>Timing!AQ$9</f>
        <v>35</v>
      </c>
      <c r="AR44" s="37">
        <f>Timing!AR$9</f>
        <v>36</v>
      </c>
      <c r="AS44" s="37">
        <f>Timing!AS$9</f>
        <v>37</v>
      </c>
      <c r="AT44" s="37">
        <f>Timing!AT$9</f>
        <v>38</v>
      </c>
      <c r="AU44" s="37">
        <f>Timing!AU$9</f>
        <v>39</v>
      </c>
      <c r="AV44" s="37">
        <f>Timing!AV$9</f>
        <v>40</v>
      </c>
      <c r="AW44" s="37">
        <f>Timing!AW$9</f>
        <v>41</v>
      </c>
      <c r="AX44" s="37">
        <f>Timing!AX$9</f>
        <v>42</v>
      </c>
      <c r="AY44" s="37">
        <f>Timing!AY$9</f>
        <v>43</v>
      </c>
      <c r="AZ44" s="37">
        <f>Timing!AZ$9</f>
        <v>44</v>
      </c>
      <c r="BA44" s="37">
        <f>Timing!BA$9</f>
        <v>45</v>
      </c>
      <c r="BB44" s="37">
        <f>Timing!BB$9</f>
        <v>46</v>
      </c>
      <c r="BC44" s="37">
        <f>Timing!BC$9</f>
        <v>47</v>
      </c>
      <c r="BD44" s="37">
        <f>Timing!BD$9</f>
        <v>48</v>
      </c>
      <c r="BE44" s="37">
        <f>Timing!BE$9</f>
        <v>49</v>
      </c>
      <c r="BF44" s="37">
        <f>Timing!BF$9</f>
        <v>50</v>
      </c>
      <c r="BG44" s="37">
        <f>Timing!BG$9</f>
        <v>51</v>
      </c>
      <c r="BH44" s="37">
        <f>Timing!BH$9</f>
        <v>52</v>
      </c>
      <c r="BI44" s="37">
        <f>Timing!BI$9</f>
        <v>53</v>
      </c>
      <c r="BJ44" s="37">
        <f>Timing!BJ$9</f>
        <v>54</v>
      </c>
      <c r="BK44" s="37">
        <f>Timing!BK$9</f>
        <v>55</v>
      </c>
      <c r="BL44" s="37">
        <f>Timing!BL$9</f>
        <v>56</v>
      </c>
      <c r="BM44" s="37">
        <f>Timing!BM$9</f>
        <v>57</v>
      </c>
      <c r="BN44" s="37">
        <f>Timing!BN$9</f>
        <v>58</v>
      </c>
      <c r="BO44" s="37">
        <f>Timing!BO$9</f>
        <v>59</v>
      </c>
      <c r="BP44" s="37">
        <f>Timing!BP$9</f>
        <v>60</v>
      </c>
      <c r="BQ44" s="37">
        <f>Timing!BQ$9</f>
        <v>61</v>
      </c>
      <c r="BR44" s="37">
        <f>Timing!BR$9</f>
        <v>62</v>
      </c>
      <c r="BS44" s="37">
        <f>Timing!BS$9</f>
        <v>63</v>
      </c>
      <c r="BT44" s="37">
        <f>Timing!BT$9</f>
        <v>64</v>
      </c>
      <c r="BU44" s="37">
        <f>Timing!BU$9</f>
        <v>65</v>
      </c>
      <c r="BV44" s="37">
        <f>Timing!BV$9</f>
        <v>66</v>
      </c>
      <c r="BW44" s="37">
        <f>Timing!BW$9</f>
        <v>67</v>
      </c>
      <c r="BX44" s="37">
        <f>Timing!BX$9</f>
        <v>68</v>
      </c>
      <c r="BY44" s="37">
        <f>Timing!BY$9</f>
        <v>69</v>
      </c>
      <c r="BZ44" s="37">
        <f>Timing!BZ$9</f>
        <v>70</v>
      </c>
      <c r="CA44" s="37">
        <f>Timing!CA$9</f>
        <v>71</v>
      </c>
      <c r="CB44" s="37">
        <f>Timing!CB$9</f>
        <v>72</v>
      </c>
      <c r="CC44" s="37">
        <f>Timing!CC$9</f>
        <v>73</v>
      </c>
      <c r="CD44" s="37">
        <f>Timing!CD$9</f>
        <v>74</v>
      </c>
      <c r="CE44" s="37">
        <f>Timing!CE$9</f>
        <v>75</v>
      </c>
      <c r="CF44" s="37">
        <f>Timing!CF$9</f>
        <v>76</v>
      </c>
      <c r="CG44" s="37">
        <f>Timing!CG$9</f>
        <v>77</v>
      </c>
      <c r="CH44" s="37">
        <f>Timing!CH$9</f>
        <v>78</v>
      </c>
    </row>
    <row r="45" spans="1:86" hidden="1" x14ac:dyDescent="0.25">
      <c r="D45" s="6" t="str">
        <f>D$36</f>
        <v xml:space="preserve">Maintenance capex </v>
      </c>
      <c r="E45" s="14" t="str">
        <f t="shared" ref="E45:BP45" si="16">E$36</f>
        <v>CF</v>
      </c>
      <c r="F45" s="7">
        <f t="shared" si="16"/>
        <v>0</v>
      </c>
      <c r="G45" s="6">
        <f t="shared" si="16"/>
        <v>0</v>
      </c>
      <c r="H45" s="6">
        <f t="shared" si="16"/>
        <v>0</v>
      </c>
      <c r="I45" s="6">
        <f t="shared" si="16"/>
        <v>0</v>
      </c>
      <c r="J45" s="6">
        <f t="shared" si="16"/>
        <v>0</v>
      </c>
      <c r="K45" s="6">
        <f t="shared" si="16"/>
        <v>0</v>
      </c>
      <c r="L45" s="6">
        <f t="shared" si="16"/>
        <v>0</v>
      </c>
      <c r="M45" s="6">
        <f t="shared" si="16"/>
        <v>0</v>
      </c>
      <c r="N45" s="6">
        <f t="shared" si="16"/>
        <v>0</v>
      </c>
      <c r="O45" s="6">
        <f t="shared" si="16"/>
        <v>0</v>
      </c>
      <c r="P45" s="6">
        <f t="shared" si="16"/>
        <v>0</v>
      </c>
      <c r="Q45" s="6">
        <f t="shared" si="16"/>
        <v>0</v>
      </c>
      <c r="R45" s="6">
        <f t="shared" si="16"/>
        <v>0</v>
      </c>
      <c r="S45" s="6">
        <f t="shared" si="16"/>
        <v>0</v>
      </c>
      <c r="T45" s="6">
        <f t="shared" si="16"/>
        <v>0</v>
      </c>
      <c r="U45" s="6">
        <f t="shared" si="16"/>
        <v>0</v>
      </c>
      <c r="V45" s="6">
        <f t="shared" si="16"/>
        <v>0</v>
      </c>
      <c r="W45" s="6">
        <f t="shared" si="16"/>
        <v>0</v>
      </c>
      <c r="X45" s="6">
        <f t="shared" si="16"/>
        <v>0</v>
      </c>
      <c r="Y45" s="6">
        <f t="shared" si="16"/>
        <v>0</v>
      </c>
      <c r="Z45" s="6">
        <f t="shared" si="16"/>
        <v>0</v>
      </c>
      <c r="AA45" s="6">
        <f t="shared" si="16"/>
        <v>0</v>
      </c>
      <c r="AB45" s="6">
        <f t="shared" si="16"/>
        <v>0</v>
      </c>
      <c r="AC45" s="6">
        <f t="shared" si="16"/>
        <v>0</v>
      </c>
      <c r="AD45" s="6">
        <f t="shared" si="16"/>
        <v>0</v>
      </c>
      <c r="AE45" s="6">
        <f t="shared" si="16"/>
        <v>0</v>
      </c>
      <c r="AF45" s="6">
        <f t="shared" si="16"/>
        <v>0</v>
      </c>
      <c r="AG45" s="6">
        <f t="shared" si="16"/>
        <v>0</v>
      </c>
      <c r="AH45" s="6">
        <f t="shared" si="16"/>
        <v>0</v>
      </c>
      <c r="AI45" s="6">
        <f t="shared" si="16"/>
        <v>0</v>
      </c>
      <c r="AJ45" s="6">
        <f t="shared" si="16"/>
        <v>0</v>
      </c>
      <c r="AK45" s="6">
        <f t="shared" si="16"/>
        <v>0</v>
      </c>
      <c r="AL45" s="6">
        <f t="shared" si="16"/>
        <v>0</v>
      </c>
      <c r="AM45" s="6">
        <f t="shared" si="16"/>
        <v>0</v>
      </c>
      <c r="AN45" s="6">
        <f t="shared" si="16"/>
        <v>0</v>
      </c>
      <c r="AO45" s="6">
        <f t="shared" si="16"/>
        <v>0</v>
      </c>
      <c r="AP45" s="6">
        <f t="shared" si="16"/>
        <v>0</v>
      </c>
      <c r="AQ45" s="6">
        <f t="shared" si="16"/>
        <v>0</v>
      </c>
      <c r="AR45" s="6">
        <f t="shared" si="16"/>
        <v>0</v>
      </c>
      <c r="AS45" s="6">
        <f t="shared" si="16"/>
        <v>0</v>
      </c>
      <c r="AT45" s="6">
        <f t="shared" si="16"/>
        <v>0</v>
      </c>
      <c r="AU45" s="6">
        <f t="shared" si="16"/>
        <v>0</v>
      </c>
      <c r="AV45" s="6">
        <f t="shared" si="16"/>
        <v>0</v>
      </c>
      <c r="AW45" s="6">
        <f t="shared" si="16"/>
        <v>0</v>
      </c>
      <c r="AX45" s="6">
        <f t="shared" si="16"/>
        <v>0</v>
      </c>
      <c r="AY45" s="6">
        <f t="shared" si="16"/>
        <v>0</v>
      </c>
      <c r="AZ45" s="6">
        <f t="shared" si="16"/>
        <v>0</v>
      </c>
      <c r="BA45" s="6">
        <f t="shared" si="16"/>
        <v>0</v>
      </c>
      <c r="BB45" s="6">
        <f t="shared" si="16"/>
        <v>0</v>
      </c>
      <c r="BC45" s="6">
        <f t="shared" si="16"/>
        <v>0</v>
      </c>
      <c r="BD45" s="6">
        <f t="shared" si="16"/>
        <v>0</v>
      </c>
      <c r="BE45" s="6">
        <f t="shared" si="16"/>
        <v>0</v>
      </c>
      <c r="BF45" s="6">
        <f t="shared" si="16"/>
        <v>0</v>
      </c>
      <c r="BG45" s="6">
        <f t="shared" si="16"/>
        <v>0</v>
      </c>
      <c r="BH45" s="6">
        <f t="shared" si="16"/>
        <v>0</v>
      </c>
      <c r="BI45" s="6">
        <f t="shared" si="16"/>
        <v>0</v>
      </c>
      <c r="BJ45" s="6">
        <f t="shared" si="16"/>
        <v>0</v>
      </c>
      <c r="BK45" s="6">
        <f t="shared" si="16"/>
        <v>0</v>
      </c>
      <c r="BL45" s="6">
        <f t="shared" si="16"/>
        <v>0</v>
      </c>
      <c r="BM45" s="6">
        <f t="shared" si="16"/>
        <v>0</v>
      </c>
      <c r="BN45" s="6">
        <f t="shared" si="16"/>
        <v>0</v>
      </c>
      <c r="BO45" s="6">
        <f t="shared" si="16"/>
        <v>0</v>
      </c>
      <c r="BP45" s="6">
        <f t="shared" si="16"/>
        <v>0</v>
      </c>
      <c r="BQ45" s="6">
        <f t="shared" ref="BQ45:CH45" si="17">BQ$36</f>
        <v>0</v>
      </c>
      <c r="BR45" s="6">
        <f t="shared" si="17"/>
        <v>0</v>
      </c>
      <c r="BS45" s="6">
        <f t="shared" si="17"/>
        <v>0</v>
      </c>
      <c r="BT45" s="6">
        <f t="shared" si="17"/>
        <v>0</v>
      </c>
      <c r="BU45" s="6">
        <f t="shared" si="17"/>
        <v>0</v>
      </c>
      <c r="BV45" s="6">
        <f t="shared" si="17"/>
        <v>0</v>
      </c>
      <c r="BW45" s="6">
        <f t="shared" si="17"/>
        <v>0</v>
      </c>
      <c r="BX45" s="6">
        <f t="shared" si="17"/>
        <v>0</v>
      </c>
      <c r="BY45" s="6">
        <f t="shared" si="17"/>
        <v>0</v>
      </c>
      <c r="BZ45" s="6">
        <f t="shared" si="17"/>
        <v>0</v>
      </c>
      <c r="CA45" s="6">
        <f t="shared" si="17"/>
        <v>0</v>
      </c>
      <c r="CB45" s="6">
        <f t="shared" si="17"/>
        <v>0</v>
      </c>
      <c r="CC45" s="6">
        <f t="shared" si="17"/>
        <v>0</v>
      </c>
      <c r="CD45" s="6">
        <f t="shared" si="17"/>
        <v>0</v>
      </c>
      <c r="CE45" s="6">
        <f t="shared" si="17"/>
        <v>0</v>
      </c>
      <c r="CF45" s="6">
        <f t="shared" si="17"/>
        <v>0</v>
      </c>
      <c r="CG45" s="6">
        <f t="shared" si="17"/>
        <v>0</v>
      </c>
      <c r="CH45" s="6">
        <f t="shared" si="17"/>
        <v>0</v>
      </c>
    </row>
    <row r="46" spans="1:86" hidden="1" x14ac:dyDescent="0.25">
      <c r="D46" s="6" t="s">
        <v>190</v>
      </c>
      <c r="G46" s="6"/>
      <c r="I46" s="14">
        <f>SUMIF($I$44:I44,I44-$E$43,$I$45:I45)</f>
        <v>0</v>
      </c>
      <c r="J46" s="14">
        <f>SUMIF($I$44:J44,J44-$E$43,$I$45:J45)</f>
        <v>0</v>
      </c>
      <c r="K46" s="14">
        <f>SUMIF($I$44:K44,K44-$E$43,$I$45:K45)</f>
        <v>0</v>
      </c>
      <c r="L46" s="14">
        <f>SUMIF($I$44:L44,L44-$E$43,$I$45:L45)</f>
        <v>0</v>
      </c>
      <c r="M46" s="14">
        <f>SUMIF($I$44:M44,M44-$E$43,$I$45:M45)</f>
        <v>0</v>
      </c>
      <c r="N46" s="14">
        <f>SUMIF($I$44:N44,N44-$E$43,$I$45:N45)</f>
        <v>0</v>
      </c>
      <c r="O46" s="14">
        <f>SUMIF($I$44:O44,O44-$E$43,$I$45:O45)</f>
        <v>0</v>
      </c>
      <c r="P46" s="14">
        <f>SUMIF($I$44:P44,P44-$E$43,$I$45:P45)</f>
        <v>0</v>
      </c>
      <c r="Q46" s="14">
        <f>SUMIF($I$44:Q44,Q44-$E$43,$I$45:Q45)</f>
        <v>0</v>
      </c>
      <c r="R46" s="14">
        <f>SUMIF($I$44:R44,R44-$E$43,$I$45:R45)</f>
        <v>0</v>
      </c>
      <c r="S46" s="14">
        <f>SUMIF($I$44:S44,S44-$E$43,$I$45:S45)</f>
        <v>0</v>
      </c>
      <c r="T46" s="14">
        <f>SUMIF($I$44:T44,T44-$E$43,$I$45:T45)</f>
        <v>0</v>
      </c>
      <c r="U46" s="14">
        <f>SUMIF($I$44:U44,U44-$E$43,$I$45:U45)</f>
        <v>0</v>
      </c>
      <c r="V46" s="14">
        <f>SUMIF($I$44:V44,V44-$E$43,$I$45:V45)</f>
        <v>0</v>
      </c>
      <c r="W46" s="14">
        <f>SUMIF($I$44:W44,W44-$E$43,$I$45:W45)</f>
        <v>0</v>
      </c>
      <c r="X46" s="14">
        <f>SUMIF($I$44:X44,X44-$E$43,$I$45:X45)</f>
        <v>0</v>
      </c>
      <c r="Y46" s="14">
        <f>SUMIF($I$44:Y44,Y44-$E$43,$I$45:Y45)</f>
        <v>0</v>
      </c>
      <c r="Z46" s="14">
        <f>SUMIF($I$44:Z44,Z44-$E$43,$I$45:Z45)</f>
        <v>0</v>
      </c>
      <c r="AA46" s="14">
        <f>SUMIF($I$44:AA44,AA44-$E$43,$I$45:AA45)</f>
        <v>0</v>
      </c>
      <c r="AB46" s="14">
        <f>SUMIF($I$44:AB44,AB44-$E$43,$I$45:AB45)</f>
        <v>0</v>
      </c>
      <c r="AC46" s="14">
        <f>SUMIF($I$44:AC44,AC44-$E$43,$I$45:AC45)</f>
        <v>0</v>
      </c>
      <c r="AD46" s="14">
        <f>SUMIF($I$44:AD44,AD44-$E$43,$I$45:AD45)</f>
        <v>0</v>
      </c>
      <c r="AE46" s="14">
        <f>SUMIF($I$44:AE44,AE44-$E$43,$I$45:AE45)</f>
        <v>0</v>
      </c>
      <c r="AF46" s="14">
        <f>SUMIF($I$44:AF44,AF44-$E$43,$I$45:AF45)</f>
        <v>0</v>
      </c>
      <c r="AG46" s="14">
        <f>SUMIF($I$44:AG44,AG44-$E$43,$I$45:AG45)</f>
        <v>0</v>
      </c>
      <c r="AH46" s="14">
        <f>SUMIF($I$44:AH44,AH44-$E$43,$I$45:AH45)</f>
        <v>0</v>
      </c>
      <c r="AI46" s="14">
        <f>SUMIF($I$44:AI44,AI44-$E$43,$I$45:AI45)</f>
        <v>0</v>
      </c>
      <c r="AJ46" s="14">
        <f>SUMIF($I$44:AJ44,AJ44-$E$43,$I$45:AJ45)</f>
        <v>0</v>
      </c>
      <c r="AK46" s="14">
        <f>SUMIF($I$44:AK44,AK44-$E$43,$I$45:AK45)</f>
        <v>0</v>
      </c>
      <c r="AL46" s="14">
        <f>SUMIF($I$44:AL44,AL44-$E$43,$I$45:AL45)</f>
        <v>0</v>
      </c>
      <c r="AM46" s="14">
        <f>SUMIF($I$44:AM44,AM44-$E$43,$I$45:AM45)</f>
        <v>0</v>
      </c>
      <c r="AN46" s="14">
        <f>SUMIF($I$44:AN44,AN44-$E$43,$I$45:AN45)</f>
        <v>0</v>
      </c>
      <c r="AO46" s="14">
        <f>SUMIF($I$44:AO44,AO44-$E$43,$I$45:AO45)</f>
        <v>0</v>
      </c>
      <c r="AP46" s="14">
        <f>SUMIF($I$44:AP44,AP44-$E$43,$I$45:AP45)</f>
        <v>0</v>
      </c>
      <c r="AQ46" s="14">
        <f>SUMIF($I$44:AQ44,AQ44-$E$43,$I$45:AQ45)</f>
        <v>0</v>
      </c>
      <c r="AR46" s="14">
        <f>SUMIF($I$44:AR44,AR44-$E$43,$I$45:AR45)</f>
        <v>0</v>
      </c>
      <c r="AS46" s="14">
        <f>SUMIF($I$44:AS44,AS44-$E$43,$I$45:AS45)</f>
        <v>0</v>
      </c>
      <c r="AT46" s="14">
        <f>SUMIF($I$44:AT44,AT44-$E$43,$I$45:AT45)</f>
        <v>0</v>
      </c>
      <c r="AU46" s="14">
        <f>SUMIF($I$44:AU44,AU44-$E$43,$I$45:AU45)</f>
        <v>0</v>
      </c>
      <c r="AV46" s="14">
        <f>SUMIF($I$44:AV44,AV44-$E$43,$I$45:AV45)</f>
        <v>0</v>
      </c>
      <c r="AW46" s="14">
        <f>SUMIF($I$44:AW44,AW44-$E$43,$I$45:AW45)</f>
        <v>0</v>
      </c>
      <c r="AX46" s="14">
        <f>SUMIF($I$44:AX44,AX44-$E$43,$I$45:AX45)</f>
        <v>0</v>
      </c>
      <c r="AY46" s="14">
        <f>SUMIF($I$44:AY44,AY44-$E$43,$I$45:AY45)</f>
        <v>0</v>
      </c>
      <c r="AZ46" s="14">
        <f>SUMIF($I$44:AZ44,AZ44-$E$43,$I$45:AZ45)</f>
        <v>0</v>
      </c>
      <c r="BA46" s="14">
        <f>SUMIF($I$44:BA44,BA44-$E$43,$I$45:BA45)</f>
        <v>0</v>
      </c>
      <c r="BB46" s="14">
        <f>SUMIF($I$44:BB44,BB44-$E$43,$I$45:BB45)</f>
        <v>0</v>
      </c>
      <c r="BC46" s="14">
        <f>SUMIF($I$44:BC44,BC44-$E$43,$I$45:BC45)</f>
        <v>0</v>
      </c>
      <c r="BD46" s="14">
        <f>SUMIF($I$44:BD44,BD44-$E$43,$I$45:BD45)</f>
        <v>0</v>
      </c>
      <c r="BE46" s="14">
        <f>SUMIF($I$44:BE44,BE44-$E$43,$I$45:BE45)</f>
        <v>0</v>
      </c>
      <c r="BF46" s="14">
        <f>SUMIF($I$44:BF44,BF44-$E$43,$I$45:BF45)</f>
        <v>0</v>
      </c>
      <c r="BG46" s="14">
        <f>SUMIF($I$44:BG44,BG44-$E$43,$I$45:BG45)</f>
        <v>0</v>
      </c>
      <c r="BH46" s="14">
        <f>SUMIF($I$44:BH44,BH44-$E$43,$I$45:BH45)</f>
        <v>0</v>
      </c>
      <c r="BI46" s="14">
        <f>SUMIF($I$44:BI44,BI44-$E$43,$I$45:BI45)</f>
        <v>0</v>
      </c>
      <c r="BJ46" s="14">
        <f>SUMIF($I$44:BJ44,BJ44-$E$43,$I$45:BJ45)</f>
        <v>0</v>
      </c>
      <c r="BK46" s="14">
        <f>SUMIF($I$44:BK44,BK44-$E$43,$I$45:BK45)</f>
        <v>0</v>
      </c>
      <c r="BL46" s="14">
        <f>SUMIF($I$44:BL44,BL44-$E$43,$I$45:BL45)</f>
        <v>0</v>
      </c>
      <c r="BM46" s="14">
        <f>SUMIF($I$44:BM44,BM44-$E$43,$I$45:BM45)</f>
        <v>0</v>
      </c>
      <c r="BN46" s="14">
        <f>SUMIF($I$44:BN44,BN44-$E$43,$I$45:BN45)</f>
        <v>0</v>
      </c>
      <c r="BO46" s="14">
        <f>SUMIF($I$44:BO44,BO44-$E$43,$I$45:BO45)</f>
        <v>0</v>
      </c>
      <c r="BP46" s="14">
        <f>SUMIF($I$44:BP44,BP44-$E$43,$I$45:BP45)</f>
        <v>0</v>
      </c>
      <c r="BQ46" s="14">
        <f>SUMIF($I$44:BQ44,BQ44-$E$43,$I$45:BQ45)</f>
        <v>0</v>
      </c>
      <c r="BR46" s="14">
        <f>SUMIF($I$44:BR44,BR44-$E$43,$I$45:BR45)</f>
        <v>0</v>
      </c>
      <c r="BS46" s="14">
        <f>SUMIF($I$44:BS44,BS44-$E$43,$I$45:BS45)</f>
        <v>0</v>
      </c>
      <c r="BT46" s="14">
        <f>SUMIF($I$44:BT44,BT44-$E$43,$I$45:BT45)</f>
        <v>0</v>
      </c>
      <c r="BU46" s="14">
        <f>SUMIF($I$44:BU44,BU44-$E$43,$I$45:BU45)</f>
        <v>0</v>
      </c>
      <c r="BV46" s="14">
        <f>SUMIF($I$44:BV44,BV44-$E$43,$I$45:BV45)</f>
        <v>0</v>
      </c>
      <c r="BW46" s="14">
        <f>SUMIF($I$44:BW44,BW44-$E$43,$I$45:BW45)</f>
        <v>0</v>
      </c>
      <c r="BX46" s="14">
        <f>SUMIF($I$44:BX44,BX44-$E$43,$I$45:BX45)</f>
        <v>0</v>
      </c>
      <c r="BY46" s="14">
        <f>SUMIF($I$44:BY44,BY44-$E$43,$I$45:BY45)</f>
        <v>0</v>
      </c>
      <c r="BZ46" s="14">
        <f>SUMIF($I$44:BZ44,BZ44-$E$43,$I$45:BZ45)</f>
        <v>0</v>
      </c>
      <c r="CA46" s="14">
        <f>SUMIF($I$44:CA44,CA44-$E$43,$I$45:CA45)</f>
        <v>0</v>
      </c>
      <c r="CB46" s="14">
        <f>SUMIF($I$44:CB44,CB44-$E$43,$I$45:CB45)</f>
        <v>0</v>
      </c>
      <c r="CC46" s="14">
        <f>SUMIF($I$44:CC44,CC44-$E$43,$I$45:CC45)</f>
        <v>0</v>
      </c>
      <c r="CD46" s="14">
        <f>SUMIF($I$44:CD44,CD44-$E$43,$I$45:CD45)</f>
        <v>0</v>
      </c>
      <c r="CE46" s="14">
        <f>SUMIF($I$44:CE44,CE44-$E$43,$I$45:CE45)</f>
        <v>0</v>
      </c>
      <c r="CF46" s="14">
        <f>SUMIF($I$44:CF44,CF44-$E$43,$I$45:CF45)</f>
        <v>0</v>
      </c>
      <c r="CG46" s="14">
        <f>SUMIF($I$44:CG44,CG44-$E$43,$I$45:CG45)</f>
        <v>0</v>
      </c>
      <c r="CH46" s="14">
        <f>SUMIF($I$44:CH44,CH44-$E$43,$I$45:CH45)</f>
        <v>0</v>
      </c>
    </row>
    <row r="47" spans="1:86" hidden="1" x14ac:dyDescent="0.25"/>
    <row r="48" spans="1:86" s="86" customFormat="1" hidden="1" x14ac:dyDescent="0.25">
      <c r="A48" s="85"/>
      <c r="B48" s="85"/>
      <c r="C48" s="85"/>
      <c r="D48" s="69" t="s">
        <v>191</v>
      </c>
      <c r="E48" s="109"/>
      <c r="F48" s="68"/>
      <c r="G48" s="68"/>
      <c r="H48" s="69"/>
      <c r="I48" s="86">
        <f>H51</f>
        <v>0</v>
      </c>
      <c r="J48" s="86">
        <f t="shared" ref="J48:BU48" si="18">I51</f>
        <v>0</v>
      </c>
      <c r="K48" s="86">
        <f t="shared" si="18"/>
        <v>0</v>
      </c>
      <c r="L48" s="86">
        <f t="shared" si="18"/>
        <v>0</v>
      </c>
      <c r="M48" s="86">
        <f t="shared" si="18"/>
        <v>0</v>
      </c>
      <c r="N48" s="86">
        <f t="shared" si="18"/>
        <v>0</v>
      </c>
      <c r="O48" s="86">
        <f t="shared" si="18"/>
        <v>0</v>
      </c>
      <c r="P48" s="86">
        <f t="shared" si="18"/>
        <v>0</v>
      </c>
      <c r="Q48" s="86">
        <f t="shared" si="18"/>
        <v>0</v>
      </c>
      <c r="R48" s="86">
        <f t="shared" si="18"/>
        <v>0</v>
      </c>
      <c r="S48" s="86">
        <f t="shared" si="18"/>
        <v>0</v>
      </c>
      <c r="T48" s="86">
        <f t="shared" si="18"/>
        <v>0</v>
      </c>
      <c r="U48" s="86">
        <f t="shared" si="18"/>
        <v>0</v>
      </c>
      <c r="V48" s="86">
        <f t="shared" si="18"/>
        <v>0</v>
      </c>
      <c r="W48" s="86">
        <f t="shared" si="18"/>
        <v>0</v>
      </c>
      <c r="X48" s="86">
        <f t="shared" si="18"/>
        <v>0</v>
      </c>
      <c r="Y48" s="86">
        <f t="shared" si="18"/>
        <v>0</v>
      </c>
      <c r="Z48" s="86">
        <f t="shared" si="18"/>
        <v>0</v>
      </c>
      <c r="AA48" s="86">
        <f t="shared" si="18"/>
        <v>0</v>
      </c>
      <c r="AB48" s="86">
        <f t="shared" si="18"/>
        <v>0</v>
      </c>
      <c r="AC48" s="86">
        <f t="shared" si="18"/>
        <v>0</v>
      </c>
      <c r="AD48" s="86">
        <f t="shared" si="18"/>
        <v>0</v>
      </c>
      <c r="AE48" s="86">
        <f t="shared" si="18"/>
        <v>0</v>
      </c>
      <c r="AF48" s="86">
        <f t="shared" si="18"/>
        <v>0</v>
      </c>
      <c r="AG48" s="86">
        <f t="shared" si="18"/>
        <v>0</v>
      </c>
      <c r="AH48" s="86">
        <f t="shared" si="18"/>
        <v>0</v>
      </c>
      <c r="AI48" s="86">
        <f t="shared" si="18"/>
        <v>0</v>
      </c>
      <c r="AJ48" s="86">
        <f t="shared" si="18"/>
        <v>0</v>
      </c>
      <c r="AK48" s="86">
        <f t="shared" si="18"/>
        <v>0</v>
      </c>
      <c r="AL48" s="86">
        <f t="shared" si="18"/>
        <v>0</v>
      </c>
      <c r="AM48" s="86">
        <f t="shared" si="18"/>
        <v>0</v>
      </c>
      <c r="AN48" s="86">
        <f t="shared" si="18"/>
        <v>0</v>
      </c>
      <c r="AO48" s="86">
        <f t="shared" si="18"/>
        <v>0</v>
      </c>
      <c r="AP48" s="86">
        <f t="shared" si="18"/>
        <v>0</v>
      </c>
      <c r="AQ48" s="86">
        <f t="shared" si="18"/>
        <v>0</v>
      </c>
      <c r="AR48" s="86">
        <f t="shared" si="18"/>
        <v>0</v>
      </c>
      <c r="AS48" s="86">
        <f t="shared" si="18"/>
        <v>0</v>
      </c>
      <c r="AT48" s="86">
        <f t="shared" si="18"/>
        <v>0</v>
      </c>
      <c r="AU48" s="86">
        <f t="shared" si="18"/>
        <v>0</v>
      </c>
      <c r="AV48" s="86">
        <f t="shared" si="18"/>
        <v>0</v>
      </c>
      <c r="AW48" s="86">
        <f t="shared" si="18"/>
        <v>0</v>
      </c>
      <c r="AX48" s="86">
        <f t="shared" si="18"/>
        <v>0</v>
      </c>
      <c r="AY48" s="86">
        <f t="shared" si="18"/>
        <v>0</v>
      </c>
      <c r="AZ48" s="86">
        <f t="shared" si="18"/>
        <v>0</v>
      </c>
      <c r="BA48" s="86">
        <f t="shared" si="18"/>
        <v>0</v>
      </c>
      <c r="BB48" s="86">
        <f t="shared" si="18"/>
        <v>0</v>
      </c>
      <c r="BC48" s="86">
        <f t="shared" si="18"/>
        <v>0</v>
      </c>
      <c r="BD48" s="86">
        <f t="shared" si="18"/>
        <v>0</v>
      </c>
      <c r="BE48" s="86">
        <f t="shared" si="18"/>
        <v>0</v>
      </c>
      <c r="BF48" s="86">
        <f t="shared" si="18"/>
        <v>0</v>
      </c>
      <c r="BG48" s="86">
        <f t="shared" si="18"/>
        <v>0</v>
      </c>
      <c r="BH48" s="86">
        <f t="shared" si="18"/>
        <v>0</v>
      </c>
      <c r="BI48" s="86">
        <f t="shared" si="18"/>
        <v>0</v>
      </c>
      <c r="BJ48" s="86">
        <f t="shared" si="18"/>
        <v>0</v>
      </c>
      <c r="BK48" s="86">
        <f t="shared" si="18"/>
        <v>0</v>
      </c>
      <c r="BL48" s="86">
        <f t="shared" si="18"/>
        <v>0</v>
      </c>
      <c r="BM48" s="86">
        <f t="shared" si="18"/>
        <v>0</v>
      </c>
      <c r="BN48" s="86">
        <f t="shared" si="18"/>
        <v>0</v>
      </c>
      <c r="BO48" s="86">
        <f t="shared" si="18"/>
        <v>0</v>
      </c>
      <c r="BP48" s="86">
        <f t="shared" si="18"/>
        <v>0</v>
      </c>
      <c r="BQ48" s="86">
        <f t="shared" si="18"/>
        <v>0</v>
      </c>
      <c r="BR48" s="86">
        <f t="shared" si="18"/>
        <v>0</v>
      </c>
      <c r="BS48" s="86">
        <f t="shared" si="18"/>
        <v>0</v>
      </c>
      <c r="BT48" s="86">
        <f t="shared" si="18"/>
        <v>0</v>
      </c>
      <c r="BU48" s="86">
        <f t="shared" si="18"/>
        <v>0</v>
      </c>
      <c r="BV48" s="86">
        <f t="shared" ref="BV48:CH48" si="19">BU51</f>
        <v>0</v>
      </c>
      <c r="BW48" s="86">
        <f t="shared" si="19"/>
        <v>0</v>
      </c>
      <c r="BX48" s="86">
        <f t="shared" si="19"/>
        <v>0</v>
      </c>
      <c r="BY48" s="86">
        <f t="shared" si="19"/>
        <v>0</v>
      </c>
      <c r="BZ48" s="86">
        <f t="shared" si="19"/>
        <v>0</v>
      </c>
      <c r="CA48" s="86">
        <f t="shared" si="19"/>
        <v>0</v>
      </c>
      <c r="CB48" s="86">
        <f t="shared" si="19"/>
        <v>0</v>
      </c>
      <c r="CC48" s="86">
        <f t="shared" si="19"/>
        <v>0</v>
      </c>
      <c r="CD48" s="86">
        <f t="shared" si="19"/>
        <v>0</v>
      </c>
      <c r="CE48" s="86">
        <f t="shared" si="19"/>
        <v>0</v>
      </c>
      <c r="CF48" s="86">
        <f t="shared" si="19"/>
        <v>0</v>
      </c>
      <c r="CG48" s="86">
        <f t="shared" si="19"/>
        <v>0</v>
      </c>
      <c r="CH48" s="86">
        <f t="shared" si="19"/>
        <v>0</v>
      </c>
    </row>
    <row r="49" spans="1:86" hidden="1" x14ac:dyDescent="0.25">
      <c r="D49" s="6" t="str">
        <f>D$36</f>
        <v xml:space="preserve">Maintenance capex </v>
      </c>
      <c r="E49" s="14" t="str">
        <f t="shared" ref="E49:BP49" si="20">E$36</f>
        <v>CF</v>
      </c>
      <c r="F49" s="7">
        <f t="shared" si="20"/>
        <v>0</v>
      </c>
      <c r="G49" s="6">
        <f t="shared" si="20"/>
        <v>0</v>
      </c>
      <c r="H49" s="6">
        <f t="shared" si="20"/>
        <v>0</v>
      </c>
      <c r="I49" s="6">
        <f t="shared" si="20"/>
        <v>0</v>
      </c>
      <c r="J49" s="6">
        <f t="shared" si="20"/>
        <v>0</v>
      </c>
      <c r="K49" s="6">
        <f t="shared" si="20"/>
        <v>0</v>
      </c>
      <c r="L49" s="6">
        <f t="shared" si="20"/>
        <v>0</v>
      </c>
      <c r="M49" s="6">
        <f t="shared" si="20"/>
        <v>0</v>
      </c>
      <c r="N49" s="6">
        <f t="shared" si="20"/>
        <v>0</v>
      </c>
      <c r="O49" s="6">
        <f t="shared" si="20"/>
        <v>0</v>
      </c>
      <c r="P49" s="6">
        <f t="shared" si="20"/>
        <v>0</v>
      </c>
      <c r="Q49" s="6">
        <f t="shared" si="20"/>
        <v>0</v>
      </c>
      <c r="R49" s="6">
        <f t="shared" si="20"/>
        <v>0</v>
      </c>
      <c r="S49" s="6">
        <f t="shared" si="20"/>
        <v>0</v>
      </c>
      <c r="T49" s="6">
        <f t="shared" si="20"/>
        <v>0</v>
      </c>
      <c r="U49" s="6">
        <f t="shared" si="20"/>
        <v>0</v>
      </c>
      <c r="V49" s="6">
        <f t="shared" si="20"/>
        <v>0</v>
      </c>
      <c r="W49" s="6">
        <f t="shared" si="20"/>
        <v>0</v>
      </c>
      <c r="X49" s="6">
        <f t="shared" si="20"/>
        <v>0</v>
      </c>
      <c r="Y49" s="6">
        <f t="shared" si="20"/>
        <v>0</v>
      </c>
      <c r="Z49" s="6">
        <f t="shared" si="20"/>
        <v>0</v>
      </c>
      <c r="AA49" s="6">
        <f t="shared" si="20"/>
        <v>0</v>
      </c>
      <c r="AB49" s="6">
        <f t="shared" si="20"/>
        <v>0</v>
      </c>
      <c r="AC49" s="6">
        <f t="shared" si="20"/>
        <v>0</v>
      </c>
      <c r="AD49" s="6">
        <f t="shared" si="20"/>
        <v>0</v>
      </c>
      <c r="AE49" s="6">
        <f t="shared" si="20"/>
        <v>0</v>
      </c>
      <c r="AF49" s="6">
        <f t="shared" si="20"/>
        <v>0</v>
      </c>
      <c r="AG49" s="6">
        <f t="shared" si="20"/>
        <v>0</v>
      </c>
      <c r="AH49" s="6">
        <f t="shared" si="20"/>
        <v>0</v>
      </c>
      <c r="AI49" s="6">
        <f t="shared" si="20"/>
        <v>0</v>
      </c>
      <c r="AJ49" s="6">
        <f t="shared" si="20"/>
        <v>0</v>
      </c>
      <c r="AK49" s="6">
        <f t="shared" si="20"/>
        <v>0</v>
      </c>
      <c r="AL49" s="6">
        <f t="shared" si="20"/>
        <v>0</v>
      </c>
      <c r="AM49" s="6">
        <f t="shared" si="20"/>
        <v>0</v>
      </c>
      <c r="AN49" s="6">
        <f t="shared" si="20"/>
        <v>0</v>
      </c>
      <c r="AO49" s="6">
        <f t="shared" si="20"/>
        <v>0</v>
      </c>
      <c r="AP49" s="6">
        <f t="shared" si="20"/>
        <v>0</v>
      </c>
      <c r="AQ49" s="6">
        <f t="shared" si="20"/>
        <v>0</v>
      </c>
      <c r="AR49" s="6">
        <f t="shared" si="20"/>
        <v>0</v>
      </c>
      <c r="AS49" s="6">
        <f t="shared" si="20"/>
        <v>0</v>
      </c>
      <c r="AT49" s="6">
        <f t="shared" si="20"/>
        <v>0</v>
      </c>
      <c r="AU49" s="6">
        <f t="shared" si="20"/>
        <v>0</v>
      </c>
      <c r="AV49" s="6">
        <f t="shared" si="20"/>
        <v>0</v>
      </c>
      <c r="AW49" s="6">
        <f t="shared" si="20"/>
        <v>0</v>
      </c>
      <c r="AX49" s="6">
        <f t="shared" si="20"/>
        <v>0</v>
      </c>
      <c r="AY49" s="6">
        <f t="shared" si="20"/>
        <v>0</v>
      </c>
      <c r="AZ49" s="6">
        <f t="shared" si="20"/>
        <v>0</v>
      </c>
      <c r="BA49" s="6">
        <f t="shared" si="20"/>
        <v>0</v>
      </c>
      <c r="BB49" s="6">
        <f t="shared" si="20"/>
        <v>0</v>
      </c>
      <c r="BC49" s="6">
        <f t="shared" si="20"/>
        <v>0</v>
      </c>
      <c r="BD49" s="6">
        <f t="shared" si="20"/>
        <v>0</v>
      </c>
      <c r="BE49" s="6">
        <f t="shared" si="20"/>
        <v>0</v>
      </c>
      <c r="BF49" s="6">
        <f t="shared" si="20"/>
        <v>0</v>
      </c>
      <c r="BG49" s="6">
        <f t="shared" si="20"/>
        <v>0</v>
      </c>
      <c r="BH49" s="6">
        <f t="shared" si="20"/>
        <v>0</v>
      </c>
      <c r="BI49" s="6">
        <f t="shared" si="20"/>
        <v>0</v>
      </c>
      <c r="BJ49" s="6">
        <f t="shared" si="20"/>
        <v>0</v>
      </c>
      <c r="BK49" s="6">
        <f t="shared" si="20"/>
        <v>0</v>
      </c>
      <c r="BL49" s="6">
        <f t="shared" si="20"/>
        <v>0</v>
      </c>
      <c r="BM49" s="6">
        <f t="shared" si="20"/>
        <v>0</v>
      </c>
      <c r="BN49" s="6">
        <f t="shared" si="20"/>
        <v>0</v>
      </c>
      <c r="BO49" s="6">
        <f t="shared" si="20"/>
        <v>0</v>
      </c>
      <c r="BP49" s="6">
        <f t="shared" si="20"/>
        <v>0</v>
      </c>
      <c r="BQ49" s="6">
        <f t="shared" ref="BQ49:CH49" si="21">BQ$36</f>
        <v>0</v>
      </c>
      <c r="BR49" s="6">
        <f t="shared" si="21"/>
        <v>0</v>
      </c>
      <c r="BS49" s="6">
        <f t="shared" si="21"/>
        <v>0</v>
      </c>
      <c r="BT49" s="6">
        <f t="shared" si="21"/>
        <v>0</v>
      </c>
      <c r="BU49" s="6">
        <f t="shared" si="21"/>
        <v>0</v>
      </c>
      <c r="BV49" s="6">
        <f t="shared" si="21"/>
        <v>0</v>
      </c>
      <c r="BW49" s="6">
        <f t="shared" si="21"/>
        <v>0</v>
      </c>
      <c r="BX49" s="6">
        <f t="shared" si="21"/>
        <v>0</v>
      </c>
      <c r="BY49" s="6">
        <f t="shared" si="21"/>
        <v>0</v>
      </c>
      <c r="BZ49" s="6">
        <f t="shared" si="21"/>
        <v>0</v>
      </c>
      <c r="CA49" s="6">
        <f t="shared" si="21"/>
        <v>0</v>
      </c>
      <c r="CB49" s="6">
        <f t="shared" si="21"/>
        <v>0</v>
      </c>
      <c r="CC49" s="6">
        <f t="shared" si="21"/>
        <v>0</v>
      </c>
      <c r="CD49" s="6">
        <f t="shared" si="21"/>
        <v>0</v>
      </c>
      <c r="CE49" s="6">
        <f t="shared" si="21"/>
        <v>0</v>
      </c>
      <c r="CF49" s="6">
        <f t="shared" si="21"/>
        <v>0</v>
      </c>
      <c r="CG49" s="6">
        <f t="shared" si="21"/>
        <v>0</v>
      </c>
      <c r="CH49" s="6">
        <f t="shared" si="21"/>
        <v>0</v>
      </c>
    </row>
    <row r="50" spans="1:86" s="82" customFormat="1" hidden="1" x14ac:dyDescent="0.25">
      <c r="A50" s="70"/>
      <c r="B50" s="70"/>
      <c r="C50" s="70"/>
      <c r="D50" s="50" t="str">
        <f>D$46</f>
        <v xml:space="preserve">Maintenance capex retirement </v>
      </c>
      <c r="E50" s="82">
        <f t="shared" ref="E50:BP50" si="22">E$46</f>
        <v>0</v>
      </c>
      <c r="F50" s="47">
        <f t="shared" si="22"/>
        <v>0</v>
      </c>
      <c r="G50" s="50">
        <f t="shared" si="22"/>
        <v>0</v>
      </c>
      <c r="H50" s="50">
        <f t="shared" si="22"/>
        <v>0</v>
      </c>
      <c r="I50" s="50">
        <f t="shared" si="22"/>
        <v>0</v>
      </c>
      <c r="J50" s="50">
        <f t="shared" si="22"/>
        <v>0</v>
      </c>
      <c r="K50" s="50">
        <f t="shared" si="22"/>
        <v>0</v>
      </c>
      <c r="L50" s="50">
        <f t="shared" si="22"/>
        <v>0</v>
      </c>
      <c r="M50" s="50">
        <f t="shared" si="22"/>
        <v>0</v>
      </c>
      <c r="N50" s="50">
        <f t="shared" si="22"/>
        <v>0</v>
      </c>
      <c r="O50" s="50">
        <f t="shared" si="22"/>
        <v>0</v>
      </c>
      <c r="P50" s="50">
        <f t="shared" si="22"/>
        <v>0</v>
      </c>
      <c r="Q50" s="50">
        <f t="shared" si="22"/>
        <v>0</v>
      </c>
      <c r="R50" s="50">
        <f t="shared" si="22"/>
        <v>0</v>
      </c>
      <c r="S50" s="50">
        <f t="shared" si="22"/>
        <v>0</v>
      </c>
      <c r="T50" s="50">
        <f t="shared" si="22"/>
        <v>0</v>
      </c>
      <c r="U50" s="50">
        <f t="shared" si="22"/>
        <v>0</v>
      </c>
      <c r="V50" s="50">
        <f t="shared" si="22"/>
        <v>0</v>
      </c>
      <c r="W50" s="50">
        <f t="shared" si="22"/>
        <v>0</v>
      </c>
      <c r="X50" s="50">
        <f t="shared" si="22"/>
        <v>0</v>
      </c>
      <c r="Y50" s="50">
        <f t="shared" si="22"/>
        <v>0</v>
      </c>
      <c r="Z50" s="50">
        <f t="shared" si="22"/>
        <v>0</v>
      </c>
      <c r="AA50" s="50">
        <f t="shared" si="22"/>
        <v>0</v>
      </c>
      <c r="AB50" s="50">
        <f t="shared" si="22"/>
        <v>0</v>
      </c>
      <c r="AC50" s="50">
        <f t="shared" si="22"/>
        <v>0</v>
      </c>
      <c r="AD50" s="50">
        <f t="shared" si="22"/>
        <v>0</v>
      </c>
      <c r="AE50" s="50">
        <f t="shared" si="22"/>
        <v>0</v>
      </c>
      <c r="AF50" s="50">
        <f t="shared" si="22"/>
        <v>0</v>
      </c>
      <c r="AG50" s="50">
        <f t="shared" si="22"/>
        <v>0</v>
      </c>
      <c r="AH50" s="50">
        <f t="shared" si="22"/>
        <v>0</v>
      </c>
      <c r="AI50" s="50">
        <f t="shared" si="22"/>
        <v>0</v>
      </c>
      <c r="AJ50" s="50">
        <f t="shared" si="22"/>
        <v>0</v>
      </c>
      <c r="AK50" s="50">
        <f t="shared" si="22"/>
        <v>0</v>
      </c>
      <c r="AL50" s="50">
        <f t="shared" si="22"/>
        <v>0</v>
      </c>
      <c r="AM50" s="50">
        <f t="shared" si="22"/>
        <v>0</v>
      </c>
      <c r="AN50" s="50">
        <f t="shared" si="22"/>
        <v>0</v>
      </c>
      <c r="AO50" s="50">
        <f t="shared" si="22"/>
        <v>0</v>
      </c>
      <c r="AP50" s="50">
        <f t="shared" si="22"/>
        <v>0</v>
      </c>
      <c r="AQ50" s="50">
        <f t="shared" si="22"/>
        <v>0</v>
      </c>
      <c r="AR50" s="50">
        <f t="shared" si="22"/>
        <v>0</v>
      </c>
      <c r="AS50" s="50">
        <f t="shared" si="22"/>
        <v>0</v>
      </c>
      <c r="AT50" s="50">
        <f t="shared" si="22"/>
        <v>0</v>
      </c>
      <c r="AU50" s="50">
        <f t="shared" si="22"/>
        <v>0</v>
      </c>
      <c r="AV50" s="50">
        <f t="shared" si="22"/>
        <v>0</v>
      </c>
      <c r="AW50" s="50">
        <f t="shared" si="22"/>
        <v>0</v>
      </c>
      <c r="AX50" s="50">
        <f t="shared" si="22"/>
        <v>0</v>
      </c>
      <c r="AY50" s="50">
        <f t="shared" si="22"/>
        <v>0</v>
      </c>
      <c r="AZ50" s="50">
        <f t="shared" si="22"/>
        <v>0</v>
      </c>
      <c r="BA50" s="50">
        <f t="shared" si="22"/>
        <v>0</v>
      </c>
      <c r="BB50" s="50">
        <f t="shared" si="22"/>
        <v>0</v>
      </c>
      <c r="BC50" s="50">
        <f t="shared" si="22"/>
        <v>0</v>
      </c>
      <c r="BD50" s="50">
        <f t="shared" si="22"/>
        <v>0</v>
      </c>
      <c r="BE50" s="50">
        <f t="shared" si="22"/>
        <v>0</v>
      </c>
      <c r="BF50" s="50">
        <f t="shared" si="22"/>
        <v>0</v>
      </c>
      <c r="BG50" s="50">
        <f t="shared" si="22"/>
        <v>0</v>
      </c>
      <c r="BH50" s="50">
        <f t="shared" si="22"/>
        <v>0</v>
      </c>
      <c r="BI50" s="50">
        <f t="shared" si="22"/>
        <v>0</v>
      </c>
      <c r="BJ50" s="50">
        <f t="shared" si="22"/>
        <v>0</v>
      </c>
      <c r="BK50" s="50">
        <f t="shared" si="22"/>
        <v>0</v>
      </c>
      <c r="BL50" s="50">
        <f t="shared" si="22"/>
        <v>0</v>
      </c>
      <c r="BM50" s="50">
        <f t="shared" si="22"/>
        <v>0</v>
      </c>
      <c r="BN50" s="50">
        <f t="shared" si="22"/>
        <v>0</v>
      </c>
      <c r="BO50" s="50">
        <f t="shared" si="22"/>
        <v>0</v>
      </c>
      <c r="BP50" s="50">
        <f t="shared" si="22"/>
        <v>0</v>
      </c>
      <c r="BQ50" s="50">
        <f t="shared" ref="BQ50:CH50" si="23">BQ$46</f>
        <v>0</v>
      </c>
      <c r="BR50" s="50">
        <f t="shared" si="23"/>
        <v>0</v>
      </c>
      <c r="BS50" s="50">
        <f t="shared" si="23"/>
        <v>0</v>
      </c>
      <c r="BT50" s="50">
        <f t="shared" si="23"/>
        <v>0</v>
      </c>
      <c r="BU50" s="50">
        <f t="shared" si="23"/>
        <v>0</v>
      </c>
      <c r="BV50" s="50">
        <f t="shared" si="23"/>
        <v>0</v>
      </c>
      <c r="BW50" s="50">
        <f t="shared" si="23"/>
        <v>0</v>
      </c>
      <c r="BX50" s="50">
        <f t="shared" si="23"/>
        <v>0</v>
      </c>
      <c r="BY50" s="50">
        <f t="shared" si="23"/>
        <v>0</v>
      </c>
      <c r="BZ50" s="50">
        <f t="shared" si="23"/>
        <v>0</v>
      </c>
      <c r="CA50" s="50">
        <f t="shared" si="23"/>
        <v>0</v>
      </c>
      <c r="CB50" s="50">
        <f t="shared" si="23"/>
        <v>0</v>
      </c>
      <c r="CC50" s="50">
        <f t="shared" si="23"/>
        <v>0</v>
      </c>
      <c r="CD50" s="50">
        <f t="shared" si="23"/>
        <v>0</v>
      </c>
      <c r="CE50" s="50">
        <f t="shared" si="23"/>
        <v>0</v>
      </c>
      <c r="CF50" s="50">
        <f t="shared" si="23"/>
        <v>0</v>
      </c>
      <c r="CG50" s="50">
        <f t="shared" si="23"/>
        <v>0</v>
      </c>
      <c r="CH50" s="50">
        <f t="shared" si="23"/>
        <v>0</v>
      </c>
    </row>
    <row r="51" spans="1:86" s="84" customFormat="1" hidden="1" x14ac:dyDescent="0.25">
      <c r="A51" s="83"/>
      <c r="B51" s="83"/>
      <c r="C51" s="83"/>
      <c r="D51" s="72" t="s">
        <v>192</v>
      </c>
      <c r="E51" s="105"/>
      <c r="F51" s="71"/>
      <c r="G51" s="71"/>
      <c r="H51" s="72"/>
      <c r="I51" s="84">
        <f>I48+I49-I50</f>
        <v>0</v>
      </c>
      <c r="J51" s="84">
        <f t="shared" ref="J51:BU51" si="24">J48+J49-J50</f>
        <v>0</v>
      </c>
      <c r="K51" s="84">
        <f t="shared" si="24"/>
        <v>0</v>
      </c>
      <c r="L51" s="84">
        <f t="shared" si="24"/>
        <v>0</v>
      </c>
      <c r="M51" s="84">
        <f t="shared" si="24"/>
        <v>0</v>
      </c>
      <c r="N51" s="84">
        <f t="shared" si="24"/>
        <v>0</v>
      </c>
      <c r="O51" s="84">
        <f t="shared" si="24"/>
        <v>0</v>
      </c>
      <c r="P51" s="84">
        <f t="shared" si="24"/>
        <v>0</v>
      </c>
      <c r="Q51" s="84">
        <f t="shared" si="24"/>
        <v>0</v>
      </c>
      <c r="R51" s="84">
        <f t="shared" si="24"/>
        <v>0</v>
      </c>
      <c r="S51" s="84">
        <f t="shared" si="24"/>
        <v>0</v>
      </c>
      <c r="T51" s="84">
        <f t="shared" si="24"/>
        <v>0</v>
      </c>
      <c r="U51" s="84">
        <f t="shared" si="24"/>
        <v>0</v>
      </c>
      <c r="V51" s="84">
        <f t="shared" si="24"/>
        <v>0</v>
      </c>
      <c r="W51" s="84">
        <f t="shared" si="24"/>
        <v>0</v>
      </c>
      <c r="X51" s="84">
        <f t="shared" si="24"/>
        <v>0</v>
      </c>
      <c r="Y51" s="84">
        <f t="shared" si="24"/>
        <v>0</v>
      </c>
      <c r="Z51" s="84">
        <f t="shared" si="24"/>
        <v>0</v>
      </c>
      <c r="AA51" s="84">
        <f t="shared" si="24"/>
        <v>0</v>
      </c>
      <c r="AB51" s="84">
        <f t="shared" si="24"/>
        <v>0</v>
      </c>
      <c r="AC51" s="84">
        <f t="shared" si="24"/>
        <v>0</v>
      </c>
      <c r="AD51" s="84">
        <f t="shared" si="24"/>
        <v>0</v>
      </c>
      <c r="AE51" s="84">
        <f t="shared" si="24"/>
        <v>0</v>
      </c>
      <c r="AF51" s="84">
        <f t="shared" si="24"/>
        <v>0</v>
      </c>
      <c r="AG51" s="84">
        <f t="shared" si="24"/>
        <v>0</v>
      </c>
      <c r="AH51" s="84">
        <f t="shared" si="24"/>
        <v>0</v>
      </c>
      <c r="AI51" s="84">
        <f t="shared" si="24"/>
        <v>0</v>
      </c>
      <c r="AJ51" s="84">
        <f t="shared" si="24"/>
        <v>0</v>
      </c>
      <c r="AK51" s="84">
        <f t="shared" si="24"/>
        <v>0</v>
      </c>
      <c r="AL51" s="84">
        <f t="shared" si="24"/>
        <v>0</v>
      </c>
      <c r="AM51" s="84">
        <f t="shared" si="24"/>
        <v>0</v>
      </c>
      <c r="AN51" s="84">
        <f t="shared" si="24"/>
        <v>0</v>
      </c>
      <c r="AO51" s="84">
        <f t="shared" si="24"/>
        <v>0</v>
      </c>
      <c r="AP51" s="84">
        <f t="shared" si="24"/>
        <v>0</v>
      </c>
      <c r="AQ51" s="84">
        <f t="shared" si="24"/>
        <v>0</v>
      </c>
      <c r="AR51" s="84">
        <f t="shared" si="24"/>
        <v>0</v>
      </c>
      <c r="AS51" s="84">
        <f t="shared" si="24"/>
        <v>0</v>
      </c>
      <c r="AT51" s="84">
        <f t="shared" si="24"/>
        <v>0</v>
      </c>
      <c r="AU51" s="84">
        <f t="shared" si="24"/>
        <v>0</v>
      </c>
      <c r="AV51" s="84">
        <f t="shared" si="24"/>
        <v>0</v>
      </c>
      <c r="AW51" s="84">
        <f t="shared" si="24"/>
        <v>0</v>
      </c>
      <c r="AX51" s="84">
        <f t="shared" si="24"/>
        <v>0</v>
      </c>
      <c r="AY51" s="84">
        <f t="shared" si="24"/>
        <v>0</v>
      </c>
      <c r="AZ51" s="84">
        <f t="shared" si="24"/>
        <v>0</v>
      </c>
      <c r="BA51" s="84">
        <f t="shared" si="24"/>
        <v>0</v>
      </c>
      <c r="BB51" s="84">
        <f t="shared" si="24"/>
        <v>0</v>
      </c>
      <c r="BC51" s="84">
        <f t="shared" si="24"/>
        <v>0</v>
      </c>
      <c r="BD51" s="84">
        <f t="shared" si="24"/>
        <v>0</v>
      </c>
      <c r="BE51" s="84">
        <f t="shared" si="24"/>
        <v>0</v>
      </c>
      <c r="BF51" s="84">
        <f t="shared" si="24"/>
        <v>0</v>
      </c>
      <c r="BG51" s="84">
        <f t="shared" si="24"/>
        <v>0</v>
      </c>
      <c r="BH51" s="84">
        <f t="shared" si="24"/>
        <v>0</v>
      </c>
      <c r="BI51" s="84">
        <f t="shared" si="24"/>
        <v>0</v>
      </c>
      <c r="BJ51" s="84">
        <f t="shared" si="24"/>
        <v>0</v>
      </c>
      <c r="BK51" s="84">
        <f t="shared" si="24"/>
        <v>0</v>
      </c>
      <c r="BL51" s="84">
        <f t="shared" si="24"/>
        <v>0</v>
      </c>
      <c r="BM51" s="84">
        <f t="shared" si="24"/>
        <v>0</v>
      </c>
      <c r="BN51" s="84">
        <f t="shared" si="24"/>
        <v>0</v>
      </c>
      <c r="BO51" s="84">
        <f t="shared" si="24"/>
        <v>0</v>
      </c>
      <c r="BP51" s="84">
        <f t="shared" si="24"/>
        <v>0</v>
      </c>
      <c r="BQ51" s="84">
        <f t="shared" si="24"/>
        <v>0</v>
      </c>
      <c r="BR51" s="84">
        <f t="shared" si="24"/>
        <v>0</v>
      </c>
      <c r="BS51" s="84">
        <f t="shared" si="24"/>
        <v>0</v>
      </c>
      <c r="BT51" s="84">
        <f t="shared" si="24"/>
        <v>0</v>
      </c>
      <c r="BU51" s="84">
        <f t="shared" si="24"/>
        <v>0</v>
      </c>
      <c r="BV51" s="84">
        <f t="shared" ref="BV51:CH51" si="25">BV48+BV49-BV50</f>
        <v>0</v>
      </c>
      <c r="BW51" s="84">
        <f t="shared" si="25"/>
        <v>0</v>
      </c>
      <c r="BX51" s="84">
        <f t="shared" si="25"/>
        <v>0</v>
      </c>
      <c r="BY51" s="84">
        <f t="shared" si="25"/>
        <v>0</v>
      </c>
      <c r="BZ51" s="84">
        <f t="shared" si="25"/>
        <v>0</v>
      </c>
      <c r="CA51" s="84">
        <f t="shared" si="25"/>
        <v>0</v>
      </c>
      <c r="CB51" s="84">
        <f t="shared" si="25"/>
        <v>0</v>
      </c>
      <c r="CC51" s="84">
        <f t="shared" si="25"/>
        <v>0</v>
      </c>
      <c r="CD51" s="84">
        <f t="shared" si="25"/>
        <v>0</v>
      </c>
      <c r="CE51" s="84">
        <f t="shared" si="25"/>
        <v>0</v>
      </c>
      <c r="CF51" s="84">
        <f t="shared" si="25"/>
        <v>0</v>
      </c>
      <c r="CG51" s="84">
        <f t="shared" si="25"/>
        <v>0</v>
      </c>
      <c r="CH51" s="84">
        <f t="shared" si="25"/>
        <v>0</v>
      </c>
    </row>
    <row r="52" spans="1:86" hidden="1" x14ac:dyDescent="0.25"/>
    <row r="53" spans="1:86" hidden="1" x14ac:dyDescent="0.25">
      <c r="D53" s="6" t="str">
        <f>D$41</f>
        <v>Maintenance capex useful life periodic</v>
      </c>
      <c r="E53" s="14">
        <f t="shared" ref="E53:F53" si="26">E$41</f>
        <v>0</v>
      </c>
      <c r="F53" s="7" t="str">
        <f t="shared" si="26"/>
        <v>Periods</v>
      </c>
    </row>
    <row r="54" spans="1:86" hidden="1" x14ac:dyDescent="0.25">
      <c r="D54" s="6" t="str">
        <f>D$48</f>
        <v>Maintenance capex balance BEG</v>
      </c>
      <c r="E54" s="14">
        <f t="shared" ref="E54:BP54" si="27">E$48</f>
        <v>0</v>
      </c>
      <c r="F54" s="7">
        <f t="shared" si="27"/>
        <v>0</v>
      </c>
      <c r="G54" s="6">
        <f t="shared" si="27"/>
        <v>0</v>
      </c>
      <c r="H54" s="6">
        <f t="shared" si="27"/>
        <v>0</v>
      </c>
      <c r="I54" s="6">
        <f t="shared" si="27"/>
        <v>0</v>
      </c>
      <c r="J54" s="6">
        <f t="shared" si="27"/>
        <v>0</v>
      </c>
      <c r="K54" s="6">
        <f t="shared" si="27"/>
        <v>0</v>
      </c>
      <c r="L54" s="6">
        <f t="shared" si="27"/>
        <v>0</v>
      </c>
      <c r="M54" s="6">
        <f t="shared" si="27"/>
        <v>0</v>
      </c>
      <c r="N54" s="6">
        <f t="shared" si="27"/>
        <v>0</v>
      </c>
      <c r="O54" s="6">
        <f t="shared" si="27"/>
        <v>0</v>
      </c>
      <c r="P54" s="6">
        <f t="shared" si="27"/>
        <v>0</v>
      </c>
      <c r="Q54" s="6">
        <f t="shared" si="27"/>
        <v>0</v>
      </c>
      <c r="R54" s="6">
        <f t="shared" si="27"/>
        <v>0</v>
      </c>
      <c r="S54" s="6">
        <f t="shared" si="27"/>
        <v>0</v>
      </c>
      <c r="T54" s="6">
        <f t="shared" si="27"/>
        <v>0</v>
      </c>
      <c r="U54" s="6">
        <f t="shared" si="27"/>
        <v>0</v>
      </c>
      <c r="V54" s="6">
        <f t="shared" si="27"/>
        <v>0</v>
      </c>
      <c r="W54" s="6">
        <f t="shared" si="27"/>
        <v>0</v>
      </c>
      <c r="X54" s="6">
        <f t="shared" si="27"/>
        <v>0</v>
      </c>
      <c r="Y54" s="6">
        <f t="shared" si="27"/>
        <v>0</v>
      </c>
      <c r="Z54" s="6">
        <f t="shared" si="27"/>
        <v>0</v>
      </c>
      <c r="AA54" s="6">
        <f t="shared" si="27"/>
        <v>0</v>
      </c>
      <c r="AB54" s="6">
        <f t="shared" si="27"/>
        <v>0</v>
      </c>
      <c r="AC54" s="6">
        <f t="shared" si="27"/>
        <v>0</v>
      </c>
      <c r="AD54" s="6">
        <f t="shared" si="27"/>
        <v>0</v>
      </c>
      <c r="AE54" s="6">
        <f t="shared" si="27"/>
        <v>0</v>
      </c>
      <c r="AF54" s="6">
        <f t="shared" si="27"/>
        <v>0</v>
      </c>
      <c r="AG54" s="6">
        <f t="shared" si="27"/>
        <v>0</v>
      </c>
      <c r="AH54" s="6">
        <f t="shared" si="27"/>
        <v>0</v>
      </c>
      <c r="AI54" s="6">
        <f t="shared" si="27"/>
        <v>0</v>
      </c>
      <c r="AJ54" s="6">
        <f t="shared" si="27"/>
        <v>0</v>
      </c>
      <c r="AK54" s="6">
        <f t="shared" si="27"/>
        <v>0</v>
      </c>
      <c r="AL54" s="6">
        <f t="shared" si="27"/>
        <v>0</v>
      </c>
      <c r="AM54" s="6">
        <f t="shared" si="27"/>
        <v>0</v>
      </c>
      <c r="AN54" s="6">
        <f t="shared" si="27"/>
        <v>0</v>
      </c>
      <c r="AO54" s="6">
        <f t="shared" si="27"/>
        <v>0</v>
      </c>
      <c r="AP54" s="6">
        <f t="shared" si="27"/>
        <v>0</v>
      </c>
      <c r="AQ54" s="6">
        <f t="shared" si="27"/>
        <v>0</v>
      </c>
      <c r="AR54" s="6">
        <f t="shared" si="27"/>
        <v>0</v>
      </c>
      <c r="AS54" s="6">
        <f t="shared" si="27"/>
        <v>0</v>
      </c>
      <c r="AT54" s="6">
        <f t="shared" si="27"/>
        <v>0</v>
      </c>
      <c r="AU54" s="6">
        <f t="shared" si="27"/>
        <v>0</v>
      </c>
      <c r="AV54" s="6">
        <f t="shared" si="27"/>
        <v>0</v>
      </c>
      <c r="AW54" s="6">
        <f t="shared" si="27"/>
        <v>0</v>
      </c>
      <c r="AX54" s="6">
        <f t="shared" si="27"/>
        <v>0</v>
      </c>
      <c r="AY54" s="6">
        <f t="shared" si="27"/>
        <v>0</v>
      </c>
      <c r="AZ54" s="6">
        <f t="shared" si="27"/>
        <v>0</v>
      </c>
      <c r="BA54" s="6">
        <f t="shared" si="27"/>
        <v>0</v>
      </c>
      <c r="BB54" s="6">
        <f t="shared" si="27"/>
        <v>0</v>
      </c>
      <c r="BC54" s="6">
        <f t="shared" si="27"/>
        <v>0</v>
      </c>
      <c r="BD54" s="6">
        <f t="shared" si="27"/>
        <v>0</v>
      </c>
      <c r="BE54" s="6">
        <f t="shared" si="27"/>
        <v>0</v>
      </c>
      <c r="BF54" s="6">
        <f t="shared" si="27"/>
        <v>0</v>
      </c>
      <c r="BG54" s="6">
        <f t="shared" si="27"/>
        <v>0</v>
      </c>
      <c r="BH54" s="6">
        <f t="shared" si="27"/>
        <v>0</v>
      </c>
      <c r="BI54" s="6">
        <f t="shared" si="27"/>
        <v>0</v>
      </c>
      <c r="BJ54" s="6">
        <f t="shared" si="27"/>
        <v>0</v>
      </c>
      <c r="BK54" s="6">
        <f t="shared" si="27"/>
        <v>0</v>
      </c>
      <c r="BL54" s="6">
        <f t="shared" si="27"/>
        <v>0</v>
      </c>
      <c r="BM54" s="6">
        <f t="shared" si="27"/>
        <v>0</v>
      </c>
      <c r="BN54" s="6">
        <f t="shared" si="27"/>
        <v>0</v>
      </c>
      <c r="BO54" s="6">
        <f t="shared" si="27"/>
        <v>0</v>
      </c>
      <c r="BP54" s="6">
        <f t="shared" si="27"/>
        <v>0</v>
      </c>
      <c r="BQ54" s="6">
        <f t="shared" ref="BQ54:CH54" si="28">BQ$48</f>
        <v>0</v>
      </c>
      <c r="BR54" s="6">
        <f t="shared" si="28"/>
        <v>0</v>
      </c>
      <c r="BS54" s="6">
        <f t="shared" si="28"/>
        <v>0</v>
      </c>
      <c r="BT54" s="6">
        <f t="shared" si="28"/>
        <v>0</v>
      </c>
      <c r="BU54" s="6">
        <f t="shared" si="28"/>
        <v>0</v>
      </c>
      <c r="BV54" s="6">
        <f t="shared" si="28"/>
        <v>0</v>
      </c>
      <c r="BW54" s="6">
        <f t="shared" si="28"/>
        <v>0</v>
      </c>
      <c r="BX54" s="6">
        <f t="shared" si="28"/>
        <v>0</v>
      </c>
      <c r="BY54" s="6">
        <f t="shared" si="28"/>
        <v>0</v>
      </c>
      <c r="BZ54" s="6">
        <f t="shared" si="28"/>
        <v>0</v>
      </c>
      <c r="CA54" s="6">
        <f t="shared" si="28"/>
        <v>0</v>
      </c>
      <c r="CB54" s="6">
        <f t="shared" si="28"/>
        <v>0</v>
      </c>
      <c r="CC54" s="6">
        <f t="shared" si="28"/>
        <v>0</v>
      </c>
      <c r="CD54" s="6">
        <f t="shared" si="28"/>
        <v>0</v>
      </c>
      <c r="CE54" s="6">
        <f t="shared" si="28"/>
        <v>0</v>
      </c>
      <c r="CF54" s="6">
        <f t="shared" si="28"/>
        <v>0</v>
      </c>
      <c r="CG54" s="6">
        <f t="shared" si="28"/>
        <v>0</v>
      </c>
      <c r="CH54" s="6">
        <f t="shared" si="28"/>
        <v>0</v>
      </c>
    </row>
    <row r="55" spans="1:86" hidden="1" x14ac:dyDescent="0.25">
      <c r="D55" s="6" t="s">
        <v>187</v>
      </c>
      <c r="F55" s="7" t="s">
        <v>59</v>
      </c>
      <c r="G55" s="7">
        <f>SUM(I55:CH55)</f>
        <v>0</v>
      </c>
      <c r="I55" s="14">
        <f>IFERROR(I54/$E$53,0)</f>
        <v>0</v>
      </c>
      <c r="J55" s="14">
        <f t="shared" ref="J55:BU55" si="29">IFERROR(J54/$E$53,0)</f>
        <v>0</v>
      </c>
      <c r="K55" s="14">
        <f t="shared" si="29"/>
        <v>0</v>
      </c>
      <c r="L55" s="14">
        <f t="shared" si="29"/>
        <v>0</v>
      </c>
      <c r="M55" s="14">
        <f t="shared" si="29"/>
        <v>0</v>
      </c>
      <c r="N55" s="14">
        <f t="shared" si="29"/>
        <v>0</v>
      </c>
      <c r="O55" s="14">
        <f t="shared" si="29"/>
        <v>0</v>
      </c>
      <c r="P55" s="14">
        <f t="shared" si="29"/>
        <v>0</v>
      </c>
      <c r="Q55" s="14">
        <f t="shared" si="29"/>
        <v>0</v>
      </c>
      <c r="R55" s="14">
        <f t="shared" si="29"/>
        <v>0</v>
      </c>
      <c r="S55" s="14">
        <f t="shared" si="29"/>
        <v>0</v>
      </c>
      <c r="T55" s="14">
        <f t="shared" si="29"/>
        <v>0</v>
      </c>
      <c r="U55" s="14">
        <f t="shared" si="29"/>
        <v>0</v>
      </c>
      <c r="V55" s="14">
        <f t="shared" si="29"/>
        <v>0</v>
      </c>
      <c r="W55" s="14">
        <f t="shared" si="29"/>
        <v>0</v>
      </c>
      <c r="X55" s="14">
        <f t="shared" si="29"/>
        <v>0</v>
      </c>
      <c r="Y55" s="14">
        <f t="shared" si="29"/>
        <v>0</v>
      </c>
      <c r="Z55" s="14">
        <f t="shared" si="29"/>
        <v>0</v>
      </c>
      <c r="AA55" s="14">
        <f t="shared" si="29"/>
        <v>0</v>
      </c>
      <c r="AB55" s="14">
        <f t="shared" si="29"/>
        <v>0</v>
      </c>
      <c r="AC55" s="14">
        <f t="shared" si="29"/>
        <v>0</v>
      </c>
      <c r="AD55" s="14">
        <f t="shared" si="29"/>
        <v>0</v>
      </c>
      <c r="AE55" s="14">
        <f t="shared" si="29"/>
        <v>0</v>
      </c>
      <c r="AF55" s="14">
        <f t="shared" si="29"/>
        <v>0</v>
      </c>
      <c r="AG55" s="14">
        <f t="shared" si="29"/>
        <v>0</v>
      </c>
      <c r="AH55" s="14">
        <f t="shared" si="29"/>
        <v>0</v>
      </c>
      <c r="AI55" s="14">
        <f t="shared" si="29"/>
        <v>0</v>
      </c>
      <c r="AJ55" s="14">
        <f t="shared" si="29"/>
        <v>0</v>
      </c>
      <c r="AK55" s="14">
        <f t="shared" si="29"/>
        <v>0</v>
      </c>
      <c r="AL55" s="14">
        <f t="shared" si="29"/>
        <v>0</v>
      </c>
      <c r="AM55" s="14">
        <f t="shared" si="29"/>
        <v>0</v>
      </c>
      <c r="AN55" s="14">
        <f t="shared" si="29"/>
        <v>0</v>
      </c>
      <c r="AO55" s="14">
        <f t="shared" si="29"/>
        <v>0</v>
      </c>
      <c r="AP55" s="14">
        <f t="shared" si="29"/>
        <v>0</v>
      </c>
      <c r="AQ55" s="14">
        <f t="shared" si="29"/>
        <v>0</v>
      </c>
      <c r="AR55" s="14">
        <f t="shared" si="29"/>
        <v>0</v>
      </c>
      <c r="AS55" s="14">
        <f t="shared" si="29"/>
        <v>0</v>
      </c>
      <c r="AT55" s="14">
        <f t="shared" si="29"/>
        <v>0</v>
      </c>
      <c r="AU55" s="14">
        <f t="shared" si="29"/>
        <v>0</v>
      </c>
      <c r="AV55" s="14">
        <f t="shared" si="29"/>
        <v>0</v>
      </c>
      <c r="AW55" s="14">
        <f t="shared" si="29"/>
        <v>0</v>
      </c>
      <c r="AX55" s="14">
        <f t="shared" si="29"/>
        <v>0</v>
      </c>
      <c r="AY55" s="14">
        <f t="shared" si="29"/>
        <v>0</v>
      </c>
      <c r="AZ55" s="14">
        <f t="shared" si="29"/>
        <v>0</v>
      </c>
      <c r="BA55" s="14">
        <f t="shared" si="29"/>
        <v>0</v>
      </c>
      <c r="BB55" s="14">
        <f t="shared" si="29"/>
        <v>0</v>
      </c>
      <c r="BC55" s="14">
        <f t="shared" si="29"/>
        <v>0</v>
      </c>
      <c r="BD55" s="14">
        <f t="shared" si="29"/>
        <v>0</v>
      </c>
      <c r="BE55" s="14">
        <f t="shared" si="29"/>
        <v>0</v>
      </c>
      <c r="BF55" s="14">
        <f t="shared" si="29"/>
        <v>0</v>
      </c>
      <c r="BG55" s="14">
        <f t="shared" si="29"/>
        <v>0</v>
      </c>
      <c r="BH55" s="14">
        <f t="shared" si="29"/>
        <v>0</v>
      </c>
      <c r="BI55" s="14">
        <f t="shared" si="29"/>
        <v>0</v>
      </c>
      <c r="BJ55" s="14">
        <f t="shared" si="29"/>
        <v>0</v>
      </c>
      <c r="BK55" s="14">
        <f t="shared" si="29"/>
        <v>0</v>
      </c>
      <c r="BL55" s="14">
        <f t="shared" si="29"/>
        <v>0</v>
      </c>
      <c r="BM55" s="14">
        <f t="shared" si="29"/>
        <v>0</v>
      </c>
      <c r="BN55" s="14">
        <f t="shared" si="29"/>
        <v>0</v>
      </c>
      <c r="BO55" s="14">
        <f t="shared" si="29"/>
        <v>0</v>
      </c>
      <c r="BP55" s="14">
        <f t="shared" si="29"/>
        <v>0</v>
      </c>
      <c r="BQ55" s="14">
        <f t="shared" si="29"/>
        <v>0</v>
      </c>
      <c r="BR55" s="14">
        <f t="shared" si="29"/>
        <v>0</v>
      </c>
      <c r="BS55" s="14">
        <f t="shared" si="29"/>
        <v>0</v>
      </c>
      <c r="BT55" s="14">
        <f t="shared" si="29"/>
        <v>0</v>
      </c>
      <c r="BU55" s="14">
        <f t="shared" si="29"/>
        <v>0</v>
      </c>
      <c r="BV55" s="14">
        <f t="shared" ref="BV55:CH55" si="30">IFERROR(BV54/$E$53,0)</f>
        <v>0</v>
      </c>
      <c r="BW55" s="14">
        <f t="shared" si="30"/>
        <v>0</v>
      </c>
      <c r="BX55" s="14">
        <f t="shared" si="30"/>
        <v>0</v>
      </c>
      <c r="BY55" s="14">
        <f t="shared" si="30"/>
        <v>0</v>
      </c>
      <c r="BZ55" s="14">
        <f t="shared" si="30"/>
        <v>0</v>
      </c>
      <c r="CA55" s="14">
        <f t="shared" si="30"/>
        <v>0</v>
      </c>
      <c r="CB55" s="14">
        <f t="shared" si="30"/>
        <v>0</v>
      </c>
      <c r="CC55" s="14">
        <f t="shared" si="30"/>
        <v>0</v>
      </c>
      <c r="CD55" s="14">
        <f t="shared" si="30"/>
        <v>0</v>
      </c>
      <c r="CE55" s="14">
        <f t="shared" si="30"/>
        <v>0</v>
      </c>
      <c r="CF55" s="14">
        <f t="shared" si="30"/>
        <v>0</v>
      </c>
      <c r="CG55" s="14">
        <f t="shared" si="30"/>
        <v>0</v>
      </c>
      <c r="CH55" s="14">
        <f t="shared" si="30"/>
        <v>0</v>
      </c>
    </row>
    <row r="56" spans="1:86" hidden="1" x14ac:dyDescent="0.25"/>
    <row r="57" spans="1:86" x14ac:dyDescent="0.25">
      <c r="A57" s="5" t="s">
        <v>155</v>
      </c>
    </row>
    <row r="59" spans="1:86" x14ac:dyDescent="0.25">
      <c r="D59" s="6" t="str">
        <f>D$24</f>
        <v xml:space="preserve">NCA depreciation </v>
      </c>
      <c r="E59" s="14">
        <f t="shared" ref="E59:BP59" si="31">E$24</f>
        <v>0</v>
      </c>
      <c r="F59" s="7" t="str">
        <f t="shared" si="31"/>
        <v>$ 000s</v>
      </c>
      <c r="G59" s="6">
        <f t="shared" si="31"/>
        <v>71454.81026233593</v>
      </c>
      <c r="H59" s="6">
        <f t="shared" si="31"/>
        <v>0</v>
      </c>
      <c r="I59" s="6">
        <f t="shared" si="31"/>
        <v>0</v>
      </c>
      <c r="J59" s="6">
        <f t="shared" si="31"/>
        <v>0</v>
      </c>
      <c r="K59" s="6">
        <f t="shared" si="31"/>
        <v>0</v>
      </c>
      <c r="L59" s="6">
        <f t="shared" si="31"/>
        <v>2646.4744541605887</v>
      </c>
      <c r="M59" s="6">
        <f t="shared" si="31"/>
        <v>2646.4744541605887</v>
      </c>
      <c r="N59" s="6">
        <f t="shared" si="31"/>
        <v>2646.4744541605887</v>
      </c>
      <c r="O59" s="6">
        <f t="shared" si="31"/>
        <v>2646.4744541605887</v>
      </c>
      <c r="P59" s="6">
        <f t="shared" si="31"/>
        <v>2646.4744541605887</v>
      </c>
      <c r="Q59" s="6">
        <f t="shared" si="31"/>
        <v>2646.4744541605887</v>
      </c>
      <c r="R59" s="6">
        <f t="shared" si="31"/>
        <v>2646.4744541605887</v>
      </c>
      <c r="S59" s="6">
        <f t="shared" si="31"/>
        <v>2646.4744541605887</v>
      </c>
      <c r="T59" s="6">
        <f t="shared" si="31"/>
        <v>2646.4744541605887</v>
      </c>
      <c r="U59" s="6">
        <f t="shared" si="31"/>
        <v>2646.4744541605887</v>
      </c>
      <c r="V59" s="6">
        <f t="shared" si="31"/>
        <v>2646.4744541605887</v>
      </c>
      <c r="W59" s="6">
        <f t="shared" si="31"/>
        <v>2646.4744541605887</v>
      </c>
      <c r="X59" s="6">
        <f t="shared" si="31"/>
        <v>2646.4744541605887</v>
      </c>
      <c r="Y59" s="6">
        <f t="shared" si="31"/>
        <v>2646.4744541605887</v>
      </c>
      <c r="Z59" s="6">
        <f t="shared" si="31"/>
        <v>2646.4744541605887</v>
      </c>
      <c r="AA59" s="6">
        <f t="shared" si="31"/>
        <v>2646.4744541605887</v>
      </c>
      <c r="AB59" s="6">
        <f t="shared" si="31"/>
        <v>2646.4744541605887</v>
      </c>
      <c r="AC59" s="6">
        <f t="shared" si="31"/>
        <v>2646.4744541605887</v>
      </c>
      <c r="AD59" s="6">
        <f t="shared" si="31"/>
        <v>2646.4744541605887</v>
      </c>
      <c r="AE59" s="6">
        <f t="shared" si="31"/>
        <v>2646.4744541605887</v>
      </c>
      <c r="AF59" s="6">
        <f t="shared" si="31"/>
        <v>2646.4744541605887</v>
      </c>
      <c r="AG59" s="6">
        <f t="shared" si="31"/>
        <v>2646.4744541605887</v>
      </c>
      <c r="AH59" s="6">
        <f t="shared" si="31"/>
        <v>2646.4744541605887</v>
      </c>
      <c r="AI59" s="6">
        <f t="shared" si="31"/>
        <v>2646.4744541605887</v>
      </c>
      <c r="AJ59" s="6">
        <f t="shared" si="31"/>
        <v>2646.4744541605887</v>
      </c>
      <c r="AK59" s="6">
        <f t="shared" si="31"/>
        <v>2646.4744541605887</v>
      </c>
      <c r="AL59" s="6">
        <f t="shared" si="31"/>
        <v>2646.4744541605887</v>
      </c>
      <c r="AM59" s="6">
        <f t="shared" si="31"/>
        <v>0</v>
      </c>
      <c r="AN59" s="6">
        <f t="shared" si="31"/>
        <v>0</v>
      </c>
      <c r="AO59" s="6">
        <f t="shared" si="31"/>
        <v>0</v>
      </c>
      <c r="AP59" s="6">
        <f t="shared" si="31"/>
        <v>0</v>
      </c>
      <c r="AQ59" s="6">
        <f t="shared" si="31"/>
        <v>0</v>
      </c>
      <c r="AR59" s="6">
        <f t="shared" si="31"/>
        <v>0</v>
      </c>
      <c r="AS59" s="6">
        <f t="shared" si="31"/>
        <v>0</v>
      </c>
      <c r="AT59" s="6">
        <f t="shared" si="31"/>
        <v>0</v>
      </c>
      <c r="AU59" s="6">
        <f t="shared" si="31"/>
        <v>0</v>
      </c>
      <c r="AV59" s="6">
        <f t="shared" si="31"/>
        <v>0</v>
      </c>
      <c r="AW59" s="6">
        <f t="shared" si="31"/>
        <v>0</v>
      </c>
      <c r="AX59" s="6">
        <f t="shared" si="31"/>
        <v>0</v>
      </c>
      <c r="AY59" s="6">
        <f t="shared" si="31"/>
        <v>0</v>
      </c>
      <c r="AZ59" s="6">
        <f t="shared" si="31"/>
        <v>0</v>
      </c>
      <c r="BA59" s="6">
        <f t="shared" si="31"/>
        <v>0</v>
      </c>
      <c r="BB59" s="6">
        <f t="shared" si="31"/>
        <v>0</v>
      </c>
      <c r="BC59" s="6">
        <f t="shared" si="31"/>
        <v>0</v>
      </c>
      <c r="BD59" s="6">
        <f t="shared" si="31"/>
        <v>0</v>
      </c>
      <c r="BE59" s="6">
        <f t="shared" si="31"/>
        <v>0</v>
      </c>
      <c r="BF59" s="6">
        <f t="shared" si="31"/>
        <v>0</v>
      </c>
      <c r="BG59" s="6">
        <f t="shared" si="31"/>
        <v>0</v>
      </c>
      <c r="BH59" s="6">
        <f t="shared" si="31"/>
        <v>0</v>
      </c>
      <c r="BI59" s="6">
        <f t="shared" si="31"/>
        <v>0</v>
      </c>
      <c r="BJ59" s="6">
        <f t="shared" si="31"/>
        <v>0</v>
      </c>
      <c r="BK59" s="6">
        <f t="shared" si="31"/>
        <v>0</v>
      </c>
      <c r="BL59" s="6">
        <f t="shared" si="31"/>
        <v>0</v>
      </c>
      <c r="BM59" s="6">
        <f t="shared" si="31"/>
        <v>0</v>
      </c>
      <c r="BN59" s="6">
        <f t="shared" si="31"/>
        <v>0</v>
      </c>
      <c r="BO59" s="6">
        <f t="shared" si="31"/>
        <v>0</v>
      </c>
      <c r="BP59" s="6">
        <f t="shared" si="31"/>
        <v>0</v>
      </c>
      <c r="BQ59" s="6">
        <f t="shared" ref="BQ59:CH59" si="32">BQ$24</f>
        <v>0</v>
      </c>
      <c r="BR59" s="6">
        <f t="shared" si="32"/>
        <v>0</v>
      </c>
      <c r="BS59" s="6">
        <f t="shared" si="32"/>
        <v>0</v>
      </c>
      <c r="BT59" s="6">
        <f t="shared" si="32"/>
        <v>0</v>
      </c>
      <c r="BU59" s="6">
        <f t="shared" si="32"/>
        <v>0</v>
      </c>
      <c r="BV59" s="6">
        <f t="shared" si="32"/>
        <v>0</v>
      </c>
      <c r="BW59" s="6">
        <f t="shared" si="32"/>
        <v>0</v>
      </c>
      <c r="BX59" s="6">
        <f t="shared" si="32"/>
        <v>0</v>
      </c>
      <c r="BY59" s="6">
        <f t="shared" si="32"/>
        <v>0</v>
      </c>
      <c r="BZ59" s="6">
        <f t="shared" si="32"/>
        <v>0</v>
      </c>
      <c r="CA59" s="6">
        <f t="shared" si="32"/>
        <v>0</v>
      </c>
      <c r="CB59" s="6">
        <f t="shared" si="32"/>
        <v>0</v>
      </c>
      <c r="CC59" s="6">
        <f t="shared" si="32"/>
        <v>0</v>
      </c>
      <c r="CD59" s="6">
        <f t="shared" si="32"/>
        <v>0</v>
      </c>
      <c r="CE59" s="6">
        <f t="shared" si="32"/>
        <v>0</v>
      </c>
      <c r="CF59" s="6">
        <f t="shared" si="32"/>
        <v>0</v>
      </c>
      <c r="CG59" s="6">
        <f t="shared" si="32"/>
        <v>0</v>
      </c>
      <c r="CH59" s="6">
        <f t="shared" si="32"/>
        <v>0</v>
      </c>
    </row>
    <row r="60" spans="1:86" x14ac:dyDescent="0.25">
      <c r="D60" s="6" t="str">
        <f>D$55</f>
        <v xml:space="preserve">Maintenance capex depreciation </v>
      </c>
      <c r="E60" s="14">
        <f t="shared" ref="E60:BP60" si="33">E$55</f>
        <v>0</v>
      </c>
      <c r="F60" s="7" t="str">
        <f t="shared" si="33"/>
        <v>$ 000s</v>
      </c>
      <c r="G60" s="6">
        <f t="shared" si="33"/>
        <v>0</v>
      </c>
      <c r="H60" s="6">
        <f t="shared" si="33"/>
        <v>0</v>
      </c>
      <c r="I60" s="6">
        <f t="shared" si="33"/>
        <v>0</v>
      </c>
      <c r="J60" s="6">
        <f t="shared" si="33"/>
        <v>0</v>
      </c>
      <c r="K60" s="6">
        <f t="shared" si="33"/>
        <v>0</v>
      </c>
      <c r="L60" s="6">
        <f t="shared" si="33"/>
        <v>0</v>
      </c>
      <c r="M60" s="6">
        <f t="shared" si="33"/>
        <v>0</v>
      </c>
      <c r="N60" s="6">
        <f t="shared" si="33"/>
        <v>0</v>
      </c>
      <c r="O60" s="6">
        <f t="shared" si="33"/>
        <v>0</v>
      </c>
      <c r="P60" s="6">
        <f t="shared" si="33"/>
        <v>0</v>
      </c>
      <c r="Q60" s="6">
        <f t="shared" si="33"/>
        <v>0</v>
      </c>
      <c r="R60" s="6">
        <f t="shared" si="33"/>
        <v>0</v>
      </c>
      <c r="S60" s="6">
        <f t="shared" si="33"/>
        <v>0</v>
      </c>
      <c r="T60" s="6">
        <f t="shared" si="33"/>
        <v>0</v>
      </c>
      <c r="U60" s="6">
        <f t="shared" si="33"/>
        <v>0</v>
      </c>
      <c r="V60" s="6">
        <f t="shared" si="33"/>
        <v>0</v>
      </c>
      <c r="W60" s="6">
        <f t="shared" si="33"/>
        <v>0</v>
      </c>
      <c r="X60" s="6">
        <f t="shared" si="33"/>
        <v>0</v>
      </c>
      <c r="Y60" s="6">
        <f t="shared" si="33"/>
        <v>0</v>
      </c>
      <c r="Z60" s="6">
        <f t="shared" si="33"/>
        <v>0</v>
      </c>
      <c r="AA60" s="6">
        <f t="shared" si="33"/>
        <v>0</v>
      </c>
      <c r="AB60" s="6">
        <f t="shared" si="33"/>
        <v>0</v>
      </c>
      <c r="AC60" s="6">
        <f t="shared" si="33"/>
        <v>0</v>
      </c>
      <c r="AD60" s="6">
        <f t="shared" si="33"/>
        <v>0</v>
      </c>
      <c r="AE60" s="6">
        <f t="shared" si="33"/>
        <v>0</v>
      </c>
      <c r="AF60" s="6">
        <f t="shared" si="33"/>
        <v>0</v>
      </c>
      <c r="AG60" s="6">
        <f t="shared" si="33"/>
        <v>0</v>
      </c>
      <c r="AH60" s="6">
        <f t="shared" si="33"/>
        <v>0</v>
      </c>
      <c r="AI60" s="6">
        <f t="shared" si="33"/>
        <v>0</v>
      </c>
      <c r="AJ60" s="6">
        <f t="shared" si="33"/>
        <v>0</v>
      </c>
      <c r="AK60" s="6">
        <f t="shared" si="33"/>
        <v>0</v>
      </c>
      <c r="AL60" s="6">
        <f t="shared" si="33"/>
        <v>0</v>
      </c>
      <c r="AM60" s="6">
        <f t="shared" si="33"/>
        <v>0</v>
      </c>
      <c r="AN60" s="6">
        <f t="shared" si="33"/>
        <v>0</v>
      </c>
      <c r="AO60" s="6">
        <f t="shared" si="33"/>
        <v>0</v>
      </c>
      <c r="AP60" s="6">
        <f t="shared" si="33"/>
        <v>0</v>
      </c>
      <c r="AQ60" s="6">
        <f t="shared" si="33"/>
        <v>0</v>
      </c>
      <c r="AR60" s="6">
        <f t="shared" si="33"/>
        <v>0</v>
      </c>
      <c r="AS60" s="6">
        <f t="shared" si="33"/>
        <v>0</v>
      </c>
      <c r="AT60" s="6">
        <f t="shared" si="33"/>
        <v>0</v>
      </c>
      <c r="AU60" s="6">
        <f t="shared" si="33"/>
        <v>0</v>
      </c>
      <c r="AV60" s="6">
        <f t="shared" si="33"/>
        <v>0</v>
      </c>
      <c r="AW60" s="6">
        <f t="shared" si="33"/>
        <v>0</v>
      </c>
      <c r="AX60" s="6">
        <f t="shared" si="33"/>
        <v>0</v>
      </c>
      <c r="AY60" s="6">
        <f t="shared" si="33"/>
        <v>0</v>
      </c>
      <c r="AZ60" s="6">
        <f t="shared" si="33"/>
        <v>0</v>
      </c>
      <c r="BA60" s="6">
        <f t="shared" si="33"/>
        <v>0</v>
      </c>
      <c r="BB60" s="6">
        <f t="shared" si="33"/>
        <v>0</v>
      </c>
      <c r="BC60" s="6">
        <f t="shared" si="33"/>
        <v>0</v>
      </c>
      <c r="BD60" s="6">
        <f t="shared" si="33"/>
        <v>0</v>
      </c>
      <c r="BE60" s="6">
        <f t="shared" si="33"/>
        <v>0</v>
      </c>
      <c r="BF60" s="6">
        <f t="shared" si="33"/>
        <v>0</v>
      </c>
      <c r="BG60" s="6">
        <f t="shared" si="33"/>
        <v>0</v>
      </c>
      <c r="BH60" s="6">
        <f t="shared" si="33"/>
        <v>0</v>
      </c>
      <c r="BI60" s="6">
        <f t="shared" si="33"/>
        <v>0</v>
      </c>
      <c r="BJ60" s="6">
        <f t="shared" si="33"/>
        <v>0</v>
      </c>
      <c r="BK60" s="6">
        <f t="shared" si="33"/>
        <v>0</v>
      </c>
      <c r="BL60" s="6">
        <f t="shared" si="33"/>
        <v>0</v>
      </c>
      <c r="BM60" s="6">
        <f t="shared" si="33"/>
        <v>0</v>
      </c>
      <c r="BN60" s="6">
        <f t="shared" si="33"/>
        <v>0</v>
      </c>
      <c r="BO60" s="6">
        <f t="shared" si="33"/>
        <v>0</v>
      </c>
      <c r="BP60" s="6">
        <f t="shared" si="33"/>
        <v>0</v>
      </c>
      <c r="BQ60" s="6">
        <f t="shared" ref="BQ60:CH60" si="34">BQ$55</f>
        <v>0</v>
      </c>
      <c r="BR60" s="6">
        <f t="shared" si="34"/>
        <v>0</v>
      </c>
      <c r="BS60" s="6">
        <f t="shared" si="34"/>
        <v>0</v>
      </c>
      <c r="BT60" s="6">
        <f t="shared" si="34"/>
        <v>0</v>
      </c>
      <c r="BU60" s="6">
        <f t="shared" si="34"/>
        <v>0</v>
      </c>
      <c r="BV60" s="6">
        <f t="shared" si="34"/>
        <v>0</v>
      </c>
      <c r="BW60" s="6">
        <f t="shared" si="34"/>
        <v>0</v>
      </c>
      <c r="BX60" s="6">
        <f t="shared" si="34"/>
        <v>0</v>
      </c>
      <c r="BY60" s="6">
        <f t="shared" si="34"/>
        <v>0</v>
      </c>
      <c r="BZ60" s="6">
        <f t="shared" si="34"/>
        <v>0</v>
      </c>
      <c r="CA60" s="6">
        <f t="shared" si="34"/>
        <v>0</v>
      </c>
      <c r="CB60" s="6">
        <f t="shared" si="34"/>
        <v>0</v>
      </c>
      <c r="CC60" s="6">
        <f t="shared" si="34"/>
        <v>0</v>
      </c>
      <c r="CD60" s="6">
        <f t="shared" si="34"/>
        <v>0</v>
      </c>
      <c r="CE60" s="6">
        <f t="shared" si="34"/>
        <v>0</v>
      </c>
      <c r="CF60" s="6">
        <f t="shared" si="34"/>
        <v>0</v>
      </c>
      <c r="CG60" s="6">
        <f t="shared" si="34"/>
        <v>0</v>
      </c>
      <c r="CH60" s="6">
        <f t="shared" si="34"/>
        <v>0</v>
      </c>
    </row>
    <row r="61" spans="1:86" s="80" customFormat="1" x14ac:dyDescent="0.25">
      <c r="A61" s="59"/>
      <c r="B61" s="59"/>
      <c r="C61" s="59"/>
      <c r="D61" s="60" t="s">
        <v>93</v>
      </c>
      <c r="E61" s="116" t="s">
        <v>131</v>
      </c>
      <c r="F61" s="62" t="s">
        <v>59</v>
      </c>
      <c r="G61" s="62">
        <f>SUM(I61:CH61)</f>
        <v>71454.81026233593</v>
      </c>
      <c r="H61" s="60"/>
      <c r="I61" s="80">
        <f>SUM(I59:I60)</f>
        <v>0</v>
      </c>
      <c r="J61" s="80">
        <f t="shared" ref="J61:BU61" si="35">SUM(J59:J60)</f>
        <v>0</v>
      </c>
      <c r="K61" s="80">
        <f t="shared" si="35"/>
        <v>0</v>
      </c>
      <c r="L61" s="80">
        <f t="shared" si="35"/>
        <v>2646.4744541605887</v>
      </c>
      <c r="M61" s="80">
        <f t="shared" si="35"/>
        <v>2646.4744541605887</v>
      </c>
      <c r="N61" s="80">
        <f t="shared" si="35"/>
        <v>2646.4744541605887</v>
      </c>
      <c r="O61" s="80">
        <f t="shared" si="35"/>
        <v>2646.4744541605887</v>
      </c>
      <c r="P61" s="80">
        <f t="shared" si="35"/>
        <v>2646.4744541605887</v>
      </c>
      <c r="Q61" s="80">
        <f t="shared" si="35"/>
        <v>2646.4744541605887</v>
      </c>
      <c r="R61" s="80">
        <f t="shared" si="35"/>
        <v>2646.4744541605887</v>
      </c>
      <c r="S61" s="80">
        <f t="shared" si="35"/>
        <v>2646.4744541605887</v>
      </c>
      <c r="T61" s="80">
        <f t="shared" si="35"/>
        <v>2646.4744541605887</v>
      </c>
      <c r="U61" s="80">
        <f t="shared" si="35"/>
        <v>2646.4744541605887</v>
      </c>
      <c r="V61" s="80">
        <f t="shared" si="35"/>
        <v>2646.4744541605887</v>
      </c>
      <c r="W61" s="80">
        <f t="shared" si="35"/>
        <v>2646.4744541605887</v>
      </c>
      <c r="X61" s="80">
        <f t="shared" si="35"/>
        <v>2646.4744541605887</v>
      </c>
      <c r="Y61" s="80">
        <f t="shared" si="35"/>
        <v>2646.4744541605887</v>
      </c>
      <c r="Z61" s="80">
        <f t="shared" si="35"/>
        <v>2646.4744541605887</v>
      </c>
      <c r="AA61" s="80">
        <f t="shared" si="35"/>
        <v>2646.4744541605887</v>
      </c>
      <c r="AB61" s="80">
        <f t="shared" si="35"/>
        <v>2646.4744541605887</v>
      </c>
      <c r="AC61" s="80">
        <f t="shared" si="35"/>
        <v>2646.4744541605887</v>
      </c>
      <c r="AD61" s="80">
        <f t="shared" si="35"/>
        <v>2646.4744541605887</v>
      </c>
      <c r="AE61" s="80">
        <f t="shared" si="35"/>
        <v>2646.4744541605887</v>
      </c>
      <c r="AF61" s="80">
        <f t="shared" si="35"/>
        <v>2646.4744541605887</v>
      </c>
      <c r="AG61" s="80">
        <f t="shared" si="35"/>
        <v>2646.4744541605887</v>
      </c>
      <c r="AH61" s="80">
        <f t="shared" si="35"/>
        <v>2646.4744541605887</v>
      </c>
      <c r="AI61" s="80">
        <f t="shared" si="35"/>
        <v>2646.4744541605887</v>
      </c>
      <c r="AJ61" s="80">
        <f t="shared" si="35"/>
        <v>2646.4744541605887</v>
      </c>
      <c r="AK61" s="80">
        <f t="shared" si="35"/>
        <v>2646.4744541605887</v>
      </c>
      <c r="AL61" s="80">
        <f t="shared" si="35"/>
        <v>2646.4744541605887</v>
      </c>
      <c r="AM61" s="80">
        <f t="shared" si="35"/>
        <v>0</v>
      </c>
      <c r="AN61" s="80">
        <f t="shared" si="35"/>
        <v>0</v>
      </c>
      <c r="AO61" s="80">
        <f t="shared" si="35"/>
        <v>0</v>
      </c>
      <c r="AP61" s="80">
        <f t="shared" si="35"/>
        <v>0</v>
      </c>
      <c r="AQ61" s="80">
        <f t="shared" si="35"/>
        <v>0</v>
      </c>
      <c r="AR61" s="80">
        <f t="shared" si="35"/>
        <v>0</v>
      </c>
      <c r="AS61" s="80">
        <f t="shared" si="35"/>
        <v>0</v>
      </c>
      <c r="AT61" s="80">
        <f t="shared" si="35"/>
        <v>0</v>
      </c>
      <c r="AU61" s="80">
        <f t="shared" si="35"/>
        <v>0</v>
      </c>
      <c r="AV61" s="80">
        <f t="shared" si="35"/>
        <v>0</v>
      </c>
      <c r="AW61" s="80">
        <f t="shared" si="35"/>
        <v>0</v>
      </c>
      <c r="AX61" s="80">
        <f t="shared" si="35"/>
        <v>0</v>
      </c>
      <c r="AY61" s="80">
        <f t="shared" si="35"/>
        <v>0</v>
      </c>
      <c r="AZ61" s="80">
        <f t="shared" si="35"/>
        <v>0</v>
      </c>
      <c r="BA61" s="80">
        <f t="shared" si="35"/>
        <v>0</v>
      </c>
      <c r="BB61" s="80">
        <f t="shared" si="35"/>
        <v>0</v>
      </c>
      <c r="BC61" s="80">
        <f t="shared" si="35"/>
        <v>0</v>
      </c>
      <c r="BD61" s="80">
        <f t="shared" si="35"/>
        <v>0</v>
      </c>
      <c r="BE61" s="80">
        <f t="shared" si="35"/>
        <v>0</v>
      </c>
      <c r="BF61" s="80">
        <f t="shared" si="35"/>
        <v>0</v>
      </c>
      <c r="BG61" s="80">
        <f t="shared" si="35"/>
        <v>0</v>
      </c>
      <c r="BH61" s="80">
        <f t="shared" si="35"/>
        <v>0</v>
      </c>
      <c r="BI61" s="80">
        <f t="shared" si="35"/>
        <v>0</v>
      </c>
      <c r="BJ61" s="80">
        <f t="shared" si="35"/>
        <v>0</v>
      </c>
      <c r="BK61" s="80">
        <f t="shared" si="35"/>
        <v>0</v>
      </c>
      <c r="BL61" s="80">
        <f t="shared" si="35"/>
        <v>0</v>
      </c>
      <c r="BM61" s="80">
        <f t="shared" si="35"/>
        <v>0</v>
      </c>
      <c r="BN61" s="80">
        <f t="shared" si="35"/>
        <v>0</v>
      </c>
      <c r="BO61" s="80">
        <f t="shared" si="35"/>
        <v>0</v>
      </c>
      <c r="BP61" s="80">
        <f t="shared" si="35"/>
        <v>0</v>
      </c>
      <c r="BQ61" s="80">
        <f t="shared" si="35"/>
        <v>0</v>
      </c>
      <c r="BR61" s="80">
        <f t="shared" si="35"/>
        <v>0</v>
      </c>
      <c r="BS61" s="80">
        <f t="shared" si="35"/>
        <v>0</v>
      </c>
      <c r="BT61" s="80">
        <f t="shared" si="35"/>
        <v>0</v>
      </c>
      <c r="BU61" s="80">
        <f t="shared" si="35"/>
        <v>0</v>
      </c>
      <c r="BV61" s="80">
        <f t="shared" ref="BV61:CH61" si="36">SUM(BV59:BV60)</f>
        <v>0</v>
      </c>
      <c r="BW61" s="80">
        <f t="shared" si="36"/>
        <v>0</v>
      </c>
      <c r="BX61" s="80">
        <f t="shared" si="36"/>
        <v>0</v>
      </c>
      <c r="BY61" s="80">
        <f t="shared" si="36"/>
        <v>0</v>
      </c>
      <c r="BZ61" s="80">
        <f t="shared" si="36"/>
        <v>0</v>
      </c>
      <c r="CA61" s="80">
        <f t="shared" si="36"/>
        <v>0</v>
      </c>
      <c r="CB61" s="80">
        <f t="shared" si="36"/>
        <v>0</v>
      </c>
      <c r="CC61" s="80">
        <f t="shared" si="36"/>
        <v>0</v>
      </c>
      <c r="CD61" s="80">
        <f t="shared" si="36"/>
        <v>0</v>
      </c>
      <c r="CE61" s="80">
        <f t="shared" si="36"/>
        <v>0</v>
      </c>
      <c r="CF61" s="80">
        <f t="shared" si="36"/>
        <v>0</v>
      </c>
      <c r="CG61" s="80">
        <f t="shared" si="36"/>
        <v>0</v>
      </c>
      <c r="CH61" s="80">
        <f t="shared" si="36"/>
        <v>0</v>
      </c>
    </row>
  </sheetData>
  <conditionalFormatting sqref="I3:XFD3">
    <cfRule type="cellIs" dxfId="19" priority="1" operator="equal">
      <formula>"Post-operate."</formula>
    </cfRule>
    <cfRule type="cellIs" dxfId="18" priority="2" operator="equal">
      <formula>"Operation "</formula>
    </cfRule>
    <cfRule type="cellIs" dxfId="17" priority="3" operator="equal">
      <formula>"Construction "</formula>
    </cfRule>
    <cfRule type="cellIs" dxfId="16" priority="4" operator="equal">
      <formula>"FC "</formula>
    </cfRule>
    <cfRule type="cellIs" dxfId="15" priority="5" operator="equal">
      <formula>"Pre-FC"</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40"/>
  <sheetViews>
    <sheetView zoomScale="90" zoomScaleNormal="90" workbookViewId="0">
      <pane xSplit="7" ySplit="5" topLeftCell="H14" activePane="bottomRight" state="frozen"/>
      <selection pane="topRight" activeCell="H1" sqref="H1"/>
      <selection pane="bottomLeft" activeCell="A6" sqref="A6"/>
      <selection pane="bottomRight" activeCell="G24" sqref="G24"/>
    </sheetView>
  </sheetViews>
  <sheetFormatPr defaultColWidth="0" defaultRowHeight="15" x14ac:dyDescent="0.25"/>
  <cols>
    <col min="1" max="3" width="1.28515625" style="5" customWidth="1"/>
    <col min="4" max="4" width="36.28515625" style="6" customWidth="1"/>
    <col min="5" max="5" width="12.85546875" style="18"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322</v>
      </c>
      <c r="B1" s="10"/>
      <c r="C1" s="10"/>
      <c r="D1" s="11"/>
      <c r="E1" s="17"/>
      <c r="F1" s="12"/>
      <c r="G1" s="12"/>
      <c r="H1" s="11"/>
    </row>
    <row r="2" spans="1:86" s="8" customFormat="1" x14ac:dyDescent="0.25">
      <c r="A2" s="5"/>
      <c r="B2" s="5"/>
      <c r="C2" s="5"/>
      <c r="D2" s="6" t="s">
        <v>0</v>
      </c>
      <c r="E2" s="18"/>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6"/>
      <c r="F3" s="6"/>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18" t="s">
        <v>22</v>
      </c>
      <c r="F5" s="7" t="s">
        <v>21</v>
      </c>
      <c r="G5" s="7" t="s">
        <v>1</v>
      </c>
      <c r="H5" s="6"/>
    </row>
    <row r="7" spans="1:86" hidden="1" x14ac:dyDescent="0.25">
      <c r="A7" s="5" t="s">
        <v>132</v>
      </c>
    </row>
    <row r="8" spans="1:86" hidden="1" x14ac:dyDescent="0.25"/>
    <row r="9" spans="1:86" hidden="1" x14ac:dyDescent="0.25">
      <c r="D9" s="3" t="s">
        <v>133</v>
      </c>
      <c r="E9" s="79">
        <v>0</v>
      </c>
      <c r="F9" s="23" t="s">
        <v>144</v>
      </c>
    </row>
    <row r="10" spans="1:86" hidden="1" x14ac:dyDescent="0.25">
      <c r="D10" s="37" t="str">
        <f>Timing!D$123</f>
        <v>Escalation factor Revenues</v>
      </c>
      <c r="E10" s="37">
        <v>0</v>
      </c>
      <c r="F10" s="40" t="str">
        <f>Timing!F$123</f>
        <v>Factor</v>
      </c>
      <c r="G10" s="37">
        <f>Timing!G$123</f>
        <v>0</v>
      </c>
      <c r="H10" s="42">
        <f>Timing!H$123</f>
        <v>0</v>
      </c>
      <c r="I10" s="42">
        <f>Timing!I$123</f>
        <v>0</v>
      </c>
      <c r="J10" s="42">
        <f>Timing!J$123</f>
        <v>0</v>
      </c>
      <c r="K10" s="42">
        <f>Timing!K$123</f>
        <v>0</v>
      </c>
      <c r="L10" s="42">
        <f>Timing!L$123</f>
        <v>1</v>
      </c>
      <c r="M10" s="42">
        <f>Timing!M$123</f>
        <v>1.0349999999999999</v>
      </c>
      <c r="N10" s="42">
        <f>Timing!N$123</f>
        <v>1.0712249999999999</v>
      </c>
      <c r="O10" s="42">
        <f>Timing!O$123</f>
        <v>1.1087178749999997</v>
      </c>
      <c r="P10" s="42">
        <f>Timing!P$123</f>
        <v>1.1475230006249997</v>
      </c>
      <c r="Q10" s="42">
        <f>Timing!Q$123</f>
        <v>1.1876863056468745</v>
      </c>
      <c r="R10" s="42">
        <f>Timing!R$123</f>
        <v>1.2292553263445152</v>
      </c>
      <c r="S10" s="42">
        <f>Timing!S$123</f>
        <v>1.2722792627665731</v>
      </c>
      <c r="T10" s="42">
        <f>Timing!T$123</f>
        <v>1.3168090369634029</v>
      </c>
      <c r="U10" s="42">
        <f>Timing!U$123</f>
        <v>1.3628973532571218</v>
      </c>
      <c r="V10" s="42">
        <f>Timing!V$123</f>
        <v>1.410598760621121</v>
      </c>
      <c r="W10" s="42">
        <f>Timing!W$123</f>
        <v>1.4599697172428603</v>
      </c>
      <c r="X10" s="42">
        <f>Timing!X$123</f>
        <v>1.5110686573463603</v>
      </c>
      <c r="Y10" s="42">
        <f>Timing!Y$123</f>
        <v>1.5639560603534826</v>
      </c>
      <c r="Z10" s="42">
        <f>Timing!Z$123</f>
        <v>1.6186945224658547</v>
      </c>
      <c r="AA10" s="42">
        <f>Timing!AA$123</f>
        <v>1.6753488307521593</v>
      </c>
      <c r="AB10" s="42">
        <f>Timing!AB$123</f>
        <v>1.7339860398284845</v>
      </c>
      <c r="AC10" s="42">
        <f>Timing!AC$123</f>
        <v>1.7946755512224815</v>
      </c>
      <c r="AD10" s="42">
        <f>Timing!AD$123</f>
        <v>1.8574891955152681</v>
      </c>
      <c r="AE10" s="42">
        <f>Timing!AE$123</f>
        <v>1.9225013173583023</v>
      </c>
      <c r="AF10" s="42">
        <f>Timing!AF$123</f>
        <v>1.9897888634658427</v>
      </c>
      <c r="AG10" s="42">
        <f>Timing!AG$123</f>
        <v>2.0594314736871469</v>
      </c>
      <c r="AH10" s="42">
        <f>Timing!AH$123</f>
        <v>2.1315115752661971</v>
      </c>
      <c r="AI10" s="42">
        <f>Timing!AI$123</f>
        <v>2.2061144804005139</v>
      </c>
      <c r="AJ10" s="42">
        <f>Timing!AJ$123</f>
        <v>2.2833284872145314</v>
      </c>
      <c r="AK10" s="42">
        <f>Timing!AK$123</f>
        <v>2.3632449842670398</v>
      </c>
      <c r="AL10" s="42">
        <f>Timing!AL$123</f>
        <v>2.4459585587163861</v>
      </c>
      <c r="AM10" s="42">
        <f>Timing!AM$123</f>
        <v>0</v>
      </c>
      <c r="AN10" s="42">
        <f>Timing!AN$123</f>
        <v>0</v>
      </c>
      <c r="AO10" s="42">
        <f>Timing!AO$123</f>
        <v>0</v>
      </c>
      <c r="AP10" s="42">
        <f>Timing!AP$123</f>
        <v>0</v>
      </c>
      <c r="AQ10" s="42">
        <f>Timing!AQ$123</f>
        <v>0</v>
      </c>
      <c r="AR10" s="42">
        <f>Timing!AR$123</f>
        <v>0</v>
      </c>
      <c r="AS10" s="42">
        <f>Timing!AS$123</f>
        <v>0</v>
      </c>
      <c r="AT10" s="42">
        <f>Timing!AT$123</f>
        <v>0</v>
      </c>
      <c r="AU10" s="42">
        <f>Timing!AU$123</f>
        <v>0</v>
      </c>
      <c r="AV10" s="42">
        <f>Timing!AV$123</f>
        <v>0</v>
      </c>
      <c r="AW10" s="42">
        <f>Timing!AW$123</f>
        <v>0</v>
      </c>
      <c r="AX10" s="42">
        <f>Timing!AX$123</f>
        <v>0</v>
      </c>
      <c r="AY10" s="42">
        <f>Timing!AY$123</f>
        <v>0</v>
      </c>
      <c r="AZ10" s="42">
        <f>Timing!AZ$123</f>
        <v>0</v>
      </c>
      <c r="BA10" s="42">
        <f>Timing!BA$123</f>
        <v>0</v>
      </c>
      <c r="BB10" s="42">
        <f>Timing!BB$123</f>
        <v>0</v>
      </c>
      <c r="BC10" s="42">
        <f>Timing!BC$123</f>
        <v>0</v>
      </c>
      <c r="BD10" s="42">
        <f>Timing!BD$123</f>
        <v>0</v>
      </c>
      <c r="BE10" s="42">
        <f>Timing!BE$123</f>
        <v>0</v>
      </c>
      <c r="BF10" s="42">
        <f>Timing!BF$123</f>
        <v>0</v>
      </c>
      <c r="BG10" s="42">
        <f>Timing!BG$123</f>
        <v>0</v>
      </c>
      <c r="BH10" s="42">
        <f>Timing!BH$123</f>
        <v>0</v>
      </c>
      <c r="BI10" s="42">
        <f>Timing!BI$123</f>
        <v>0</v>
      </c>
      <c r="BJ10" s="42">
        <f>Timing!BJ$123</f>
        <v>0</v>
      </c>
      <c r="BK10" s="42">
        <f>Timing!BK$123</f>
        <v>0</v>
      </c>
      <c r="BL10" s="42">
        <f>Timing!BL$123</f>
        <v>0</v>
      </c>
      <c r="BM10" s="42">
        <f>Timing!BM$123</f>
        <v>0</v>
      </c>
      <c r="BN10" s="42">
        <f>Timing!BN$123</f>
        <v>0</v>
      </c>
      <c r="BO10" s="42">
        <f>Timing!BO$123</f>
        <v>0</v>
      </c>
      <c r="BP10" s="42">
        <f>Timing!BP$123</f>
        <v>0</v>
      </c>
      <c r="BQ10" s="42">
        <f>Timing!BQ$123</f>
        <v>0</v>
      </c>
      <c r="BR10" s="42">
        <f>Timing!BR$123</f>
        <v>0</v>
      </c>
      <c r="BS10" s="42">
        <f>Timing!BS$123</f>
        <v>0</v>
      </c>
      <c r="BT10" s="42">
        <f>Timing!BT$123</f>
        <v>0</v>
      </c>
      <c r="BU10" s="42">
        <f>Timing!BU$123</f>
        <v>0</v>
      </c>
      <c r="BV10" s="42">
        <f>Timing!BV$123</f>
        <v>0</v>
      </c>
      <c r="BW10" s="42">
        <f>Timing!BW$123</f>
        <v>0</v>
      </c>
      <c r="BX10" s="42">
        <f>Timing!BX$123</f>
        <v>0</v>
      </c>
      <c r="BY10" s="42">
        <f>Timing!BY$123</f>
        <v>0</v>
      </c>
      <c r="BZ10" s="42">
        <f>Timing!BZ$123</f>
        <v>0</v>
      </c>
      <c r="CA10" s="42">
        <f>Timing!CA$123</f>
        <v>0</v>
      </c>
      <c r="CB10" s="42">
        <f>Timing!CB$123</f>
        <v>0</v>
      </c>
      <c r="CC10" s="42">
        <f>Timing!CC$123</f>
        <v>0</v>
      </c>
      <c r="CD10" s="42">
        <f>Timing!CD$123</f>
        <v>0</v>
      </c>
      <c r="CE10" s="42">
        <f>Timing!CE$123</f>
        <v>0</v>
      </c>
      <c r="CF10" s="42">
        <f>Timing!CF$123</f>
        <v>0</v>
      </c>
      <c r="CG10" s="42">
        <f>Timing!CG$123</f>
        <v>0</v>
      </c>
      <c r="CH10" s="42">
        <f>Timing!CH$123</f>
        <v>0</v>
      </c>
    </row>
    <row r="11" spans="1:86" hidden="1" x14ac:dyDescent="0.25">
      <c r="D11" s="37" t="str">
        <f>Revenue!D$32</f>
        <v>Total traffic per period</v>
      </c>
      <c r="E11" s="37">
        <f>Revenue!E$32</f>
        <v>0</v>
      </c>
      <c r="F11" s="40" t="str">
        <f>Revenue!F$32</f>
        <v>000s</v>
      </c>
      <c r="G11" s="37">
        <f>Revenue!G$32</f>
        <v>15315.671082714629</v>
      </c>
      <c r="H11" s="37">
        <f>Revenue!H$32</f>
        <v>0</v>
      </c>
      <c r="I11" s="37">
        <f>Revenue!I$32</f>
        <v>0</v>
      </c>
      <c r="J11" s="37">
        <f>Revenue!J$32</f>
        <v>0</v>
      </c>
      <c r="K11" s="37">
        <f>Revenue!K$32</f>
        <v>0</v>
      </c>
      <c r="L11" s="37">
        <f>Revenue!L$32</f>
        <v>350</v>
      </c>
      <c r="M11" s="37">
        <f>Revenue!M$32</f>
        <v>362.25</v>
      </c>
      <c r="N11" s="37">
        <f>Revenue!N$32</f>
        <v>374.92874999999998</v>
      </c>
      <c r="O11" s="37">
        <f>Revenue!O$32</f>
        <v>388.05125624999994</v>
      </c>
      <c r="P11" s="37">
        <f>Revenue!P$32</f>
        <v>401.63305021874987</v>
      </c>
      <c r="Q11" s="37">
        <f>Revenue!Q$32</f>
        <v>415.69020697640605</v>
      </c>
      <c r="R11" s="37">
        <f>Revenue!R$32</f>
        <v>430.23936422058034</v>
      </c>
      <c r="S11" s="37">
        <f>Revenue!S$32</f>
        <v>445.29774196830056</v>
      </c>
      <c r="T11" s="37">
        <f>Revenue!T$32</f>
        <v>460.883162937191</v>
      </c>
      <c r="U11" s="37">
        <f>Revenue!U$32</f>
        <v>477.0140736399926</v>
      </c>
      <c r="V11" s="37">
        <f>Revenue!V$32</f>
        <v>493.70956621739236</v>
      </c>
      <c r="W11" s="37">
        <f>Revenue!W$32</f>
        <v>510.98940103500109</v>
      </c>
      <c r="X11" s="37">
        <f>Revenue!X$32</f>
        <v>528.87403007122612</v>
      </c>
      <c r="Y11" s="37">
        <f>Revenue!Y$32</f>
        <v>547.38462112371894</v>
      </c>
      <c r="Z11" s="37">
        <f>Revenue!Z$32</f>
        <v>566.54308286304911</v>
      </c>
      <c r="AA11" s="37">
        <f>Revenue!AA$32</f>
        <v>586.37209076325576</v>
      </c>
      <c r="AB11" s="37">
        <f>Revenue!AB$32</f>
        <v>606.89511393996963</v>
      </c>
      <c r="AC11" s="37">
        <f>Revenue!AC$32</f>
        <v>628.13644292786853</v>
      </c>
      <c r="AD11" s="37">
        <f>Revenue!AD$32</f>
        <v>650.1212184303439</v>
      </c>
      <c r="AE11" s="37">
        <f>Revenue!AE$32</f>
        <v>672.87546107540584</v>
      </c>
      <c r="AF11" s="37">
        <f>Revenue!AF$32</f>
        <v>696.42610221304494</v>
      </c>
      <c r="AG11" s="37">
        <f>Revenue!AG$32</f>
        <v>720.80101579050142</v>
      </c>
      <c r="AH11" s="37">
        <f>Revenue!AH$32</f>
        <v>746.02905134316904</v>
      </c>
      <c r="AI11" s="37">
        <f>Revenue!AI$32</f>
        <v>772.14006814017989</v>
      </c>
      <c r="AJ11" s="37">
        <f>Revenue!AJ$32</f>
        <v>799.16497052508601</v>
      </c>
      <c r="AK11" s="37">
        <f>Revenue!AK$32</f>
        <v>827.1357444934639</v>
      </c>
      <c r="AL11" s="37">
        <f>Revenue!AL$32</f>
        <v>856.08549555073512</v>
      </c>
      <c r="AM11" s="37">
        <f>Revenue!AM$32</f>
        <v>0</v>
      </c>
      <c r="AN11" s="37">
        <f>Revenue!AN$32</f>
        <v>0</v>
      </c>
      <c r="AO11" s="37">
        <f>Revenue!AO$32</f>
        <v>0</v>
      </c>
      <c r="AP11" s="37">
        <f>Revenue!AP$32</f>
        <v>0</v>
      </c>
      <c r="AQ11" s="37">
        <f>Revenue!AQ$32</f>
        <v>0</v>
      </c>
      <c r="AR11" s="37">
        <f>Revenue!AR$32</f>
        <v>0</v>
      </c>
      <c r="AS11" s="37">
        <f>Revenue!AS$32</f>
        <v>0</v>
      </c>
      <c r="AT11" s="37">
        <f>Revenue!AT$32</f>
        <v>0</v>
      </c>
      <c r="AU11" s="37">
        <f>Revenue!AU$32</f>
        <v>0</v>
      </c>
      <c r="AV11" s="37">
        <f>Revenue!AV$32</f>
        <v>0</v>
      </c>
      <c r="AW11" s="37">
        <f>Revenue!AW$32</f>
        <v>0</v>
      </c>
      <c r="AX11" s="37">
        <f>Revenue!AX$32</f>
        <v>0</v>
      </c>
      <c r="AY11" s="37">
        <f>Revenue!AY$32</f>
        <v>0</v>
      </c>
      <c r="AZ11" s="37">
        <f>Revenue!AZ$32</f>
        <v>0</v>
      </c>
      <c r="BA11" s="37">
        <f>Revenue!BA$32</f>
        <v>0</v>
      </c>
      <c r="BB11" s="37">
        <f>Revenue!BB$32</f>
        <v>0</v>
      </c>
      <c r="BC11" s="37">
        <f>Revenue!BC$32</f>
        <v>0</v>
      </c>
      <c r="BD11" s="37">
        <f>Revenue!BD$32</f>
        <v>0</v>
      </c>
      <c r="BE11" s="37">
        <f>Revenue!BE$32</f>
        <v>0</v>
      </c>
      <c r="BF11" s="37">
        <f>Revenue!BF$32</f>
        <v>0</v>
      </c>
      <c r="BG11" s="37">
        <f>Revenue!BG$32</f>
        <v>0</v>
      </c>
      <c r="BH11" s="37">
        <f>Revenue!BH$32</f>
        <v>0</v>
      </c>
      <c r="BI11" s="37">
        <f>Revenue!BI$32</f>
        <v>0</v>
      </c>
      <c r="BJ11" s="37">
        <f>Revenue!BJ$32</f>
        <v>0</v>
      </c>
      <c r="BK11" s="37">
        <f>Revenue!BK$32</f>
        <v>0</v>
      </c>
      <c r="BL11" s="37">
        <f>Revenue!BL$32</f>
        <v>0</v>
      </c>
      <c r="BM11" s="37">
        <f>Revenue!BM$32</f>
        <v>0</v>
      </c>
      <c r="BN11" s="37">
        <f>Revenue!BN$32</f>
        <v>0</v>
      </c>
      <c r="BO11" s="37">
        <f>Revenue!BO$32</f>
        <v>0</v>
      </c>
      <c r="BP11" s="37">
        <f>Revenue!BP$32</f>
        <v>0</v>
      </c>
      <c r="BQ11" s="37">
        <f>Revenue!BQ$32</f>
        <v>0</v>
      </c>
      <c r="BR11" s="37">
        <f>Revenue!BR$32</f>
        <v>0</v>
      </c>
      <c r="BS11" s="37">
        <f>Revenue!BS$32</f>
        <v>0</v>
      </c>
      <c r="BT11" s="37">
        <f>Revenue!BT$32</f>
        <v>0</v>
      </c>
      <c r="BU11" s="37">
        <f>Revenue!BU$32</f>
        <v>0</v>
      </c>
      <c r="BV11" s="37">
        <f>Revenue!BV$32</f>
        <v>0</v>
      </c>
      <c r="BW11" s="37">
        <f>Revenue!BW$32</f>
        <v>0</v>
      </c>
      <c r="BX11" s="37">
        <f>Revenue!BX$32</f>
        <v>0</v>
      </c>
      <c r="BY11" s="37">
        <f>Revenue!BY$32</f>
        <v>0</v>
      </c>
      <c r="BZ11" s="37">
        <f>Revenue!BZ$32</f>
        <v>0</v>
      </c>
      <c r="CA11" s="37">
        <f>Revenue!CA$32</f>
        <v>0</v>
      </c>
      <c r="CB11" s="37">
        <f>Revenue!CB$32</f>
        <v>0</v>
      </c>
      <c r="CC11" s="37">
        <f>Revenue!CC$32</f>
        <v>0</v>
      </c>
      <c r="CD11" s="37">
        <f>Revenue!CD$32</f>
        <v>0</v>
      </c>
      <c r="CE11" s="37">
        <f>Revenue!CE$32</f>
        <v>0</v>
      </c>
      <c r="CF11" s="37">
        <f>Revenue!CF$32</f>
        <v>0</v>
      </c>
      <c r="CG11" s="37">
        <f>Revenue!CG$32</f>
        <v>0</v>
      </c>
      <c r="CH11" s="37">
        <f>Revenue!CH$32</f>
        <v>0</v>
      </c>
    </row>
    <row r="12" spans="1:86" hidden="1" x14ac:dyDescent="0.25">
      <c r="D12" s="6" t="s">
        <v>134</v>
      </c>
      <c r="F12" s="7" t="s">
        <v>59</v>
      </c>
      <c r="G12" s="7">
        <f>SUM(I12:CH12)</f>
        <v>0</v>
      </c>
      <c r="I12" s="14">
        <f>$E$9*I10*I11</f>
        <v>0</v>
      </c>
      <c r="J12" s="14">
        <f t="shared" ref="J12:BU12" si="0">$E$9*J10*J11</f>
        <v>0</v>
      </c>
      <c r="K12" s="14">
        <f t="shared" si="0"/>
        <v>0</v>
      </c>
      <c r="L12" s="14">
        <f t="shared" si="0"/>
        <v>0</v>
      </c>
      <c r="M12" s="14">
        <f t="shared" si="0"/>
        <v>0</v>
      </c>
      <c r="N12" s="14">
        <f t="shared" si="0"/>
        <v>0</v>
      </c>
      <c r="O12" s="14">
        <f t="shared" si="0"/>
        <v>0</v>
      </c>
      <c r="P12" s="14">
        <f t="shared" si="0"/>
        <v>0</v>
      </c>
      <c r="Q12" s="14">
        <f t="shared" si="0"/>
        <v>0</v>
      </c>
      <c r="R12" s="14">
        <f t="shared" si="0"/>
        <v>0</v>
      </c>
      <c r="S12" s="14">
        <f t="shared" si="0"/>
        <v>0</v>
      </c>
      <c r="T12" s="14">
        <f t="shared" si="0"/>
        <v>0</v>
      </c>
      <c r="U12" s="14">
        <f t="shared" si="0"/>
        <v>0</v>
      </c>
      <c r="V12" s="14">
        <f t="shared" si="0"/>
        <v>0</v>
      </c>
      <c r="W12" s="14">
        <f t="shared" si="0"/>
        <v>0</v>
      </c>
      <c r="X12" s="14">
        <f t="shared" si="0"/>
        <v>0</v>
      </c>
      <c r="Y12" s="14">
        <f t="shared" si="0"/>
        <v>0</v>
      </c>
      <c r="Z12" s="14">
        <f t="shared" si="0"/>
        <v>0</v>
      </c>
      <c r="AA12" s="14">
        <f t="shared" si="0"/>
        <v>0</v>
      </c>
      <c r="AB12" s="14">
        <f t="shared" si="0"/>
        <v>0</v>
      </c>
      <c r="AC12" s="14">
        <f t="shared" si="0"/>
        <v>0</v>
      </c>
      <c r="AD12" s="14">
        <f t="shared" si="0"/>
        <v>0</v>
      </c>
      <c r="AE12" s="14">
        <f t="shared" si="0"/>
        <v>0</v>
      </c>
      <c r="AF12" s="14">
        <f t="shared" si="0"/>
        <v>0</v>
      </c>
      <c r="AG12" s="14">
        <f t="shared" si="0"/>
        <v>0</v>
      </c>
      <c r="AH12" s="14">
        <f t="shared" si="0"/>
        <v>0</v>
      </c>
      <c r="AI12" s="14">
        <f t="shared" si="0"/>
        <v>0</v>
      </c>
      <c r="AJ12" s="14">
        <f t="shared" si="0"/>
        <v>0</v>
      </c>
      <c r="AK12" s="14">
        <f t="shared" si="0"/>
        <v>0</v>
      </c>
      <c r="AL12" s="14">
        <f t="shared" si="0"/>
        <v>0</v>
      </c>
      <c r="AM12" s="14">
        <f t="shared" si="0"/>
        <v>0</v>
      </c>
      <c r="AN12" s="14">
        <f t="shared" si="0"/>
        <v>0</v>
      </c>
      <c r="AO12" s="14">
        <f t="shared" si="0"/>
        <v>0</v>
      </c>
      <c r="AP12" s="14">
        <f t="shared" si="0"/>
        <v>0</v>
      </c>
      <c r="AQ12" s="14">
        <f t="shared" si="0"/>
        <v>0</v>
      </c>
      <c r="AR12" s="14">
        <f t="shared" si="0"/>
        <v>0</v>
      </c>
      <c r="AS12" s="14">
        <f t="shared" si="0"/>
        <v>0</v>
      </c>
      <c r="AT12" s="14">
        <f t="shared" si="0"/>
        <v>0</v>
      </c>
      <c r="AU12" s="14">
        <f t="shared" si="0"/>
        <v>0</v>
      </c>
      <c r="AV12" s="14">
        <f t="shared" si="0"/>
        <v>0</v>
      </c>
      <c r="AW12" s="14">
        <f t="shared" si="0"/>
        <v>0</v>
      </c>
      <c r="AX12" s="14">
        <f t="shared" si="0"/>
        <v>0</v>
      </c>
      <c r="AY12" s="14">
        <f t="shared" si="0"/>
        <v>0</v>
      </c>
      <c r="AZ12" s="14">
        <f t="shared" si="0"/>
        <v>0</v>
      </c>
      <c r="BA12" s="14">
        <f t="shared" si="0"/>
        <v>0</v>
      </c>
      <c r="BB12" s="14">
        <f t="shared" si="0"/>
        <v>0</v>
      </c>
      <c r="BC12" s="14">
        <f t="shared" si="0"/>
        <v>0</v>
      </c>
      <c r="BD12" s="14">
        <f t="shared" si="0"/>
        <v>0</v>
      </c>
      <c r="BE12" s="14">
        <f t="shared" si="0"/>
        <v>0</v>
      </c>
      <c r="BF12" s="14">
        <f t="shared" si="0"/>
        <v>0</v>
      </c>
      <c r="BG12" s="14">
        <f t="shared" si="0"/>
        <v>0</v>
      </c>
      <c r="BH12" s="14">
        <f t="shared" si="0"/>
        <v>0</v>
      </c>
      <c r="BI12" s="14">
        <f t="shared" si="0"/>
        <v>0</v>
      </c>
      <c r="BJ12" s="14">
        <f t="shared" si="0"/>
        <v>0</v>
      </c>
      <c r="BK12" s="14">
        <f t="shared" si="0"/>
        <v>0</v>
      </c>
      <c r="BL12" s="14">
        <f t="shared" si="0"/>
        <v>0</v>
      </c>
      <c r="BM12" s="14">
        <f t="shared" si="0"/>
        <v>0</v>
      </c>
      <c r="BN12" s="14">
        <f t="shared" si="0"/>
        <v>0</v>
      </c>
      <c r="BO12" s="14">
        <f t="shared" si="0"/>
        <v>0</v>
      </c>
      <c r="BP12" s="14">
        <f t="shared" si="0"/>
        <v>0</v>
      </c>
      <c r="BQ12" s="14">
        <f t="shared" si="0"/>
        <v>0</v>
      </c>
      <c r="BR12" s="14">
        <f t="shared" si="0"/>
        <v>0</v>
      </c>
      <c r="BS12" s="14">
        <f t="shared" si="0"/>
        <v>0</v>
      </c>
      <c r="BT12" s="14">
        <f t="shared" si="0"/>
        <v>0</v>
      </c>
      <c r="BU12" s="14">
        <f t="shared" si="0"/>
        <v>0</v>
      </c>
      <c r="BV12" s="14">
        <f t="shared" ref="BV12:CH12" si="1">$E$9*BV10*BV11</f>
        <v>0</v>
      </c>
      <c r="BW12" s="14">
        <f t="shared" si="1"/>
        <v>0</v>
      </c>
      <c r="BX12" s="14">
        <f t="shared" si="1"/>
        <v>0</v>
      </c>
      <c r="BY12" s="14">
        <f t="shared" si="1"/>
        <v>0</v>
      </c>
      <c r="BZ12" s="14">
        <f t="shared" si="1"/>
        <v>0</v>
      </c>
      <c r="CA12" s="14">
        <f t="shared" si="1"/>
        <v>0</v>
      </c>
      <c r="CB12" s="14">
        <f t="shared" si="1"/>
        <v>0</v>
      </c>
      <c r="CC12" s="14">
        <f t="shared" si="1"/>
        <v>0</v>
      </c>
      <c r="CD12" s="14">
        <f t="shared" si="1"/>
        <v>0</v>
      </c>
      <c r="CE12" s="14">
        <f t="shared" si="1"/>
        <v>0</v>
      </c>
      <c r="CF12" s="14">
        <f t="shared" si="1"/>
        <v>0</v>
      </c>
      <c r="CG12" s="14">
        <f t="shared" si="1"/>
        <v>0</v>
      </c>
      <c r="CH12" s="14">
        <f t="shared" si="1"/>
        <v>0</v>
      </c>
    </row>
    <row r="13" spans="1:86" hidden="1" x14ac:dyDescent="0.25"/>
    <row r="14" spans="1:86" x14ac:dyDescent="0.25">
      <c r="A14" s="5" t="s">
        <v>135</v>
      </c>
    </row>
    <row r="16" spans="1:86" x14ac:dyDescent="0.25">
      <c r="B16" s="5" t="s">
        <v>193</v>
      </c>
    </row>
    <row r="17" spans="2:86" x14ac:dyDescent="0.25">
      <c r="D17" s="3" t="s">
        <v>194</v>
      </c>
      <c r="E17" s="20">
        <v>1000</v>
      </c>
      <c r="F17" s="23" t="s">
        <v>59</v>
      </c>
    </row>
    <row r="18" spans="2:86" x14ac:dyDescent="0.25">
      <c r="D18" s="3" t="s">
        <v>136</v>
      </c>
      <c r="E18" s="20">
        <v>1</v>
      </c>
      <c r="F18" s="23" t="s">
        <v>145</v>
      </c>
    </row>
    <row r="19" spans="2:86" x14ac:dyDescent="0.25">
      <c r="D19" s="6" t="s">
        <v>137</v>
      </c>
      <c r="E19" s="18">
        <f>E17/E18</f>
        <v>1000</v>
      </c>
      <c r="F19" s="7" t="s">
        <v>59</v>
      </c>
    </row>
    <row r="21" spans="2:86" x14ac:dyDescent="0.25">
      <c r="D21" s="6" t="str">
        <f>D$19</f>
        <v>Maintenance fixed cost per period</v>
      </c>
      <c r="E21" s="6">
        <f t="shared" ref="E21:F21" si="2">E$19</f>
        <v>1000</v>
      </c>
      <c r="F21" s="7" t="str">
        <f t="shared" si="2"/>
        <v>$ 000s</v>
      </c>
    </row>
    <row r="22" spans="2:86" x14ac:dyDescent="0.25">
      <c r="D22" s="37" t="str">
        <f>Timing!D$124</f>
        <v>Escalation Factor Inflation</v>
      </c>
      <c r="E22" s="37">
        <f>Timing!E$124</f>
        <v>2</v>
      </c>
      <c r="F22" s="37" t="str">
        <f>Timing!F$124</f>
        <v>Factor</v>
      </c>
      <c r="G22" s="37">
        <f>Timing!G$124</f>
        <v>0</v>
      </c>
      <c r="H22" s="37">
        <f>Timing!H$124</f>
        <v>0</v>
      </c>
      <c r="I22" s="42">
        <f>Timing!I$124</f>
        <v>0</v>
      </c>
      <c r="J22" s="42">
        <f>Timing!J$124</f>
        <v>0</v>
      </c>
      <c r="K22" s="42">
        <f>Timing!K$124</f>
        <v>0</v>
      </c>
      <c r="L22" s="42">
        <f>Timing!L$124</f>
        <v>1</v>
      </c>
      <c r="M22" s="42">
        <f>Timing!M$124</f>
        <v>1.02</v>
      </c>
      <c r="N22" s="42">
        <f>Timing!N$124</f>
        <v>1.0404</v>
      </c>
      <c r="O22" s="42">
        <f>Timing!O$124</f>
        <v>1.0612079999999999</v>
      </c>
      <c r="P22" s="42">
        <f>Timing!P$124</f>
        <v>1.08243216</v>
      </c>
      <c r="Q22" s="42">
        <f>Timing!Q$124</f>
        <v>1.1040808032</v>
      </c>
      <c r="R22" s="42">
        <f>Timing!R$124</f>
        <v>1.1261624192640001</v>
      </c>
      <c r="S22" s="42">
        <f>Timing!S$124</f>
        <v>1.1486856676492798</v>
      </c>
      <c r="T22" s="42">
        <f>Timing!T$124</f>
        <v>1.1716593810022655</v>
      </c>
      <c r="U22" s="42">
        <f>Timing!U$124</f>
        <v>1.1950925686223108</v>
      </c>
      <c r="V22" s="42">
        <f>Timing!V$124</f>
        <v>1.2189944199947571</v>
      </c>
      <c r="W22" s="42">
        <f>Timing!W$124</f>
        <v>1.243374308394652</v>
      </c>
      <c r="X22" s="42">
        <f>Timing!X$124</f>
        <v>1.2682417945625453</v>
      </c>
      <c r="Y22" s="42">
        <f>Timing!Y$124</f>
        <v>1.2936066304537961</v>
      </c>
      <c r="Z22" s="42">
        <f>Timing!Z$124</f>
        <v>1.3194787630628722</v>
      </c>
      <c r="AA22" s="42">
        <f>Timing!AA$124</f>
        <v>1.3458683383241292</v>
      </c>
      <c r="AB22" s="42">
        <f>Timing!AB$124</f>
        <v>1.372785705090612</v>
      </c>
      <c r="AC22" s="42">
        <f>Timing!AC$124</f>
        <v>1.4002414191924244</v>
      </c>
      <c r="AD22" s="42">
        <f>Timing!AD$124</f>
        <v>1.4282462475762727</v>
      </c>
      <c r="AE22" s="42">
        <f>Timing!AE$124</f>
        <v>1.4568111725277981</v>
      </c>
      <c r="AF22" s="42">
        <f>Timing!AF$124</f>
        <v>1.4859473959783542</v>
      </c>
      <c r="AG22" s="42">
        <f>Timing!AG$124</f>
        <v>1.5156663438979212</v>
      </c>
      <c r="AH22" s="42">
        <f>Timing!AH$124</f>
        <v>1.5459796707758797</v>
      </c>
      <c r="AI22" s="42">
        <f>Timing!AI$124</f>
        <v>1.576899264191397</v>
      </c>
      <c r="AJ22" s="42">
        <f>Timing!AJ$124</f>
        <v>1.608437249475225</v>
      </c>
      <c r="AK22" s="42">
        <f>Timing!AK$124</f>
        <v>1.6406059944647295</v>
      </c>
      <c r="AL22" s="42">
        <f>Timing!AL$124</f>
        <v>1.6734181143540243</v>
      </c>
      <c r="AM22" s="42">
        <f>Timing!AM$124</f>
        <v>0</v>
      </c>
      <c r="AN22" s="42">
        <f>Timing!AN$124</f>
        <v>0</v>
      </c>
      <c r="AO22" s="42">
        <f>Timing!AO$124</f>
        <v>0</v>
      </c>
      <c r="AP22" s="42">
        <f>Timing!AP$124</f>
        <v>0</v>
      </c>
      <c r="AQ22" s="42">
        <f>Timing!AQ$124</f>
        <v>0</v>
      </c>
      <c r="AR22" s="42">
        <f>Timing!AR$124</f>
        <v>0</v>
      </c>
      <c r="AS22" s="42">
        <f>Timing!AS$124</f>
        <v>0</v>
      </c>
      <c r="AT22" s="42">
        <f>Timing!AT$124</f>
        <v>0</v>
      </c>
      <c r="AU22" s="42">
        <f>Timing!AU$124</f>
        <v>0</v>
      </c>
      <c r="AV22" s="42">
        <f>Timing!AV$124</f>
        <v>0</v>
      </c>
      <c r="AW22" s="42">
        <f>Timing!AW$124</f>
        <v>0</v>
      </c>
      <c r="AX22" s="42">
        <f>Timing!AX$124</f>
        <v>0</v>
      </c>
      <c r="AY22" s="42">
        <f>Timing!AY$124</f>
        <v>0</v>
      </c>
      <c r="AZ22" s="42">
        <f>Timing!AZ$124</f>
        <v>0</v>
      </c>
      <c r="BA22" s="42">
        <f>Timing!BA$124</f>
        <v>0</v>
      </c>
      <c r="BB22" s="42">
        <f>Timing!BB$124</f>
        <v>0</v>
      </c>
      <c r="BC22" s="42">
        <f>Timing!BC$124</f>
        <v>0</v>
      </c>
      <c r="BD22" s="42">
        <f>Timing!BD$124</f>
        <v>0</v>
      </c>
      <c r="BE22" s="42">
        <f>Timing!BE$124</f>
        <v>0</v>
      </c>
      <c r="BF22" s="42">
        <f>Timing!BF$124</f>
        <v>0</v>
      </c>
      <c r="BG22" s="42">
        <f>Timing!BG$124</f>
        <v>0</v>
      </c>
      <c r="BH22" s="42">
        <f>Timing!BH$124</f>
        <v>0</v>
      </c>
      <c r="BI22" s="42">
        <f>Timing!BI$124</f>
        <v>0</v>
      </c>
      <c r="BJ22" s="42">
        <f>Timing!BJ$124</f>
        <v>0</v>
      </c>
      <c r="BK22" s="42">
        <f>Timing!BK$124</f>
        <v>0</v>
      </c>
      <c r="BL22" s="42">
        <f>Timing!BL$124</f>
        <v>0</v>
      </c>
      <c r="BM22" s="42">
        <f>Timing!BM$124</f>
        <v>0</v>
      </c>
      <c r="BN22" s="42">
        <f>Timing!BN$124</f>
        <v>0</v>
      </c>
      <c r="BO22" s="42">
        <f>Timing!BO$124</f>
        <v>0</v>
      </c>
      <c r="BP22" s="42">
        <f>Timing!BP$124</f>
        <v>0</v>
      </c>
      <c r="BQ22" s="42">
        <f>Timing!BQ$124</f>
        <v>0</v>
      </c>
      <c r="BR22" s="42">
        <f>Timing!BR$124</f>
        <v>0</v>
      </c>
      <c r="BS22" s="42">
        <f>Timing!BS$124</f>
        <v>0</v>
      </c>
      <c r="BT22" s="42">
        <f>Timing!BT$124</f>
        <v>0</v>
      </c>
      <c r="BU22" s="42">
        <f>Timing!BU$124</f>
        <v>0</v>
      </c>
      <c r="BV22" s="42">
        <f>Timing!BV$124</f>
        <v>0</v>
      </c>
      <c r="BW22" s="42">
        <f>Timing!BW$124</f>
        <v>0</v>
      </c>
      <c r="BX22" s="42">
        <f>Timing!BX$124</f>
        <v>0</v>
      </c>
      <c r="BY22" s="42">
        <f>Timing!BY$124</f>
        <v>0</v>
      </c>
      <c r="BZ22" s="42">
        <f>Timing!BZ$124</f>
        <v>0</v>
      </c>
      <c r="CA22" s="42">
        <f>Timing!CA$124</f>
        <v>0</v>
      </c>
      <c r="CB22" s="42">
        <f>Timing!CB$124</f>
        <v>0</v>
      </c>
      <c r="CC22" s="42">
        <f>Timing!CC$124</f>
        <v>0</v>
      </c>
      <c r="CD22" s="42">
        <f>Timing!CD$124</f>
        <v>0</v>
      </c>
      <c r="CE22" s="42">
        <f>Timing!CE$124</f>
        <v>0</v>
      </c>
      <c r="CF22" s="42">
        <f>Timing!CF$124</f>
        <v>0</v>
      </c>
      <c r="CG22" s="42">
        <f>Timing!CG$124</f>
        <v>0</v>
      </c>
      <c r="CH22" s="42">
        <f>Timing!CH$124</f>
        <v>0</v>
      </c>
    </row>
    <row r="23" spans="2:86" x14ac:dyDescent="0.25">
      <c r="D23" s="37" t="str">
        <f>Timing!D$68</f>
        <v xml:space="preserve">Operations period flag </v>
      </c>
      <c r="E23" s="37">
        <f>Timing!E$68</f>
        <v>0</v>
      </c>
      <c r="F23" s="40" t="str">
        <f>Timing!F$68</f>
        <v>Flag</v>
      </c>
      <c r="G23" s="37">
        <f>Timing!G$68</f>
        <v>27</v>
      </c>
      <c r="H23" s="37">
        <f>Timing!H$68</f>
        <v>0</v>
      </c>
      <c r="I23" s="37">
        <f>Timing!I$68</f>
        <v>0</v>
      </c>
      <c r="J23" s="37">
        <f>Timing!J$68</f>
        <v>0</v>
      </c>
      <c r="K23" s="37">
        <f>Timing!K$68</f>
        <v>0</v>
      </c>
      <c r="L23" s="37">
        <f>Timing!L$68</f>
        <v>1</v>
      </c>
      <c r="M23" s="37">
        <f>Timing!M$68</f>
        <v>1</v>
      </c>
      <c r="N23" s="37">
        <f>Timing!N$68</f>
        <v>1</v>
      </c>
      <c r="O23" s="37">
        <f>Timing!O$68</f>
        <v>1</v>
      </c>
      <c r="P23" s="37">
        <f>Timing!P$68</f>
        <v>1</v>
      </c>
      <c r="Q23" s="37">
        <f>Timing!Q$68</f>
        <v>1</v>
      </c>
      <c r="R23" s="37">
        <f>Timing!R$68</f>
        <v>1</v>
      </c>
      <c r="S23" s="37">
        <f>Timing!S$68</f>
        <v>1</v>
      </c>
      <c r="T23" s="37">
        <f>Timing!T$68</f>
        <v>1</v>
      </c>
      <c r="U23" s="37">
        <f>Timing!U$68</f>
        <v>1</v>
      </c>
      <c r="V23" s="37">
        <f>Timing!V$68</f>
        <v>1</v>
      </c>
      <c r="W23" s="37">
        <f>Timing!W$68</f>
        <v>1</v>
      </c>
      <c r="X23" s="37">
        <f>Timing!X$68</f>
        <v>1</v>
      </c>
      <c r="Y23" s="37">
        <f>Timing!Y$68</f>
        <v>1</v>
      </c>
      <c r="Z23" s="37">
        <f>Timing!Z$68</f>
        <v>1</v>
      </c>
      <c r="AA23" s="37">
        <f>Timing!AA$68</f>
        <v>1</v>
      </c>
      <c r="AB23" s="37">
        <f>Timing!AB$68</f>
        <v>1</v>
      </c>
      <c r="AC23" s="37">
        <f>Timing!AC$68</f>
        <v>1</v>
      </c>
      <c r="AD23" s="37">
        <f>Timing!AD$68</f>
        <v>1</v>
      </c>
      <c r="AE23" s="37">
        <f>Timing!AE$68</f>
        <v>1</v>
      </c>
      <c r="AF23" s="37">
        <f>Timing!AF$68</f>
        <v>1</v>
      </c>
      <c r="AG23" s="37">
        <f>Timing!AG$68</f>
        <v>1</v>
      </c>
      <c r="AH23" s="37">
        <f>Timing!AH$68</f>
        <v>1</v>
      </c>
      <c r="AI23" s="37">
        <f>Timing!AI$68</f>
        <v>1</v>
      </c>
      <c r="AJ23" s="37">
        <f>Timing!AJ$68</f>
        <v>1</v>
      </c>
      <c r="AK23" s="37">
        <f>Timing!AK$68</f>
        <v>1</v>
      </c>
      <c r="AL23" s="37">
        <f>Timing!AL$68</f>
        <v>1</v>
      </c>
      <c r="AM23" s="37">
        <f>Timing!AM$68</f>
        <v>0</v>
      </c>
      <c r="AN23" s="37">
        <f>Timing!AN$68</f>
        <v>0</v>
      </c>
      <c r="AO23" s="37">
        <f>Timing!AO$68</f>
        <v>0</v>
      </c>
      <c r="AP23" s="37">
        <f>Timing!AP$68</f>
        <v>0</v>
      </c>
      <c r="AQ23" s="37">
        <f>Timing!AQ$68</f>
        <v>0</v>
      </c>
      <c r="AR23" s="37">
        <f>Timing!AR$68</f>
        <v>0</v>
      </c>
      <c r="AS23" s="37">
        <f>Timing!AS$68</f>
        <v>0</v>
      </c>
      <c r="AT23" s="37">
        <f>Timing!AT$68</f>
        <v>0</v>
      </c>
      <c r="AU23" s="37">
        <f>Timing!AU$68</f>
        <v>0</v>
      </c>
      <c r="AV23" s="37">
        <f>Timing!AV$68</f>
        <v>0</v>
      </c>
      <c r="AW23" s="37">
        <f>Timing!AW$68</f>
        <v>0</v>
      </c>
      <c r="AX23" s="37">
        <f>Timing!AX$68</f>
        <v>0</v>
      </c>
      <c r="AY23" s="37">
        <f>Timing!AY$68</f>
        <v>0</v>
      </c>
      <c r="AZ23" s="37">
        <f>Timing!AZ$68</f>
        <v>0</v>
      </c>
      <c r="BA23" s="37">
        <f>Timing!BA$68</f>
        <v>0</v>
      </c>
      <c r="BB23" s="37">
        <f>Timing!BB$68</f>
        <v>0</v>
      </c>
      <c r="BC23" s="37">
        <f>Timing!BC$68</f>
        <v>0</v>
      </c>
      <c r="BD23" s="37">
        <f>Timing!BD$68</f>
        <v>0</v>
      </c>
      <c r="BE23" s="37">
        <f>Timing!BE$68</f>
        <v>0</v>
      </c>
      <c r="BF23" s="37">
        <f>Timing!BF$68</f>
        <v>0</v>
      </c>
      <c r="BG23" s="37">
        <f>Timing!BG$68</f>
        <v>0</v>
      </c>
      <c r="BH23" s="37">
        <f>Timing!BH$68</f>
        <v>0</v>
      </c>
      <c r="BI23" s="37">
        <f>Timing!BI$68</f>
        <v>0</v>
      </c>
      <c r="BJ23" s="37">
        <f>Timing!BJ$68</f>
        <v>0</v>
      </c>
      <c r="BK23" s="37">
        <f>Timing!BK$68</f>
        <v>0</v>
      </c>
      <c r="BL23" s="37">
        <f>Timing!BL$68</f>
        <v>0</v>
      </c>
      <c r="BM23" s="37">
        <f>Timing!BM$68</f>
        <v>0</v>
      </c>
      <c r="BN23" s="37">
        <f>Timing!BN$68</f>
        <v>0</v>
      </c>
      <c r="BO23" s="37">
        <f>Timing!BO$68</f>
        <v>0</v>
      </c>
      <c r="BP23" s="37">
        <f>Timing!BP$68</f>
        <v>0</v>
      </c>
      <c r="BQ23" s="37">
        <f>Timing!BQ$68</f>
        <v>0</v>
      </c>
      <c r="BR23" s="37">
        <f>Timing!BR$68</f>
        <v>0</v>
      </c>
      <c r="BS23" s="37">
        <f>Timing!BS$68</f>
        <v>0</v>
      </c>
      <c r="BT23" s="37">
        <f>Timing!BT$68</f>
        <v>0</v>
      </c>
      <c r="BU23" s="37">
        <f>Timing!BU$68</f>
        <v>0</v>
      </c>
      <c r="BV23" s="37">
        <f>Timing!BV$68</f>
        <v>0</v>
      </c>
      <c r="BW23" s="37">
        <f>Timing!BW$68</f>
        <v>0</v>
      </c>
      <c r="BX23" s="37">
        <f>Timing!BX$68</f>
        <v>0</v>
      </c>
      <c r="BY23" s="37">
        <f>Timing!BY$68</f>
        <v>0</v>
      </c>
      <c r="BZ23" s="37">
        <f>Timing!BZ$68</f>
        <v>0</v>
      </c>
      <c r="CA23" s="37">
        <f>Timing!CA$68</f>
        <v>0</v>
      </c>
      <c r="CB23" s="37">
        <f>Timing!CB$68</f>
        <v>0</v>
      </c>
      <c r="CC23" s="37">
        <f>Timing!CC$68</f>
        <v>0</v>
      </c>
      <c r="CD23" s="37">
        <f>Timing!CD$68</f>
        <v>0</v>
      </c>
      <c r="CE23" s="37">
        <f>Timing!CE$68</f>
        <v>0</v>
      </c>
      <c r="CF23" s="37">
        <f>Timing!CF$68</f>
        <v>0</v>
      </c>
      <c r="CG23" s="37">
        <f>Timing!CG$68</f>
        <v>0</v>
      </c>
      <c r="CH23" s="37">
        <f>Timing!CH$68</f>
        <v>0</v>
      </c>
    </row>
    <row r="24" spans="2:86" x14ac:dyDescent="0.25">
      <c r="D24" s="6" t="s">
        <v>138</v>
      </c>
      <c r="F24" s="7" t="s">
        <v>59</v>
      </c>
      <c r="G24" s="7">
        <f>SUM(I24:CH24)</f>
        <v>35344.323832055255</v>
      </c>
      <c r="I24" s="14">
        <f>$E$21*I22*I23</f>
        <v>0</v>
      </c>
      <c r="J24" s="14">
        <f t="shared" ref="J24:BU24" si="3">$E$21*J22*J23</f>
        <v>0</v>
      </c>
      <c r="K24" s="14">
        <f t="shared" si="3"/>
        <v>0</v>
      </c>
      <c r="L24" s="14">
        <f>$E$21*L22*L23</f>
        <v>1000</v>
      </c>
      <c r="M24" s="14">
        <f t="shared" si="3"/>
        <v>1020</v>
      </c>
      <c r="N24" s="14">
        <f t="shared" si="3"/>
        <v>1040.4000000000001</v>
      </c>
      <c r="O24" s="14">
        <f t="shared" si="3"/>
        <v>1061.2079999999999</v>
      </c>
      <c r="P24" s="14">
        <f t="shared" si="3"/>
        <v>1082.4321600000001</v>
      </c>
      <c r="Q24" s="14">
        <f t="shared" si="3"/>
        <v>1104.0808032</v>
      </c>
      <c r="R24" s="14">
        <f t="shared" si="3"/>
        <v>1126.1624192640002</v>
      </c>
      <c r="S24" s="14">
        <f t="shared" si="3"/>
        <v>1148.6856676492798</v>
      </c>
      <c r="T24" s="14">
        <f t="shared" si="3"/>
        <v>1171.6593810022655</v>
      </c>
      <c r="U24" s="14">
        <f t="shared" si="3"/>
        <v>1195.0925686223109</v>
      </c>
      <c r="V24" s="14">
        <f t="shared" si="3"/>
        <v>1218.9944199947572</v>
      </c>
      <c r="W24" s="14">
        <f t="shared" si="3"/>
        <v>1243.374308394652</v>
      </c>
      <c r="X24" s="14">
        <f t="shared" si="3"/>
        <v>1268.2417945625452</v>
      </c>
      <c r="Y24" s="14">
        <f t="shared" si="3"/>
        <v>1293.606630453796</v>
      </c>
      <c r="Z24" s="14">
        <f t="shared" si="3"/>
        <v>1319.4787630628721</v>
      </c>
      <c r="AA24" s="14">
        <f t="shared" si="3"/>
        <v>1345.8683383241291</v>
      </c>
      <c r="AB24" s="14">
        <f t="shared" si="3"/>
        <v>1372.7857050906121</v>
      </c>
      <c r="AC24" s="14">
        <f t="shared" si="3"/>
        <v>1400.2414191924245</v>
      </c>
      <c r="AD24" s="14">
        <f t="shared" si="3"/>
        <v>1428.2462475762727</v>
      </c>
      <c r="AE24" s="14">
        <f t="shared" si="3"/>
        <v>1456.8111725277981</v>
      </c>
      <c r="AF24" s="14">
        <f t="shared" si="3"/>
        <v>1485.9473959783543</v>
      </c>
      <c r="AG24" s="14">
        <f t="shared" si="3"/>
        <v>1515.6663438979213</v>
      </c>
      <c r="AH24" s="14">
        <f t="shared" si="3"/>
        <v>1545.9796707758796</v>
      </c>
      <c r="AI24" s="14">
        <f t="shared" si="3"/>
        <v>1576.8992641913969</v>
      </c>
      <c r="AJ24" s="14">
        <f t="shared" si="3"/>
        <v>1608.4372494752251</v>
      </c>
      <c r="AK24" s="14">
        <f t="shared" si="3"/>
        <v>1640.6059944647295</v>
      </c>
      <c r="AL24" s="14">
        <f t="shared" si="3"/>
        <v>1673.4181143540243</v>
      </c>
      <c r="AM24" s="14">
        <f t="shared" si="3"/>
        <v>0</v>
      </c>
      <c r="AN24" s="14">
        <f t="shared" si="3"/>
        <v>0</v>
      </c>
      <c r="AO24" s="14">
        <f t="shared" si="3"/>
        <v>0</v>
      </c>
      <c r="AP24" s="14">
        <f t="shared" si="3"/>
        <v>0</v>
      </c>
      <c r="AQ24" s="14">
        <f t="shared" si="3"/>
        <v>0</v>
      </c>
      <c r="AR24" s="14">
        <f t="shared" si="3"/>
        <v>0</v>
      </c>
      <c r="AS24" s="14">
        <f t="shared" si="3"/>
        <v>0</v>
      </c>
      <c r="AT24" s="14">
        <f t="shared" si="3"/>
        <v>0</v>
      </c>
      <c r="AU24" s="14">
        <f t="shared" si="3"/>
        <v>0</v>
      </c>
      <c r="AV24" s="14">
        <f t="shared" si="3"/>
        <v>0</v>
      </c>
      <c r="AW24" s="14">
        <f t="shared" si="3"/>
        <v>0</v>
      </c>
      <c r="AX24" s="14">
        <f t="shared" si="3"/>
        <v>0</v>
      </c>
      <c r="AY24" s="14">
        <f t="shared" si="3"/>
        <v>0</v>
      </c>
      <c r="AZ24" s="14">
        <f t="shared" si="3"/>
        <v>0</v>
      </c>
      <c r="BA24" s="14">
        <f t="shared" si="3"/>
        <v>0</v>
      </c>
      <c r="BB24" s="14">
        <f t="shared" si="3"/>
        <v>0</v>
      </c>
      <c r="BC24" s="14">
        <f t="shared" si="3"/>
        <v>0</v>
      </c>
      <c r="BD24" s="14">
        <f t="shared" si="3"/>
        <v>0</v>
      </c>
      <c r="BE24" s="14">
        <f t="shared" si="3"/>
        <v>0</v>
      </c>
      <c r="BF24" s="14">
        <f t="shared" si="3"/>
        <v>0</v>
      </c>
      <c r="BG24" s="14">
        <f t="shared" si="3"/>
        <v>0</v>
      </c>
      <c r="BH24" s="14">
        <f t="shared" si="3"/>
        <v>0</v>
      </c>
      <c r="BI24" s="14">
        <f t="shared" si="3"/>
        <v>0</v>
      </c>
      <c r="BJ24" s="14">
        <f t="shared" si="3"/>
        <v>0</v>
      </c>
      <c r="BK24" s="14">
        <f t="shared" si="3"/>
        <v>0</v>
      </c>
      <c r="BL24" s="14">
        <f t="shared" si="3"/>
        <v>0</v>
      </c>
      <c r="BM24" s="14">
        <f t="shared" si="3"/>
        <v>0</v>
      </c>
      <c r="BN24" s="14">
        <f t="shared" si="3"/>
        <v>0</v>
      </c>
      <c r="BO24" s="14">
        <f t="shared" si="3"/>
        <v>0</v>
      </c>
      <c r="BP24" s="14">
        <f t="shared" si="3"/>
        <v>0</v>
      </c>
      <c r="BQ24" s="14">
        <f t="shared" si="3"/>
        <v>0</v>
      </c>
      <c r="BR24" s="14">
        <f t="shared" si="3"/>
        <v>0</v>
      </c>
      <c r="BS24" s="14">
        <f t="shared" si="3"/>
        <v>0</v>
      </c>
      <c r="BT24" s="14">
        <f t="shared" si="3"/>
        <v>0</v>
      </c>
      <c r="BU24" s="14">
        <f t="shared" si="3"/>
        <v>0</v>
      </c>
      <c r="BV24" s="14">
        <f t="shared" ref="BV24:CH24" si="4">$E$21*BV22*BV23</f>
        <v>0</v>
      </c>
      <c r="BW24" s="14">
        <f t="shared" si="4"/>
        <v>0</v>
      </c>
      <c r="BX24" s="14">
        <f t="shared" si="4"/>
        <v>0</v>
      </c>
      <c r="BY24" s="14">
        <f t="shared" si="4"/>
        <v>0</v>
      </c>
      <c r="BZ24" s="14">
        <f t="shared" si="4"/>
        <v>0</v>
      </c>
      <c r="CA24" s="14">
        <f t="shared" si="4"/>
        <v>0</v>
      </c>
      <c r="CB24" s="14">
        <f t="shared" si="4"/>
        <v>0</v>
      </c>
      <c r="CC24" s="14">
        <f t="shared" si="4"/>
        <v>0</v>
      </c>
      <c r="CD24" s="14">
        <f t="shared" si="4"/>
        <v>0</v>
      </c>
      <c r="CE24" s="14">
        <f t="shared" si="4"/>
        <v>0</v>
      </c>
      <c r="CF24" s="14">
        <f t="shared" si="4"/>
        <v>0</v>
      </c>
      <c r="CG24" s="14">
        <f t="shared" si="4"/>
        <v>0</v>
      </c>
      <c r="CH24" s="14">
        <f t="shared" si="4"/>
        <v>0</v>
      </c>
    </row>
    <row r="26" spans="2:86" hidden="1" x14ac:dyDescent="0.25">
      <c r="B26" s="5" t="s">
        <v>139</v>
      </c>
    </row>
    <row r="27" spans="2:86" hidden="1" x14ac:dyDescent="0.25">
      <c r="D27" s="3" t="s">
        <v>140</v>
      </c>
      <c r="E27" s="20">
        <v>0</v>
      </c>
      <c r="F27" s="23" t="s">
        <v>59</v>
      </c>
    </row>
    <row r="28" spans="2:86" hidden="1" x14ac:dyDescent="0.25">
      <c r="D28" s="3" t="s">
        <v>136</v>
      </c>
      <c r="E28" s="20">
        <v>1</v>
      </c>
      <c r="F28" s="23" t="s">
        <v>145</v>
      </c>
    </row>
    <row r="29" spans="2:86" hidden="1" x14ac:dyDescent="0.25">
      <c r="D29" s="6" t="s">
        <v>141</v>
      </c>
      <c r="E29" s="18">
        <f>E27/E28</f>
        <v>0</v>
      </c>
      <c r="F29" s="7" t="s">
        <v>59</v>
      </c>
    </row>
    <row r="30" spans="2:86" hidden="1" x14ac:dyDescent="0.25"/>
    <row r="31" spans="2:86" hidden="1" x14ac:dyDescent="0.25">
      <c r="D31" s="6" t="str">
        <f>D$29</f>
        <v>Management fixed cost per period</v>
      </c>
      <c r="E31" s="6">
        <f t="shared" ref="E31:F31" si="5">E$29</f>
        <v>0</v>
      </c>
      <c r="F31" s="7" t="str">
        <f t="shared" si="5"/>
        <v>$ 000s</v>
      </c>
    </row>
    <row r="32" spans="2:86" hidden="1" x14ac:dyDescent="0.25">
      <c r="D32" s="37" t="str">
        <f>Timing!D$123</f>
        <v>Escalation factor Revenues</v>
      </c>
      <c r="E32" s="37">
        <v>0</v>
      </c>
      <c r="F32" s="40" t="str">
        <f>Timing!F$123</f>
        <v>Factor</v>
      </c>
      <c r="G32" s="37">
        <f>Timing!G$123</f>
        <v>0</v>
      </c>
      <c r="H32" s="37">
        <f>Timing!H$123</f>
        <v>0</v>
      </c>
      <c r="I32" s="42">
        <f>Timing!I$123</f>
        <v>0</v>
      </c>
      <c r="J32" s="42">
        <f>Timing!J$123</f>
        <v>0</v>
      </c>
      <c r="K32" s="42">
        <f>Timing!K$123</f>
        <v>0</v>
      </c>
      <c r="L32" s="42">
        <f>Timing!L$123</f>
        <v>1</v>
      </c>
      <c r="M32" s="42">
        <f>Timing!M$123</f>
        <v>1.0349999999999999</v>
      </c>
      <c r="N32" s="42">
        <f>Timing!N$123</f>
        <v>1.0712249999999999</v>
      </c>
      <c r="O32" s="42">
        <f>Timing!O$123</f>
        <v>1.1087178749999997</v>
      </c>
      <c r="P32" s="42">
        <f>Timing!P$123</f>
        <v>1.1475230006249997</v>
      </c>
      <c r="Q32" s="42">
        <f>Timing!Q$123</f>
        <v>1.1876863056468745</v>
      </c>
      <c r="R32" s="42">
        <f>Timing!R$123</f>
        <v>1.2292553263445152</v>
      </c>
      <c r="S32" s="42">
        <f>Timing!S$123</f>
        <v>1.2722792627665731</v>
      </c>
      <c r="T32" s="42">
        <f>Timing!T$123</f>
        <v>1.3168090369634029</v>
      </c>
      <c r="U32" s="42">
        <f>Timing!U$123</f>
        <v>1.3628973532571218</v>
      </c>
      <c r="V32" s="42">
        <f>Timing!V$123</f>
        <v>1.410598760621121</v>
      </c>
      <c r="W32" s="42">
        <f>Timing!W$123</f>
        <v>1.4599697172428603</v>
      </c>
      <c r="X32" s="42">
        <f>Timing!X$123</f>
        <v>1.5110686573463603</v>
      </c>
      <c r="Y32" s="42">
        <f>Timing!Y$123</f>
        <v>1.5639560603534826</v>
      </c>
      <c r="Z32" s="42">
        <f>Timing!Z$123</f>
        <v>1.6186945224658547</v>
      </c>
      <c r="AA32" s="42">
        <f>Timing!AA$123</f>
        <v>1.6753488307521593</v>
      </c>
      <c r="AB32" s="42">
        <f>Timing!AB$123</f>
        <v>1.7339860398284845</v>
      </c>
      <c r="AC32" s="42">
        <f>Timing!AC$123</f>
        <v>1.7946755512224815</v>
      </c>
      <c r="AD32" s="42">
        <f>Timing!AD$123</f>
        <v>1.8574891955152681</v>
      </c>
      <c r="AE32" s="42">
        <f>Timing!AE$123</f>
        <v>1.9225013173583023</v>
      </c>
      <c r="AF32" s="42">
        <f>Timing!AF$123</f>
        <v>1.9897888634658427</v>
      </c>
      <c r="AG32" s="42">
        <f>Timing!AG$123</f>
        <v>2.0594314736871469</v>
      </c>
      <c r="AH32" s="42">
        <f>Timing!AH$123</f>
        <v>2.1315115752661971</v>
      </c>
      <c r="AI32" s="42">
        <f>Timing!AI$123</f>
        <v>2.2061144804005139</v>
      </c>
      <c r="AJ32" s="42">
        <f>Timing!AJ$123</f>
        <v>2.2833284872145314</v>
      </c>
      <c r="AK32" s="42">
        <f>Timing!AK$123</f>
        <v>2.3632449842670398</v>
      </c>
      <c r="AL32" s="42">
        <f>Timing!AL$123</f>
        <v>2.4459585587163861</v>
      </c>
      <c r="AM32" s="42">
        <f>Timing!AM$123</f>
        <v>0</v>
      </c>
      <c r="AN32" s="42">
        <f>Timing!AN$123</f>
        <v>0</v>
      </c>
      <c r="AO32" s="42">
        <f>Timing!AO$123</f>
        <v>0</v>
      </c>
      <c r="AP32" s="42">
        <f>Timing!AP$123</f>
        <v>0</v>
      </c>
      <c r="AQ32" s="42">
        <f>Timing!AQ$123</f>
        <v>0</v>
      </c>
      <c r="AR32" s="42">
        <f>Timing!AR$123</f>
        <v>0</v>
      </c>
      <c r="AS32" s="42">
        <f>Timing!AS$123</f>
        <v>0</v>
      </c>
      <c r="AT32" s="42">
        <f>Timing!AT$123</f>
        <v>0</v>
      </c>
      <c r="AU32" s="42">
        <f>Timing!AU$123</f>
        <v>0</v>
      </c>
      <c r="AV32" s="42">
        <f>Timing!AV$123</f>
        <v>0</v>
      </c>
      <c r="AW32" s="42">
        <f>Timing!AW$123</f>
        <v>0</v>
      </c>
      <c r="AX32" s="42">
        <f>Timing!AX$123</f>
        <v>0</v>
      </c>
      <c r="AY32" s="42">
        <f>Timing!AY$123</f>
        <v>0</v>
      </c>
      <c r="AZ32" s="42">
        <f>Timing!AZ$123</f>
        <v>0</v>
      </c>
      <c r="BA32" s="42">
        <f>Timing!BA$123</f>
        <v>0</v>
      </c>
      <c r="BB32" s="42">
        <f>Timing!BB$123</f>
        <v>0</v>
      </c>
      <c r="BC32" s="42">
        <f>Timing!BC$123</f>
        <v>0</v>
      </c>
      <c r="BD32" s="42">
        <f>Timing!BD$123</f>
        <v>0</v>
      </c>
      <c r="BE32" s="42">
        <f>Timing!BE$123</f>
        <v>0</v>
      </c>
      <c r="BF32" s="42">
        <f>Timing!BF$123</f>
        <v>0</v>
      </c>
      <c r="BG32" s="42">
        <f>Timing!BG$123</f>
        <v>0</v>
      </c>
      <c r="BH32" s="42">
        <f>Timing!BH$123</f>
        <v>0</v>
      </c>
      <c r="BI32" s="42">
        <f>Timing!BI$123</f>
        <v>0</v>
      </c>
      <c r="BJ32" s="42">
        <f>Timing!BJ$123</f>
        <v>0</v>
      </c>
      <c r="BK32" s="42">
        <f>Timing!BK$123</f>
        <v>0</v>
      </c>
      <c r="BL32" s="42">
        <f>Timing!BL$123</f>
        <v>0</v>
      </c>
      <c r="BM32" s="42">
        <f>Timing!BM$123</f>
        <v>0</v>
      </c>
      <c r="BN32" s="42">
        <f>Timing!BN$123</f>
        <v>0</v>
      </c>
      <c r="BO32" s="42">
        <f>Timing!BO$123</f>
        <v>0</v>
      </c>
      <c r="BP32" s="42">
        <f>Timing!BP$123</f>
        <v>0</v>
      </c>
      <c r="BQ32" s="42">
        <f>Timing!BQ$123</f>
        <v>0</v>
      </c>
      <c r="BR32" s="42">
        <f>Timing!BR$123</f>
        <v>0</v>
      </c>
      <c r="BS32" s="42">
        <f>Timing!BS$123</f>
        <v>0</v>
      </c>
      <c r="BT32" s="42">
        <f>Timing!BT$123</f>
        <v>0</v>
      </c>
      <c r="BU32" s="42">
        <f>Timing!BU$123</f>
        <v>0</v>
      </c>
      <c r="BV32" s="42">
        <f>Timing!BV$123</f>
        <v>0</v>
      </c>
      <c r="BW32" s="42">
        <f>Timing!BW$123</f>
        <v>0</v>
      </c>
      <c r="BX32" s="42">
        <f>Timing!BX$123</f>
        <v>0</v>
      </c>
      <c r="BY32" s="42">
        <f>Timing!BY$123</f>
        <v>0</v>
      </c>
      <c r="BZ32" s="42">
        <f>Timing!BZ$123</f>
        <v>0</v>
      </c>
      <c r="CA32" s="42">
        <f>Timing!CA$123</f>
        <v>0</v>
      </c>
      <c r="CB32" s="42">
        <f>Timing!CB$123</f>
        <v>0</v>
      </c>
      <c r="CC32" s="42">
        <f>Timing!CC$123</f>
        <v>0</v>
      </c>
      <c r="CD32" s="42">
        <f>Timing!CD$123</f>
        <v>0</v>
      </c>
      <c r="CE32" s="42">
        <f>Timing!CE$123</f>
        <v>0</v>
      </c>
      <c r="CF32" s="42">
        <f>Timing!CF$123</f>
        <v>0</v>
      </c>
      <c r="CG32" s="42">
        <f>Timing!CG$123</f>
        <v>0</v>
      </c>
      <c r="CH32" s="42">
        <f>Timing!CH$123</f>
        <v>0</v>
      </c>
    </row>
    <row r="33" spans="1:86" hidden="1" x14ac:dyDescent="0.25">
      <c r="D33" s="37" t="str">
        <f>Timing!D$68</f>
        <v xml:space="preserve">Operations period flag </v>
      </c>
      <c r="E33" s="37">
        <f>Timing!E$68</f>
        <v>0</v>
      </c>
      <c r="F33" s="40" t="str">
        <f>Timing!F$68</f>
        <v>Flag</v>
      </c>
      <c r="G33" s="37">
        <f>Timing!G$68</f>
        <v>27</v>
      </c>
      <c r="H33" s="37">
        <f>Timing!H$68</f>
        <v>0</v>
      </c>
      <c r="I33" s="37">
        <f>Timing!I$68</f>
        <v>0</v>
      </c>
      <c r="J33" s="37">
        <f>Timing!J$68</f>
        <v>0</v>
      </c>
      <c r="K33" s="37">
        <f>Timing!K$68</f>
        <v>0</v>
      </c>
      <c r="L33" s="37">
        <f>Timing!L$68</f>
        <v>1</v>
      </c>
      <c r="M33" s="37">
        <f>Timing!M$68</f>
        <v>1</v>
      </c>
      <c r="N33" s="37">
        <f>Timing!N$68</f>
        <v>1</v>
      </c>
      <c r="O33" s="37">
        <f>Timing!O$68</f>
        <v>1</v>
      </c>
      <c r="P33" s="37">
        <f>Timing!P$68</f>
        <v>1</v>
      </c>
      <c r="Q33" s="37">
        <f>Timing!Q$68</f>
        <v>1</v>
      </c>
      <c r="R33" s="37">
        <f>Timing!R$68</f>
        <v>1</v>
      </c>
      <c r="S33" s="37">
        <f>Timing!S$68</f>
        <v>1</v>
      </c>
      <c r="T33" s="37">
        <f>Timing!T$68</f>
        <v>1</v>
      </c>
      <c r="U33" s="37">
        <f>Timing!U$68</f>
        <v>1</v>
      </c>
      <c r="V33" s="37">
        <f>Timing!V$68</f>
        <v>1</v>
      </c>
      <c r="W33" s="37">
        <f>Timing!W$68</f>
        <v>1</v>
      </c>
      <c r="X33" s="37">
        <f>Timing!X$68</f>
        <v>1</v>
      </c>
      <c r="Y33" s="37">
        <f>Timing!Y$68</f>
        <v>1</v>
      </c>
      <c r="Z33" s="37">
        <f>Timing!Z$68</f>
        <v>1</v>
      </c>
      <c r="AA33" s="37">
        <f>Timing!AA$68</f>
        <v>1</v>
      </c>
      <c r="AB33" s="37">
        <f>Timing!AB$68</f>
        <v>1</v>
      </c>
      <c r="AC33" s="37">
        <f>Timing!AC$68</f>
        <v>1</v>
      </c>
      <c r="AD33" s="37">
        <f>Timing!AD$68</f>
        <v>1</v>
      </c>
      <c r="AE33" s="37">
        <f>Timing!AE$68</f>
        <v>1</v>
      </c>
      <c r="AF33" s="37">
        <f>Timing!AF$68</f>
        <v>1</v>
      </c>
      <c r="AG33" s="37">
        <f>Timing!AG$68</f>
        <v>1</v>
      </c>
      <c r="AH33" s="37">
        <f>Timing!AH$68</f>
        <v>1</v>
      </c>
      <c r="AI33" s="37">
        <f>Timing!AI$68</f>
        <v>1</v>
      </c>
      <c r="AJ33" s="37">
        <f>Timing!AJ$68</f>
        <v>1</v>
      </c>
      <c r="AK33" s="37">
        <f>Timing!AK$68</f>
        <v>1</v>
      </c>
      <c r="AL33" s="37">
        <f>Timing!AL$68</f>
        <v>1</v>
      </c>
      <c r="AM33" s="37">
        <f>Timing!AM$68</f>
        <v>0</v>
      </c>
      <c r="AN33" s="37">
        <f>Timing!AN$68</f>
        <v>0</v>
      </c>
      <c r="AO33" s="37">
        <f>Timing!AO$68</f>
        <v>0</v>
      </c>
      <c r="AP33" s="37">
        <f>Timing!AP$68</f>
        <v>0</v>
      </c>
      <c r="AQ33" s="37">
        <f>Timing!AQ$68</f>
        <v>0</v>
      </c>
      <c r="AR33" s="37">
        <f>Timing!AR$68</f>
        <v>0</v>
      </c>
      <c r="AS33" s="37">
        <f>Timing!AS$68</f>
        <v>0</v>
      </c>
      <c r="AT33" s="37">
        <f>Timing!AT$68</f>
        <v>0</v>
      </c>
      <c r="AU33" s="37">
        <f>Timing!AU$68</f>
        <v>0</v>
      </c>
      <c r="AV33" s="37">
        <f>Timing!AV$68</f>
        <v>0</v>
      </c>
      <c r="AW33" s="37">
        <f>Timing!AW$68</f>
        <v>0</v>
      </c>
      <c r="AX33" s="37">
        <f>Timing!AX$68</f>
        <v>0</v>
      </c>
      <c r="AY33" s="37">
        <f>Timing!AY$68</f>
        <v>0</v>
      </c>
      <c r="AZ33" s="37">
        <f>Timing!AZ$68</f>
        <v>0</v>
      </c>
      <c r="BA33" s="37">
        <f>Timing!BA$68</f>
        <v>0</v>
      </c>
      <c r="BB33" s="37">
        <f>Timing!BB$68</f>
        <v>0</v>
      </c>
      <c r="BC33" s="37">
        <f>Timing!BC$68</f>
        <v>0</v>
      </c>
      <c r="BD33" s="37">
        <f>Timing!BD$68</f>
        <v>0</v>
      </c>
      <c r="BE33" s="37">
        <f>Timing!BE$68</f>
        <v>0</v>
      </c>
      <c r="BF33" s="37">
        <f>Timing!BF$68</f>
        <v>0</v>
      </c>
      <c r="BG33" s="37">
        <f>Timing!BG$68</f>
        <v>0</v>
      </c>
      <c r="BH33" s="37">
        <f>Timing!BH$68</f>
        <v>0</v>
      </c>
      <c r="BI33" s="37">
        <f>Timing!BI$68</f>
        <v>0</v>
      </c>
      <c r="BJ33" s="37">
        <f>Timing!BJ$68</f>
        <v>0</v>
      </c>
      <c r="BK33" s="37">
        <f>Timing!BK$68</f>
        <v>0</v>
      </c>
      <c r="BL33" s="37">
        <f>Timing!BL$68</f>
        <v>0</v>
      </c>
      <c r="BM33" s="37">
        <f>Timing!BM$68</f>
        <v>0</v>
      </c>
      <c r="BN33" s="37">
        <f>Timing!BN$68</f>
        <v>0</v>
      </c>
      <c r="BO33" s="37">
        <f>Timing!BO$68</f>
        <v>0</v>
      </c>
      <c r="BP33" s="37">
        <f>Timing!BP$68</f>
        <v>0</v>
      </c>
      <c r="BQ33" s="37">
        <f>Timing!BQ$68</f>
        <v>0</v>
      </c>
      <c r="BR33" s="37">
        <f>Timing!BR$68</f>
        <v>0</v>
      </c>
      <c r="BS33" s="37">
        <f>Timing!BS$68</f>
        <v>0</v>
      </c>
      <c r="BT33" s="37">
        <f>Timing!BT$68</f>
        <v>0</v>
      </c>
      <c r="BU33" s="37">
        <f>Timing!BU$68</f>
        <v>0</v>
      </c>
      <c r="BV33" s="37">
        <f>Timing!BV$68</f>
        <v>0</v>
      </c>
      <c r="BW33" s="37">
        <f>Timing!BW$68</f>
        <v>0</v>
      </c>
      <c r="BX33" s="37">
        <f>Timing!BX$68</f>
        <v>0</v>
      </c>
      <c r="BY33" s="37">
        <f>Timing!BY$68</f>
        <v>0</v>
      </c>
      <c r="BZ33" s="37">
        <f>Timing!BZ$68</f>
        <v>0</v>
      </c>
      <c r="CA33" s="37">
        <f>Timing!CA$68</f>
        <v>0</v>
      </c>
      <c r="CB33" s="37">
        <f>Timing!CB$68</f>
        <v>0</v>
      </c>
      <c r="CC33" s="37">
        <f>Timing!CC$68</f>
        <v>0</v>
      </c>
      <c r="CD33" s="37">
        <f>Timing!CD$68</f>
        <v>0</v>
      </c>
      <c r="CE33" s="37">
        <f>Timing!CE$68</f>
        <v>0</v>
      </c>
      <c r="CF33" s="37">
        <f>Timing!CF$68</f>
        <v>0</v>
      </c>
      <c r="CG33" s="37">
        <f>Timing!CG$68</f>
        <v>0</v>
      </c>
      <c r="CH33" s="37">
        <f>Timing!CH$68</f>
        <v>0</v>
      </c>
    </row>
    <row r="34" spans="1:86" hidden="1" x14ac:dyDescent="0.25">
      <c r="D34" s="6" t="s">
        <v>139</v>
      </c>
      <c r="F34" s="7" t="s">
        <v>59</v>
      </c>
      <c r="G34" s="7">
        <f>SUM(I34:CH34)</f>
        <v>0</v>
      </c>
      <c r="I34" s="14">
        <f>$E$31*I32*I33</f>
        <v>0</v>
      </c>
      <c r="J34" s="14">
        <f t="shared" ref="J34:BU34" si="6">$E$31*J32*J33</f>
        <v>0</v>
      </c>
      <c r="K34" s="14">
        <f t="shared" si="6"/>
        <v>0</v>
      </c>
      <c r="L34" s="14">
        <f t="shared" si="6"/>
        <v>0</v>
      </c>
      <c r="M34" s="14">
        <f t="shared" si="6"/>
        <v>0</v>
      </c>
      <c r="N34" s="14">
        <f t="shared" si="6"/>
        <v>0</v>
      </c>
      <c r="O34" s="14">
        <f t="shared" si="6"/>
        <v>0</v>
      </c>
      <c r="P34" s="14">
        <f t="shared" si="6"/>
        <v>0</v>
      </c>
      <c r="Q34" s="14">
        <f t="shared" si="6"/>
        <v>0</v>
      </c>
      <c r="R34" s="14">
        <f t="shared" si="6"/>
        <v>0</v>
      </c>
      <c r="S34" s="14">
        <f t="shared" si="6"/>
        <v>0</v>
      </c>
      <c r="T34" s="14">
        <f t="shared" si="6"/>
        <v>0</v>
      </c>
      <c r="U34" s="14">
        <f t="shared" si="6"/>
        <v>0</v>
      </c>
      <c r="V34" s="14">
        <f t="shared" si="6"/>
        <v>0</v>
      </c>
      <c r="W34" s="14">
        <f t="shared" si="6"/>
        <v>0</v>
      </c>
      <c r="X34" s="14">
        <f t="shared" si="6"/>
        <v>0</v>
      </c>
      <c r="Y34" s="14">
        <f t="shared" si="6"/>
        <v>0</v>
      </c>
      <c r="Z34" s="14">
        <f t="shared" si="6"/>
        <v>0</v>
      </c>
      <c r="AA34" s="14">
        <f t="shared" si="6"/>
        <v>0</v>
      </c>
      <c r="AB34" s="14">
        <f t="shared" si="6"/>
        <v>0</v>
      </c>
      <c r="AC34" s="14">
        <f t="shared" si="6"/>
        <v>0</v>
      </c>
      <c r="AD34" s="14">
        <f t="shared" si="6"/>
        <v>0</v>
      </c>
      <c r="AE34" s="14">
        <f t="shared" si="6"/>
        <v>0</v>
      </c>
      <c r="AF34" s="14">
        <f t="shared" si="6"/>
        <v>0</v>
      </c>
      <c r="AG34" s="14">
        <f t="shared" si="6"/>
        <v>0</v>
      </c>
      <c r="AH34" s="14">
        <f t="shared" si="6"/>
        <v>0</v>
      </c>
      <c r="AI34" s="14">
        <f t="shared" si="6"/>
        <v>0</v>
      </c>
      <c r="AJ34" s="14">
        <f t="shared" si="6"/>
        <v>0</v>
      </c>
      <c r="AK34" s="14">
        <f t="shared" si="6"/>
        <v>0</v>
      </c>
      <c r="AL34" s="14">
        <f t="shared" si="6"/>
        <v>0</v>
      </c>
      <c r="AM34" s="14">
        <f t="shared" si="6"/>
        <v>0</v>
      </c>
      <c r="AN34" s="14">
        <f t="shared" si="6"/>
        <v>0</v>
      </c>
      <c r="AO34" s="14">
        <f t="shared" si="6"/>
        <v>0</v>
      </c>
      <c r="AP34" s="14">
        <f t="shared" si="6"/>
        <v>0</v>
      </c>
      <c r="AQ34" s="14">
        <f t="shared" si="6"/>
        <v>0</v>
      </c>
      <c r="AR34" s="14">
        <f t="shared" si="6"/>
        <v>0</v>
      </c>
      <c r="AS34" s="14">
        <f t="shared" si="6"/>
        <v>0</v>
      </c>
      <c r="AT34" s="14">
        <f t="shared" si="6"/>
        <v>0</v>
      </c>
      <c r="AU34" s="14">
        <f t="shared" si="6"/>
        <v>0</v>
      </c>
      <c r="AV34" s="14">
        <f t="shared" si="6"/>
        <v>0</v>
      </c>
      <c r="AW34" s="14">
        <f t="shared" si="6"/>
        <v>0</v>
      </c>
      <c r="AX34" s="14">
        <f t="shared" si="6"/>
        <v>0</v>
      </c>
      <c r="AY34" s="14">
        <f t="shared" si="6"/>
        <v>0</v>
      </c>
      <c r="AZ34" s="14">
        <f t="shared" si="6"/>
        <v>0</v>
      </c>
      <c r="BA34" s="14">
        <f t="shared" si="6"/>
        <v>0</v>
      </c>
      <c r="BB34" s="14">
        <f t="shared" si="6"/>
        <v>0</v>
      </c>
      <c r="BC34" s="14">
        <f t="shared" si="6"/>
        <v>0</v>
      </c>
      <c r="BD34" s="14">
        <f t="shared" si="6"/>
        <v>0</v>
      </c>
      <c r="BE34" s="14">
        <f t="shared" si="6"/>
        <v>0</v>
      </c>
      <c r="BF34" s="14">
        <f t="shared" si="6"/>
        <v>0</v>
      </c>
      <c r="BG34" s="14">
        <f t="shared" si="6"/>
        <v>0</v>
      </c>
      <c r="BH34" s="14">
        <f t="shared" si="6"/>
        <v>0</v>
      </c>
      <c r="BI34" s="14">
        <f t="shared" si="6"/>
        <v>0</v>
      </c>
      <c r="BJ34" s="14">
        <f t="shared" si="6"/>
        <v>0</v>
      </c>
      <c r="BK34" s="14">
        <f t="shared" si="6"/>
        <v>0</v>
      </c>
      <c r="BL34" s="14">
        <f t="shared" si="6"/>
        <v>0</v>
      </c>
      <c r="BM34" s="14">
        <f t="shared" si="6"/>
        <v>0</v>
      </c>
      <c r="BN34" s="14">
        <f t="shared" si="6"/>
        <v>0</v>
      </c>
      <c r="BO34" s="14">
        <f t="shared" si="6"/>
        <v>0</v>
      </c>
      <c r="BP34" s="14">
        <f t="shared" si="6"/>
        <v>0</v>
      </c>
      <c r="BQ34" s="14">
        <f t="shared" si="6"/>
        <v>0</v>
      </c>
      <c r="BR34" s="14">
        <f t="shared" si="6"/>
        <v>0</v>
      </c>
      <c r="BS34" s="14">
        <f t="shared" si="6"/>
        <v>0</v>
      </c>
      <c r="BT34" s="14">
        <f t="shared" si="6"/>
        <v>0</v>
      </c>
      <c r="BU34" s="14">
        <f t="shared" si="6"/>
        <v>0</v>
      </c>
      <c r="BV34" s="14">
        <f t="shared" ref="BV34:CH34" si="7">$E$31*BV32*BV33</f>
        <v>0</v>
      </c>
      <c r="BW34" s="14">
        <f t="shared" si="7"/>
        <v>0</v>
      </c>
      <c r="BX34" s="14">
        <f t="shared" si="7"/>
        <v>0</v>
      </c>
      <c r="BY34" s="14">
        <f t="shared" si="7"/>
        <v>0</v>
      </c>
      <c r="BZ34" s="14">
        <f t="shared" si="7"/>
        <v>0</v>
      </c>
      <c r="CA34" s="14">
        <f t="shared" si="7"/>
        <v>0</v>
      </c>
      <c r="CB34" s="14">
        <f t="shared" si="7"/>
        <v>0</v>
      </c>
      <c r="CC34" s="14">
        <f t="shared" si="7"/>
        <v>0</v>
      </c>
      <c r="CD34" s="14">
        <f t="shared" si="7"/>
        <v>0</v>
      </c>
      <c r="CE34" s="14">
        <f t="shared" si="7"/>
        <v>0</v>
      </c>
      <c r="CF34" s="14">
        <f t="shared" si="7"/>
        <v>0</v>
      </c>
      <c r="CG34" s="14">
        <f t="shared" si="7"/>
        <v>0</v>
      </c>
      <c r="CH34" s="14">
        <f t="shared" si="7"/>
        <v>0</v>
      </c>
    </row>
    <row r="35" spans="1:86" hidden="1" x14ac:dyDescent="0.25"/>
    <row r="36" spans="1:86" x14ac:dyDescent="0.25">
      <c r="B36" s="5" t="s">
        <v>142</v>
      </c>
    </row>
    <row r="37" spans="1:86" x14ac:dyDescent="0.25">
      <c r="D37" s="6" t="str">
        <f>D$12</f>
        <v xml:space="preserve">Maintenance variable cost </v>
      </c>
      <c r="E37" s="6">
        <f t="shared" ref="E37:BP37" si="8">E$12</f>
        <v>0</v>
      </c>
      <c r="F37" s="7" t="str">
        <f t="shared" si="8"/>
        <v>$ 000s</v>
      </c>
      <c r="G37" s="6">
        <f t="shared" si="8"/>
        <v>0</v>
      </c>
      <c r="H37" s="6">
        <f t="shared" si="8"/>
        <v>0</v>
      </c>
      <c r="I37" s="6">
        <f t="shared" si="8"/>
        <v>0</v>
      </c>
      <c r="J37" s="6">
        <f t="shared" si="8"/>
        <v>0</v>
      </c>
      <c r="K37" s="6">
        <f t="shared" si="8"/>
        <v>0</v>
      </c>
      <c r="L37" s="6">
        <f t="shared" si="8"/>
        <v>0</v>
      </c>
      <c r="M37" s="6">
        <f t="shared" si="8"/>
        <v>0</v>
      </c>
      <c r="N37" s="6">
        <f t="shared" si="8"/>
        <v>0</v>
      </c>
      <c r="O37" s="6">
        <f t="shared" si="8"/>
        <v>0</v>
      </c>
      <c r="P37" s="6">
        <f t="shared" si="8"/>
        <v>0</v>
      </c>
      <c r="Q37" s="6">
        <f t="shared" si="8"/>
        <v>0</v>
      </c>
      <c r="R37" s="6">
        <f t="shared" si="8"/>
        <v>0</v>
      </c>
      <c r="S37" s="6">
        <f t="shared" si="8"/>
        <v>0</v>
      </c>
      <c r="T37" s="6">
        <f t="shared" si="8"/>
        <v>0</v>
      </c>
      <c r="U37" s="6">
        <f t="shared" si="8"/>
        <v>0</v>
      </c>
      <c r="V37" s="6">
        <f t="shared" si="8"/>
        <v>0</v>
      </c>
      <c r="W37" s="6">
        <f t="shared" si="8"/>
        <v>0</v>
      </c>
      <c r="X37" s="6">
        <f t="shared" si="8"/>
        <v>0</v>
      </c>
      <c r="Y37" s="6">
        <f t="shared" si="8"/>
        <v>0</v>
      </c>
      <c r="Z37" s="6">
        <f t="shared" si="8"/>
        <v>0</v>
      </c>
      <c r="AA37" s="6">
        <f t="shared" si="8"/>
        <v>0</v>
      </c>
      <c r="AB37" s="6">
        <f t="shared" si="8"/>
        <v>0</v>
      </c>
      <c r="AC37" s="6">
        <f t="shared" si="8"/>
        <v>0</v>
      </c>
      <c r="AD37" s="6">
        <f t="shared" si="8"/>
        <v>0</v>
      </c>
      <c r="AE37" s="6">
        <f t="shared" si="8"/>
        <v>0</v>
      </c>
      <c r="AF37" s="6">
        <f t="shared" si="8"/>
        <v>0</v>
      </c>
      <c r="AG37" s="6">
        <f t="shared" si="8"/>
        <v>0</v>
      </c>
      <c r="AH37" s="6">
        <f t="shared" si="8"/>
        <v>0</v>
      </c>
      <c r="AI37" s="6">
        <f t="shared" si="8"/>
        <v>0</v>
      </c>
      <c r="AJ37" s="6">
        <f t="shared" si="8"/>
        <v>0</v>
      </c>
      <c r="AK37" s="6">
        <f t="shared" si="8"/>
        <v>0</v>
      </c>
      <c r="AL37" s="6">
        <f t="shared" si="8"/>
        <v>0</v>
      </c>
      <c r="AM37" s="6">
        <f t="shared" si="8"/>
        <v>0</v>
      </c>
      <c r="AN37" s="6">
        <f t="shared" si="8"/>
        <v>0</v>
      </c>
      <c r="AO37" s="6">
        <f t="shared" si="8"/>
        <v>0</v>
      </c>
      <c r="AP37" s="6">
        <f t="shared" si="8"/>
        <v>0</v>
      </c>
      <c r="AQ37" s="6">
        <f t="shared" si="8"/>
        <v>0</v>
      </c>
      <c r="AR37" s="6">
        <f t="shared" si="8"/>
        <v>0</v>
      </c>
      <c r="AS37" s="6">
        <f t="shared" si="8"/>
        <v>0</v>
      </c>
      <c r="AT37" s="6">
        <f t="shared" si="8"/>
        <v>0</v>
      </c>
      <c r="AU37" s="6">
        <f t="shared" si="8"/>
        <v>0</v>
      </c>
      <c r="AV37" s="6">
        <f t="shared" si="8"/>
        <v>0</v>
      </c>
      <c r="AW37" s="6">
        <f t="shared" si="8"/>
        <v>0</v>
      </c>
      <c r="AX37" s="6">
        <f t="shared" si="8"/>
        <v>0</v>
      </c>
      <c r="AY37" s="6">
        <f t="shared" si="8"/>
        <v>0</v>
      </c>
      <c r="AZ37" s="6">
        <f t="shared" si="8"/>
        <v>0</v>
      </c>
      <c r="BA37" s="6">
        <f t="shared" si="8"/>
        <v>0</v>
      </c>
      <c r="BB37" s="6">
        <f t="shared" si="8"/>
        <v>0</v>
      </c>
      <c r="BC37" s="6">
        <f t="shared" si="8"/>
        <v>0</v>
      </c>
      <c r="BD37" s="6">
        <f t="shared" si="8"/>
        <v>0</v>
      </c>
      <c r="BE37" s="6">
        <f t="shared" si="8"/>
        <v>0</v>
      </c>
      <c r="BF37" s="6">
        <f t="shared" si="8"/>
        <v>0</v>
      </c>
      <c r="BG37" s="6">
        <f t="shared" si="8"/>
        <v>0</v>
      </c>
      <c r="BH37" s="6">
        <f t="shared" si="8"/>
        <v>0</v>
      </c>
      <c r="BI37" s="6">
        <f t="shared" si="8"/>
        <v>0</v>
      </c>
      <c r="BJ37" s="6">
        <f t="shared" si="8"/>
        <v>0</v>
      </c>
      <c r="BK37" s="6">
        <f t="shared" si="8"/>
        <v>0</v>
      </c>
      <c r="BL37" s="6">
        <f t="shared" si="8"/>
        <v>0</v>
      </c>
      <c r="BM37" s="6">
        <f t="shared" si="8"/>
        <v>0</v>
      </c>
      <c r="BN37" s="6">
        <f t="shared" si="8"/>
        <v>0</v>
      </c>
      <c r="BO37" s="6">
        <f t="shared" si="8"/>
        <v>0</v>
      </c>
      <c r="BP37" s="6">
        <f t="shared" si="8"/>
        <v>0</v>
      </c>
      <c r="BQ37" s="6">
        <f t="shared" ref="BQ37:CH37" si="9">BQ$12</f>
        <v>0</v>
      </c>
      <c r="BR37" s="6">
        <f t="shared" si="9"/>
        <v>0</v>
      </c>
      <c r="BS37" s="6">
        <f t="shared" si="9"/>
        <v>0</v>
      </c>
      <c r="BT37" s="6">
        <f t="shared" si="9"/>
        <v>0</v>
      </c>
      <c r="BU37" s="6">
        <f t="shared" si="9"/>
        <v>0</v>
      </c>
      <c r="BV37" s="6">
        <f t="shared" si="9"/>
        <v>0</v>
      </c>
      <c r="BW37" s="6">
        <f t="shared" si="9"/>
        <v>0</v>
      </c>
      <c r="BX37" s="6">
        <f t="shared" si="9"/>
        <v>0</v>
      </c>
      <c r="BY37" s="6">
        <f t="shared" si="9"/>
        <v>0</v>
      </c>
      <c r="BZ37" s="6">
        <f t="shared" si="9"/>
        <v>0</v>
      </c>
      <c r="CA37" s="6">
        <f t="shared" si="9"/>
        <v>0</v>
      </c>
      <c r="CB37" s="6">
        <f t="shared" si="9"/>
        <v>0</v>
      </c>
      <c r="CC37" s="6">
        <f t="shared" si="9"/>
        <v>0</v>
      </c>
      <c r="CD37" s="6">
        <f t="shared" si="9"/>
        <v>0</v>
      </c>
      <c r="CE37" s="6">
        <f t="shared" si="9"/>
        <v>0</v>
      </c>
      <c r="CF37" s="6">
        <f t="shared" si="9"/>
        <v>0</v>
      </c>
      <c r="CG37" s="6">
        <f t="shared" si="9"/>
        <v>0</v>
      </c>
      <c r="CH37" s="6">
        <f t="shared" si="9"/>
        <v>0</v>
      </c>
    </row>
    <row r="38" spans="1:86" x14ac:dyDescent="0.25">
      <c r="D38" s="6" t="str">
        <f>D$24</f>
        <v xml:space="preserve">Maintenance fixed cost </v>
      </c>
      <c r="E38" s="6">
        <f t="shared" ref="E38:BP38" si="10">E$24</f>
        <v>0</v>
      </c>
      <c r="F38" s="7" t="str">
        <f t="shared" si="10"/>
        <v>$ 000s</v>
      </c>
      <c r="G38" s="6">
        <f t="shared" si="10"/>
        <v>35344.323832055255</v>
      </c>
      <c r="H38" s="6">
        <f t="shared" si="10"/>
        <v>0</v>
      </c>
      <c r="I38" s="6">
        <f t="shared" si="10"/>
        <v>0</v>
      </c>
      <c r="J38" s="6">
        <f t="shared" si="10"/>
        <v>0</v>
      </c>
      <c r="K38" s="6">
        <f t="shared" si="10"/>
        <v>0</v>
      </c>
      <c r="L38" s="6">
        <f t="shared" si="10"/>
        <v>1000</v>
      </c>
      <c r="M38" s="6">
        <f t="shared" si="10"/>
        <v>1020</v>
      </c>
      <c r="N38" s="6">
        <f t="shared" si="10"/>
        <v>1040.4000000000001</v>
      </c>
      <c r="O38" s="6">
        <f t="shared" si="10"/>
        <v>1061.2079999999999</v>
      </c>
      <c r="P38" s="6">
        <f t="shared" si="10"/>
        <v>1082.4321600000001</v>
      </c>
      <c r="Q38" s="6">
        <f t="shared" si="10"/>
        <v>1104.0808032</v>
      </c>
      <c r="R38" s="6">
        <f t="shared" si="10"/>
        <v>1126.1624192640002</v>
      </c>
      <c r="S38" s="6">
        <f t="shared" si="10"/>
        <v>1148.6856676492798</v>
      </c>
      <c r="T38" s="6">
        <f t="shared" si="10"/>
        <v>1171.6593810022655</v>
      </c>
      <c r="U38" s="6">
        <f t="shared" si="10"/>
        <v>1195.0925686223109</v>
      </c>
      <c r="V38" s="6">
        <f t="shared" si="10"/>
        <v>1218.9944199947572</v>
      </c>
      <c r="W38" s="6">
        <f t="shared" si="10"/>
        <v>1243.374308394652</v>
      </c>
      <c r="X38" s="6">
        <f t="shared" si="10"/>
        <v>1268.2417945625452</v>
      </c>
      <c r="Y38" s="6">
        <f t="shared" si="10"/>
        <v>1293.606630453796</v>
      </c>
      <c r="Z38" s="6">
        <f t="shared" si="10"/>
        <v>1319.4787630628721</v>
      </c>
      <c r="AA38" s="6">
        <f t="shared" si="10"/>
        <v>1345.8683383241291</v>
      </c>
      <c r="AB38" s="6">
        <f t="shared" si="10"/>
        <v>1372.7857050906121</v>
      </c>
      <c r="AC38" s="6">
        <f t="shared" si="10"/>
        <v>1400.2414191924245</v>
      </c>
      <c r="AD38" s="6">
        <f t="shared" si="10"/>
        <v>1428.2462475762727</v>
      </c>
      <c r="AE38" s="6">
        <f t="shared" si="10"/>
        <v>1456.8111725277981</v>
      </c>
      <c r="AF38" s="6">
        <f t="shared" si="10"/>
        <v>1485.9473959783543</v>
      </c>
      <c r="AG38" s="6">
        <f t="shared" si="10"/>
        <v>1515.6663438979213</v>
      </c>
      <c r="AH38" s="6">
        <f t="shared" si="10"/>
        <v>1545.9796707758796</v>
      </c>
      <c r="AI38" s="6">
        <f t="shared" si="10"/>
        <v>1576.8992641913969</v>
      </c>
      <c r="AJ38" s="6">
        <f t="shared" si="10"/>
        <v>1608.4372494752251</v>
      </c>
      <c r="AK38" s="6">
        <f t="shared" si="10"/>
        <v>1640.6059944647295</v>
      </c>
      <c r="AL38" s="6">
        <f t="shared" si="10"/>
        <v>1673.4181143540243</v>
      </c>
      <c r="AM38" s="6">
        <f t="shared" si="10"/>
        <v>0</v>
      </c>
      <c r="AN38" s="6">
        <f t="shared" si="10"/>
        <v>0</v>
      </c>
      <c r="AO38" s="6">
        <f t="shared" si="10"/>
        <v>0</v>
      </c>
      <c r="AP38" s="6">
        <f t="shared" si="10"/>
        <v>0</v>
      </c>
      <c r="AQ38" s="6">
        <f t="shared" si="10"/>
        <v>0</v>
      </c>
      <c r="AR38" s="6">
        <f t="shared" si="10"/>
        <v>0</v>
      </c>
      <c r="AS38" s="6">
        <f t="shared" si="10"/>
        <v>0</v>
      </c>
      <c r="AT38" s="6">
        <f t="shared" si="10"/>
        <v>0</v>
      </c>
      <c r="AU38" s="6">
        <f t="shared" si="10"/>
        <v>0</v>
      </c>
      <c r="AV38" s="6">
        <f t="shared" si="10"/>
        <v>0</v>
      </c>
      <c r="AW38" s="6">
        <f t="shared" si="10"/>
        <v>0</v>
      </c>
      <c r="AX38" s="6">
        <f t="shared" si="10"/>
        <v>0</v>
      </c>
      <c r="AY38" s="6">
        <f t="shared" si="10"/>
        <v>0</v>
      </c>
      <c r="AZ38" s="6">
        <f t="shared" si="10"/>
        <v>0</v>
      </c>
      <c r="BA38" s="6">
        <f t="shared" si="10"/>
        <v>0</v>
      </c>
      <c r="BB38" s="6">
        <f t="shared" si="10"/>
        <v>0</v>
      </c>
      <c r="BC38" s="6">
        <f t="shared" si="10"/>
        <v>0</v>
      </c>
      <c r="BD38" s="6">
        <f t="shared" si="10"/>
        <v>0</v>
      </c>
      <c r="BE38" s="6">
        <f t="shared" si="10"/>
        <v>0</v>
      </c>
      <c r="BF38" s="6">
        <f t="shared" si="10"/>
        <v>0</v>
      </c>
      <c r="BG38" s="6">
        <f t="shared" si="10"/>
        <v>0</v>
      </c>
      <c r="BH38" s="6">
        <f t="shared" si="10"/>
        <v>0</v>
      </c>
      <c r="BI38" s="6">
        <f t="shared" si="10"/>
        <v>0</v>
      </c>
      <c r="BJ38" s="6">
        <f t="shared" si="10"/>
        <v>0</v>
      </c>
      <c r="BK38" s="6">
        <f t="shared" si="10"/>
        <v>0</v>
      </c>
      <c r="BL38" s="6">
        <f t="shared" si="10"/>
        <v>0</v>
      </c>
      <c r="BM38" s="6">
        <f t="shared" si="10"/>
        <v>0</v>
      </c>
      <c r="BN38" s="6">
        <f t="shared" si="10"/>
        <v>0</v>
      </c>
      <c r="BO38" s="6">
        <f t="shared" si="10"/>
        <v>0</v>
      </c>
      <c r="BP38" s="6">
        <f t="shared" si="10"/>
        <v>0</v>
      </c>
      <c r="BQ38" s="6">
        <f t="shared" ref="BQ38:CH38" si="11">BQ$24</f>
        <v>0</v>
      </c>
      <c r="BR38" s="6">
        <f t="shared" si="11"/>
        <v>0</v>
      </c>
      <c r="BS38" s="6">
        <f t="shared" si="11"/>
        <v>0</v>
      </c>
      <c r="BT38" s="6">
        <f t="shared" si="11"/>
        <v>0</v>
      </c>
      <c r="BU38" s="6">
        <f t="shared" si="11"/>
        <v>0</v>
      </c>
      <c r="BV38" s="6">
        <f t="shared" si="11"/>
        <v>0</v>
      </c>
      <c r="BW38" s="6">
        <f t="shared" si="11"/>
        <v>0</v>
      </c>
      <c r="BX38" s="6">
        <f t="shared" si="11"/>
        <v>0</v>
      </c>
      <c r="BY38" s="6">
        <f t="shared" si="11"/>
        <v>0</v>
      </c>
      <c r="BZ38" s="6">
        <f t="shared" si="11"/>
        <v>0</v>
      </c>
      <c r="CA38" s="6">
        <f t="shared" si="11"/>
        <v>0</v>
      </c>
      <c r="CB38" s="6">
        <f t="shared" si="11"/>
        <v>0</v>
      </c>
      <c r="CC38" s="6">
        <f t="shared" si="11"/>
        <v>0</v>
      </c>
      <c r="CD38" s="6">
        <f t="shared" si="11"/>
        <v>0</v>
      </c>
      <c r="CE38" s="6">
        <f t="shared" si="11"/>
        <v>0</v>
      </c>
      <c r="CF38" s="6">
        <f t="shared" si="11"/>
        <v>0</v>
      </c>
      <c r="CG38" s="6">
        <f t="shared" si="11"/>
        <v>0</v>
      </c>
      <c r="CH38" s="6">
        <f t="shared" si="11"/>
        <v>0</v>
      </c>
    </row>
    <row r="39" spans="1:86" x14ac:dyDescent="0.25">
      <c r="D39" s="6" t="str">
        <f>D$34</f>
        <v xml:space="preserve">Management fixed cost </v>
      </c>
      <c r="E39" s="6">
        <f t="shared" ref="E39:BP39" si="12">E$34</f>
        <v>0</v>
      </c>
      <c r="F39" s="7" t="str">
        <f t="shared" si="12"/>
        <v>$ 000s</v>
      </c>
      <c r="G39" s="6">
        <f t="shared" si="12"/>
        <v>0</v>
      </c>
      <c r="H39" s="6">
        <f t="shared" si="12"/>
        <v>0</v>
      </c>
      <c r="I39" s="6">
        <f t="shared" si="12"/>
        <v>0</v>
      </c>
      <c r="J39" s="6">
        <f t="shared" si="12"/>
        <v>0</v>
      </c>
      <c r="K39" s="6">
        <f t="shared" si="12"/>
        <v>0</v>
      </c>
      <c r="L39" s="6">
        <f t="shared" si="12"/>
        <v>0</v>
      </c>
      <c r="M39" s="6">
        <f t="shared" si="12"/>
        <v>0</v>
      </c>
      <c r="N39" s="6">
        <f t="shared" si="12"/>
        <v>0</v>
      </c>
      <c r="O39" s="6">
        <f t="shared" si="12"/>
        <v>0</v>
      </c>
      <c r="P39" s="6">
        <f t="shared" si="12"/>
        <v>0</v>
      </c>
      <c r="Q39" s="6">
        <f t="shared" si="12"/>
        <v>0</v>
      </c>
      <c r="R39" s="6">
        <f t="shared" si="12"/>
        <v>0</v>
      </c>
      <c r="S39" s="6">
        <f t="shared" si="12"/>
        <v>0</v>
      </c>
      <c r="T39" s="6">
        <f t="shared" si="12"/>
        <v>0</v>
      </c>
      <c r="U39" s="6">
        <f t="shared" si="12"/>
        <v>0</v>
      </c>
      <c r="V39" s="6">
        <f t="shared" si="12"/>
        <v>0</v>
      </c>
      <c r="W39" s="6">
        <f t="shared" si="12"/>
        <v>0</v>
      </c>
      <c r="X39" s="6">
        <f t="shared" si="12"/>
        <v>0</v>
      </c>
      <c r="Y39" s="6">
        <f t="shared" si="12"/>
        <v>0</v>
      </c>
      <c r="Z39" s="6">
        <f t="shared" si="12"/>
        <v>0</v>
      </c>
      <c r="AA39" s="6">
        <f t="shared" si="12"/>
        <v>0</v>
      </c>
      <c r="AB39" s="6">
        <f t="shared" si="12"/>
        <v>0</v>
      </c>
      <c r="AC39" s="6">
        <f t="shared" si="12"/>
        <v>0</v>
      </c>
      <c r="AD39" s="6">
        <f t="shared" si="12"/>
        <v>0</v>
      </c>
      <c r="AE39" s="6">
        <f t="shared" si="12"/>
        <v>0</v>
      </c>
      <c r="AF39" s="6">
        <f t="shared" si="12"/>
        <v>0</v>
      </c>
      <c r="AG39" s="6">
        <f t="shared" si="12"/>
        <v>0</v>
      </c>
      <c r="AH39" s="6">
        <f t="shared" si="12"/>
        <v>0</v>
      </c>
      <c r="AI39" s="6">
        <f t="shared" si="12"/>
        <v>0</v>
      </c>
      <c r="AJ39" s="6">
        <f t="shared" si="12"/>
        <v>0</v>
      </c>
      <c r="AK39" s="6">
        <f t="shared" si="12"/>
        <v>0</v>
      </c>
      <c r="AL39" s="6">
        <f t="shared" si="12"/>
        <v>0</v>
      </c>
      <c r="AM39" s="6">
        <f t="shared" si="12"/>
        <v>0</v>
      </c>
      <c r="AN39" s="6">
        <f t="shared" si="12"/>
        <v>0</v>
      </c>
      <c r="AO39" s="6">
        <f t="shared" si="12"/>
        <v>0</v>
      </c>
      <c r="AP39" s="6">
        <f t="shared" si="12"/>
        <v>0</v>
      </c>
      <c r="AQ39" s="6">
        <f t="shared" si="12"/>
        <v>0</v>
      </c>
      <c r="AR39" s="6">
        <f t="shared" si="12"/>
        <v>0</v>
      </c>
      <c r="AS39" s="6">
        <f t="shared" si="12"/>
        <v>0</v>
      </c>
      <c r="AT39" s="6">
        <f t="shared" si="12"/>
        <v>0</v>
      </c>
      <c r="AU39" s="6">
        <f t="shared" si="12"/>
        <v>0</v>
      </c>
      <c r="AV39" s="6">
        <f t="shared" si="12"/>
        <v>0</v>
      </c>
      <c r="AW39" s="6">
        <f t="shared" si="12"/>
        <v>0</v>
      </c>
      <c r="AX39" s="6">
        <f t="shared" si="12"/>
        <v>0</v>
      </c>
      <c r="AY39" s="6">
        <f t="shared" si="12"/>
        <v>0</v>
      </c>
      <c r="AZ39" s="6">
        <f t="shared" si="12"/>
        <v>0</v>
      </c>
      <c r="BA39" s="6">
        <f t="shared" si="12"/>
        <v>0</v>
      </c>
      <c r="BB39" s="6">
        <f t="shared" si="12"/>
        <v>0</v>
      </c>
      <c r="BC39" s="6">
        <f t="shared" si="12"/>
        <v>0</v>
      </c>
      <c r="BD39" s="6">
        <f t="shared" si="12"/>
        <v>0</v>
      </c>
      <c r="BE39" s="6">
        <f t="shared" si="12"/>
        <v>0</v>
      </c>
      <c r="BF39" s="6">
        <f t="shared" si="12"/>
        <v>0</v>
      </c>
      <c r="BG39" s="6">
        <f t="shared" si="12"/>
        <v>0</v>
      </c>
      <c r="BH39" s="6">
        <f t="shared" si="12"/>
        <v>0</v>
      </c>
      <c r="BI39" s="6">
        <f t="shared" si="12"/>
        <v>0</v>
      </c>
      <c r="BJ39" s="6">
        <f t="shared" si="12"/>
        <v>0</v>
      </c>
      <c r="BK39" s="6">
        <f t="shared" si="12"/>
        <v>0</v>
      </c>
      <c r="BL39" s="6">
        <f t="shared" si="12"/>
        <v>0</v>
      </c>
      <c r="BM39" s="6">
        <f t="shared" si="12"/>
        <v>0</v>
      </c>
      <c r="BN39" s="6">
        <f t="shared" si="12"/>
        <v>0</v>
      </c>
      <c r="BO39" s="6">
        <f t="shared" si="12"/>
        <v>0</v>
      </c>
      <c r="BP39" s="6">
        <f t="shared" si="12"/>
        <v>0</v>
      </c>
      <c r="BQ39" s="6">
        <f t="shared" ref="BQ39:CH39" si="13">BQ$34</f>
        <v>0</v>
      </c>
      <c r="BR39" s="6">
        <f t="shared" si="13"/>
        <v>0</v>
      </c>
      <c r="BS39" s="6">
        <f t="shared" si="13"/>
        <v>0</v>
      </c>
      <c r="BT39" s="6">
        <f t="shared" si="13"/>
        <v>0</v>
      </c>
      <c r="BU39" s="6">
        <f t="shared" si="13"/>
        <v>0</v>
      </c>
      <c r="BV39" s="6">
        <f t="shared" si="13"/>
        <v>0</v>
      </c>
      <c r="BW39" s="6">
        <f t="shared" si="13"/>
        <v>0</v>
      </c>
      <c r="BX39" s="6">
        <f t="shared" si="13"/>
        <v>0</v>
      </c>
      <c r="BY39" s="6">
        <f t="shared" si="13"/>
        <v>0</v>
      </c>
      <c r="BZ39" s="6">
        <f t="shared" si="13"/>
        <v>0</v>
      </c>
      <c r="CA39" s="6">
        <f t="shared" si="13"/>
        <v>0</v>
      </c>
      <c r="CB39" s="6">
        <f t="shared" si="13"/>
        <v>0</v>
      </c>
      <c r="CC39" s="6">
        <f t="shared" si="13"/>
        <v>0</v>
      </c>
      <c r="CD39" s="6">
        <f t="shared" si="13"/>
        <v>0</v>
      </c>
      <c r="CE39" s="6">
        <f t="shared" si="13"/>
        <v>0</v>
      </c>
      <c r="CF39" s="6">
        <f t="shared" si="13"/>
        <v>0</v>
      </c>
      <c r="CG39" s="6">
        <f t="shared" si="13"/>
        <v>0</v>
      </c>
      <c r="CH39" s="6">
        <f t="shared" si="13"/>
        <v>0</v>
      </c>
    </row>
    <row r="40" spans="1:86" s="80" customFormat="1" x14ac:dyDescent="0.25">
      <c r="A40" s="59"/>
      <c r="B40" s="59"/>
      <c r="C40" s="59"/>
      <c r="D40" s="60" t="s">
        <v>143</v>
      </c>
      <c r="E40" s="61" t="s">
        <v>131</v>
      </c>
      <c r="F40" s="62" t="s">
        <v>59</v>
      </c>
      <c r="G40" s="62">
        <f>SUM(I40:CH40)</f>
        <v>35344.323832055255</v>
      </c>
      <c r="H40" s="60"/>
      <c r="I40" s="80">
        <f>SUM(I37:I39)</f>
        <v>0</v>
      </c>
      <c r="J40" s="80">
        <f t="shared" ref="J40:BU40" si="14">SUM(J37:J39)</f>
        <v>0</v>
      </c>
      <c r="K40" s="80">
        <f t="shared" si="14"/>
        <v>0</v>
      </c>
      <c r="L40" s="80">
        <f t="shared" si="14"/>
        <v>1000</v>
      </c>
      <c r="M40" s="80">
        <f t="shared" si="14"/>
        <v>1020</v>
      </c>
      <c r="N40" s="80">
        <f t="shared" si="14"/>
        <v>1040.4000000000001</v>
      </c>
      <c r="O40" s="80">
        <f t="shared" si="14"/>
        <v>1061.2079999999999</v>
      </c>
      <c r="P40" s="80">
        <f t="shared" si="14"/>
        <v>1082.4321600000001</v>
      </c>
      <c r="Q40" s="80">
        <f t="shared" si="14"/>
        <v>1104.0808032</v>
      </c>
      <c r="R40" s="80">
        <f t="shared" si="14"/>
        <v>1126.1624192640002</v>
      </c>
      <c r="S40" s="80">
        <f t="shared" si="14"/>
        <v>1148.6856676492798</v>
      </c>
      <c r="T40" s="80">
        <f t="shared" si="14"/>
        <v>1171.6593810022655</v>
      </c>
      <c r="U40" s="80">
        <f t="shared" si="14"/>
        <v>1195.0925686223109</v>
      </c>
      <c r="V40" s="80">
        <f t="shared" si="14"/>
        <v>1218.9944199947572</v>
      </c>
      <c r="W40" s="80">
        <f t="shared" si="14"/>
        <v>1243.374308394652</v>
      </c>
      <c r="X40" s="80">
        <f t="shared" si="14"/>
        <v>1268.2417945625452</v>
      </c>
      <c r="Y40" s="80">
        <f t="shared" si="14"/>
        <v>1293.606630453796</v>
      </c>
      <c r="Z40" s="80">
        <f t="shared" si="14"/>
        <v>1319.4787630628721</v>
      </c>
      <c r="AA40" s="80">
        <f t="shared" si="14"/>
        <v>1345.8683383241291</v>
      </c>
      <c r="AB40" s="80">
        <f t="shared" si="14"/>
        <v>1372.7857050906121</v>
      </c>
      <c r="AC40" s="80">
        <f t="shared" si="14"/>
        <v>1400.2414191924245</v>
      </c>
      <c r="AD40" s="80">
        <f t="shared" si="14"/>
        <v>1428.2462475762727</v>
      </c>
      <c r="AE40" s="80">
        <f t="shared" si="14"/>
        <v>1456.8111725277981</v>
      </c>
      <c r="AF40" s="80">
        <f t="shared" si="14"/>
        <v>1485.9473959783543</v>
      </c>
      <c r="AG40" s="80">
        <f t="shared" si="14"/>
        <v>1515.6663438979213</v>
      </c>
      <c r="AH40" s="80">
        <f t="shared" si="14"/>
        <v>1545.9796707758796</v>
      </c>
      <c r="AI40" s="80">
        <f t="shared" si="14"/>
        <v>1576.8992641913969</v>
      </c>
      <c r="AJ40" s="80">
        <f t="shared" si="14"/>
        <v>1608.4372494752251</v>
      </c>
      <c r="AK40" s="80">
        <f t="shared" si="14"/>
        <v>1640.6059944647295</v>
      </c>
      <c r="AL40" s="80">
        <f t="shared" si="14"/>
        <v>1673.4181143540243</v>
      </c>
      <c r="AM40" s="80">
        <f t="shared" si="14"/>
        <v>0</v>
      </c>
      <c r="AN40" s="80">
        <f t="shared" si="14"/>
        <v>0</v>
      </c>
      <c r="AO40" s="80">
        <f t="shared" si="14"/>
        <v>0</v>
      </c>
      <c r="AP40" s="80">
        <f t="shared" si="14"/>
        <v>0</v>
      </c>
      <c r="AQ40" s="80">
        <f t="shared" si="14"/>
        <v>0</v>
      </c>
      <c r="AR40" s="80">
        <f t="shared" si="14"/>
        <v>0</v>
      </c>
      <c r="AS40" s="80">
        <f t="shared" si="14"/>
        <v>0</v>
      </c>
      <c r="AT40" s="80">
        <f t="shared" si="14"/>
        <v>0</v>
      </c>
      <c r="AU40" s="80">
        <f t="shared" si="14"/>
        <v>0</v>
      </c>
      <c r="AV40" s="80">
        <f t="shared" si="14"/>
        <v>0</v>
      </c>
      <c r="AW40" s="80">
        <f t="shared" si="14"/>
        <v>0</v>
      </c>
      <c r="AX40" s="80">
        <f t="shared" si="14"/>
        <v>0</v>
      </c>
      <c r="AY40" s="80">
        <f t="shared" si="14"/>
        <v>0</v>
      </c>
      <c r="AZ40" s="80">
        <f t="shared" si="14"/>
        <v>0</v>
      </c>
      <c r="BA40" s="80">
        <f t="shared" si="14"/>
        <v>0</v>
      </c>
      <c r="BB40" s="80">
        <f t="shared" si="14"/>
        <v>0</v>
      </c>
      <c r="BC40" s="80">
        <f t="shared" si="14"/>
        <v>0</v>
      </c>
      <c r="BD40" s="80">
        <f t="shared" si="14"/>
        <v>0</v>
      </c>
      <c r="BE40" s="80">
        <f t="shared" si="14"/>
        <v>0</v>
      </c>
      <c r="BF40" s="80">
        <f t="shared" si="14"/>
        <v>0</v>
      </c>
      <c r="BG40" s="80">
        <f t="shared" si="14"/>
        <v>0</v>
      </c>
      <c r="BH40" s="80">
        <f t="shared" si="14"/>
        <v>0</v>
      </c>
      <c r="BI40" s="80">
        <f t="shared" si="14"/>
        <v>0</v>
      </c>
      <c r="BJ40" s="80">
        <f t="shared" si="14"/>
        <v>0</v>
      </c>
      <c r="BK40" s="80">
        <f t="shared" si="14"/>
        <v>0</v>
      </c>
      <c r="BL40" s="80">
        <f t="shared" si="14"/>
        <v>0</v>
      </c>
      <c r="BM40" s="80">
        <f t="shared" si="14"/>
        <v>0</v>
      </c>
      <c r="BN40" s="80">
        <f t="shared" si="14"/>
        <v>0</v>
      </c>
      <c r="BO40" s="80">
        <f t="shared" si="14"/>
        <v>0</v>
      </c>
      <c r="BP40" s="80">
        <f t="shared" si="14"/>
        <v>0</v>
      </c>
      <c r="BQ40" s="80">
        <f t="shared" si="14"/>
        <v>0</v>
      </c>
      <c r="BR40" s="80">
        <f t="shared" si="14"/>
        <v>0</v>
      </c>
      <c r="BS40" s="80">
        <f t="shared" si="14"/>
        <v>0</v>
      </c>
      <c r="BT40" s="80">
        <f t="shared" si="14"/>
        <v>0</v>
      </c>
      <c r="BU40" s="80">
        <f t="shared" si="14"/>
        <v>0</v>
      </c>
      <c r="BV40" s="80">
        <f t="shared" ref="BV40:CH40" si="15">SUM(BV37:BV39)</f>
        <v>0</v>
      </c>
      <c r="BW40" s="80">
        <f t="shared" si="15"/>
        <v>0</v>
      </c>
      <c r="BX40" s="80">
        <f t="shared" si="15"/>
        <v>0</v>
      </c>
      <c r="BY40" s="80">
        <f t="shared" si="15"/>
        <v>0</v>
      </c>
      <c r="BZ40" s="80">
        <f t="shared" si="15"/>
        <v>0</v>
      </c>
      <c r="CA40" s="80">
        <f t="shared" si="15"/>
        <v>0</v>
      </c>
      <c r="CB40" s="80">
        <f t="shared" si="15"/>
        <v>0</v>
      </c>
      <c r="CC40" s="80">
        <f t="shared" si="15"/>
        <v>0</v>
      </c>
      <c r="CD40" s="80">
        <f t="shared" si="15"/>
        <v>0</v>
      </c>
      <c r="CE40" s="80">
        <f t="shared" si="15"/>
        <v>0</v>
      </c>
      <c r="CF40" s="80">
        <f t="shared" si="15"/>
        <v>0</v>
      </c>
      <c r="CG40" s="80">
        <f t="shared" si="15"/>
        <v>0</v>
      </c>
      <c r="CH40" s="80">
        <f t="shared" si="15"/>
        <v>0</v>
      </c>
    </row>
  </sheetData>
  <conditionalFormatting sqref="I3:XFD3">
    <cfRule type="cellIs" dxfId="14" priority="1" operator="equal">
      <formula>"Post-operate."</formula>
    </cfRule>
    <cfRule type="cellIs" dxfId="13" priority="2" operator="equal">
      <formula>"Operation "</formula>
    </cfRule>
    <cfRule type="cellIs" dxfId="12" priority="3" operator="equal">
      <formula>"Construction "</formula>
    </cfRule>
    <cfRule type="cellIs" dxfId="11" priority="4" operator="equal">
      <formula>"FC "</formula>
    </cfRule>
    <cfRule type="cellIs" dxfId="10" priority="5" operator="equal">
      <formula>"Pre-FC"</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8C8D1-8301-4E36-8A95-61DFDB2A854D}">
  <dimension ref="A1:XFC52"/>
  <sheetViews>
    <sheetView zoomScale="90" zoomScaleNormal="90" workbookViewId="0">
      <pane xSplit="7" ySplit="5" topLeftCell="I33" activePane="bottomRight" state="frozen"/>
      <selection pane="topRight" activeCell="H1" sqref="H1"/>
      <selection pane="bottomLeft" activeCell="A6" sqref="A6"/>
      <selection pane="bottomRight" activeCell="I26" sqref="I26"/>
    </sheetView>
  </sheetViews>
  <sheetFormatPr defaultColWidth="0" defaultRowHeight="15" x14ac:dyDescent="0.25"/>
  <cols>
    <col min="1" max="3" width="1.28515625" style="5" customWidth="1"/>
    <col min="4" max="4" width="58.7109375" style="6" bestFit="1" customWidth="1"/>
    <col min="5" max="5" width="12.85546875" style="75"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324</v>
      </c>
      <c r="B1" s="10"/>
      <c r="C1" s="10"/>
      <c r="D1" s="11"/>
      <c r="E1" s="101"/>
      <c r="F1" s="12"/>
      <c r="G1" s="12"/>
      <c r="H1" s="11"/>
    </row>
    <row r="2" spans="1:86" s="8" customFormat="1" x14ac:dyDescent="0.25">
      <c r="A2" s="5"/>
      <c r="B2" s="5"/>
      <c r="C2" s="5"/>
      <c r="D2" s="6" t="s">
        <v>0</v>
      </c>
      <c r="E2" s="75"/>
      <c r="F2" s="7"/>
      <c r="G2" s="7"/>
      <c r="H2" s="6">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hidden="1" x14ac:dyDescent="0.25">
      <c r="A7" s="5" t="s">
        <v>274</v>
      </c>
    </row>
    <row r="8" spans="1:86" hidden="1" x14ac:dyDescent="0.25"/>
    <row r="9" spans="1:86" hidden="1" x14ac:dyDescent="0.25">
      <c r="D9" s="3" t="s">
        <v>275</v>
      </c>
      <c r="E9" s="76">
        <v>0</v>
      </c>
      <c r="F9" s="23" t="s">
        <v>52</v>
      </c>
    </row>
    <row r="10" spans="1:86" hidden="1" x14ac:dyDescent="0.25">
      <c r="D10" s="89" t="str">
        <f>Timing!D$73</f>
        <v xml:space="preserve">Last operations date flag </v>
      </c>
      <c r="E10" s="89">
        <f>Timing!E$73</f>
        <v>0</v>
      </c>
      <c r="F10" s="90" t="str">
        <f>Timing!F$73</f>
        <v>Flag</v>
      </c>
      <c r="G10" s="89">
        <f>Timing!G$73</f>
        <v>1</v>
      </c>
      <c r="H10" s="89">
        <f>Timing!H$73</f>
        <v>0</v>
      </c>
      <c r="I10" s="89">
        <f>Timing!I$73</f>
        <v>0</v>
      </c>
      <c r="J10" s="89">
        <f>Timing!J$73</f>
        <v>0</v>
      </c>
      <c r="K10" s="89">
        <f>Timing!K$73</f>
        <v>0</v>
      </c>
      <c r="L10" s="89">
        <f>Timing!L$73</f>
        <v>0</v>
      </c>
      <c r="M10" s="89">
        <f>Timing!M$73</f>
        <v>0</v>
      </c>
      <c r="N10" s="89">
        <f>Timing!N$73</f>
        <v>0</v>
      </c>
      <c r="O10" s="89">
        <f>Timing!O$73</f>
        <v>0</v>
      </c>
      <c r="P10" s="89">
        <f>Timing!P$73</f>
        <v>0</v>
      </c>
      <c r="Q10" s="89">
        <f>Timing!Q$73</f>
        <v>0</v>
      </c>
      <c r="R10" s="89">
        <f>Timing!R$73</f>
        <v>0</v>
      </c>
      <c r="S10" s="89">
        <f>Timing!S$73</f>
        <v>0</v>
      </c>
      <c r="T10" s="89">
        <f>Timing!T$73</f>
        <v>0</v>
      </c>
      <c r="U10" s="89">
        <f>Timing!U$73</f>
        <v>0</v>
      </c>
      <c r="V10" s="89">
        <f>Timing!V$73</f>
        <v>0</v>
      </c>
      <c r="W10" s="89">
        <f>Timing!W$73</f>
        <v>0</v>
      </c>
      <c r="X10" s="89">
        <f>Timing!X$73</f>
        <v>0</v>
      </c>
      <c r="Y10" s="89">
        <f>Timing!Y$73</f>
        <v>0</v>
      </c>
      <c r="Z10" s="89">
        <f>Timing!Z$73</f>
        <v>0</v>
      </c>
      <c r="AA10" s="89">
        <f>Timing!AA$73</f>
        <v>0</v>
      </c>
      <c r="AB10" s="89">
        <f>Timing!AB$73</f>
        <v>0</v>
      </c>
      <c r="AC10" s="89">
        <f>Timing!AC$73</f>
        <v>0</v>
      </c>
      <c r="AD10" s="89">
        <f>Timing!AD$73</f>
        <v>0</v>
      </c>
      <c r="AE10" s="89">
        <f>Timing!AE$73</f>
        <v>0</v>
      </c>
      <c r="AF10" s="89">
        <f>Timing!AF$73</f>
        <v>0</v>
      </c>
      <c r="AG10" s="89">
        <f>Timing!AG$73</f>
        <v>0</v>
      </c>
      <c r="AH10" s="89">
        <f>Timing!AH$73</f>
        <v>0</v>
      </c>
      <c r="AI10" s="89">
        <f>Timing!AI$73</f>
        <v>0</v>
      </c>
      <c r="AJ10" s="89">
        <f>Timing!AJ$73</f>
        <v>0</v>
      </c>
      <c r="AK10" s="89">
        <f>Timing!AK$73</f>
        <v>0</v>
      </c>
      <c r="AL10" s="89">
        <f>Timing!AL$73</f>
        <v>1</v>
      </c>
      <c r="AM10" s="89">
        <f>Timing!AM$73</f>
        <v>0</v>
      </c>
      <c r="AN10" s="89">
        <f>Timing!AN$73</f>
        <v>0</v>
      </c>
      <c r="AO10" s="89">
        <f>Timing!AO$73</f>
        <v>0</v>
      </c>
      <c r="AP10" s="89">
        <f>Timing!AP$73</f>
        <v>0</v>
      </c>
      <c r="AQ10" s="89">
        <f>Timing!AQ$73</f>
        <v>0</v>
      </c>
      <c r="AR10" s="89">
        <f>Timing!AR$73</f>
        <v>0</v>
      </c>
      <c r="AS10" s="89">
        <f>Timing!AS$73</f>
        <v>0</v>
      </c>
      <c r="AT10" s="89">
        <f>Timing!AT$73</f>
        <v>0</v>
      </c>
      <c r="AU10" s="89">
        <f>Timing!AU$73</f>
        <v>0</v>
      </c>
      <c r="AV10" s="89">
        <f>Timing!AV$73</f>
        <v>0</v>
      </c>
      <c r="AW10" s="89">
        <f>Timing!AW$73</f>
        <v>0</v>
      </c>
      <c r="AX10" s="89">
        <f>Timing!AX$73</f>
        <v>0</v>
      </c>
      <c r="AY10" s="89">
        <f>Timing!AY$73</f>
        <v>0</v>
      </c>
      <c r="AZ10" s="89">
        <f>Timing!AZ$73</f>
        <v>0</v>
      </c>
      <c r="BA10" s="89">
        <f>Timing!BA$73</f>
        <v>0</v>
      </c>
      <c r="BB10" s="89">
        <f>Timing!BB$73</f>
        <v>0</v>
      </c>
      <c r="BC10" s="89">
        <f>Timing!BC$73</f>
        <v>0</v>
      </c>
      <c r="BD10" s="89">
        <f>Timing!BD$73</f>
        <v>0</v>
      </c>
      <c r="BE10" s="89">
        <f>Timing!BE$73</f>
        <v>0</v>
      </c>
      <c r="BF10" s="89">
        <f>Timing!BF$73</f>
        <v>0</v>
      </c>
      <c r="BG10" s="89">
        <f>Timing!BG$73</f>
        <v>0</v>
      </c>
      <c r="BH10" s="89">
        <f>Timing!BH$73</f>
        <v>0</v>
      </c>
      <c r="BI10" s="89">
        <f>Timing!BI$73</f>
        <v>0</v>
      </c>
      <c r="BJ10" s="89">
        <f>Timing!BJ$73</f>
        <v>0</v>
      </c>
      <c r="BK10" s="89">
        <f>Timing!BK$73</f>
        <v>0</v>
      </c>
      <c r="BL10" s="89">
        <f>Timing!BL$73</f>
        <v>0</v>
      </c>
      <c r="BM10" s="89">
        <f>Timing!BM$73</f>
        <v>0</v>
      </c>
      <c r="BN10" s="89">
        <f>Timing!BN$73</f>
        <v>0</v>
      </c>
      <c r="BO10" s="89">
        <f>Timing!BO$73</f>
        <v>0</v>
      </c>
      <c r="BP10" s="89">
        <f>Timing!BP$73</f>
        <v>0</v>
      </c>
      <c r="BQ10" s="89">
        <f>Timing!BQ$73</f>
        <v>0</v>
      </c>
      <c r="BR10" s="89">
        <f>Timing!BR$73</f>
        <v>0</v>
      </c>
      <c r="BS10" s="89">
        <f>Timing!BS$73</f>
        <v>0</v>
      </c>
      <c r="BT10" s="89">
        <f>Timing!BT$73</f>
        <v>0</v>
      </c>
      <c r="BU10" s="89">
        <f>Timing!BU$73</f>
        <v>0</v>
      </c>
      <c r="BV10" s="89">
        <f>Timing!BV$73</f>
        <v>0</v>
      </c>
      <c r="BW10" s="89">
        <f>Timing!BW$73</f>
        <v>0</v>
      </c>
      <c r="BX10" s="89">
        <f>Timing!BX$73</f>
        <v>0</v>
      </c>
      <c r="BY10" s="89">
        <f>Timing!BY$73</f>
        <v>0</v>
      </c>
      <c r="BZ10" s="89">
        <f>Timing!BZ$73</f>
        <v>0</v>
      </c>
      <c r="CA10" s="89">
        <f>Timing!CA$73</f>
        <v>0</v>
      </c>
      <c r="CB10" s="89">
        <f>Timing!CB$73</f>
        <v>0</v>
      </c>
      <c r="CC10" s="89">
        <f>Timing!CC$73</f>
        <v>0</v>
      </c>
      <c r="CD10" s="89">
        <f>Timing!CD$73</f>
        <v>0</v>
      </c>
      <c r="CE10" s="89">
        <f>Timing!CE$73</f>
        <v>0</v>
      </c>
      <c r="CF10" s="89">
        <f>Timing!CF$73</f>
        <v>0</v>
      </c>
      <c r="CG10" s="89">
        <f>Timing!CG$73</f>
        <v>0</v>
      </c>
      <c r="CH10" s="89">
        <f>Timing!CH$73</f>
        <v>0</v>
      </c>
    </row>
    <row r="11" spans="1:86" hidden="1" x14ac:dyDescent="0.25">
      <c r="D11" s="6" t="str">
        <f>D$17</f>
        <v>NCA tax value balance BEG</v>
      </c>
      <c r="E11" s="14">
        <f t="shared" ref="E11:BP11" si="0">E$17</f>
        <v>0</v>
      </c>
      <c r="F11" s="7" t="str">
        <f t="shared" si="0"/>
        <v>$ 000s</v>
      </c>
      <c r="G11" s="6">
        <f t="shared" si="0"/>
        <v>0</v>
      </c>
      <c r="H11" s="6">
        <f t="shared" si="0"/>
        <v>0</v>
      </c>
      <c r="I11" s="6">
        <f t="shared" si="0"/>
        <v>0</v>
      </c>
      <c r="J11" s="6">
        <f t="shared" si="0"/>
        <v>0</v>
      </c>
      <c r="K11" s="6">
        <f t="shared" si="0"/>
        <v>0</v>
      </c>
      <c r="L11" s="6">
        <f t="shared" si="0"/>
        <v>0</v>
      </c>
      <c r="M11" s="6">
        <f t="shared" si="0"/>
        <v>0</v>
      </c>
      <c r="N11" s="6">
        <f t="shared" si="0"/>
        <v>0</v>
      </c>
      <c r="O11" s="6">
        <f t="shared" si="0"/>
        <v>0</v>
      </c>
      <c r="P11" s="6">
        <f t="shared" si="0"/>
        <v>0</v>
      </c>
      <c r="Q11" s="6">
        <f t="shared" si="0"/>
        <v>0</v>
      </c>
      <c r="R11" s="6">
        <f t="shared" si="0"/>
        <v>0</v>
      </c>
      <c r="S11" s="6">
        <f t="shared" si="0"/>
        <v>0</v>
      </c>
      <c r="T11" s="6">
        <f t="shared" si="0"/>
        <v>0</v>
      </c>
      <c r="U11" s="6">
        <f t="shared" si="0"/>
        <v>0</v>
      </c>
      <c r="V11" s="6">
        <f t="shared" si="0"/>
        <v>0</v>
      </c>
      <c r="W11" s="6">
        <f t="shared" si="0"/>
        <v>0</v>
      </c>
      <c r="X11" s="6">
        <f t="shared" si="0"/>
        <v>0</v>
      </c>
      <c r="Y11" s="6">
        <f t="shared" si="0"/>
        <v>0</v>
      </c>
      <c r="Z11" s="6">
        <f t="shared" si="0"/>
        <v>0</v>
      </c>
      <c r="AA11" s="6">
        <f t="shared" si="0"/>
        <v>0</v>
      </c>
      <c r="AB11" s="6">
        <f t="shared" si="0"/>
        <v>0</v>
      </c>
      <c r="AC11" s="6">
        <f t="shared" si="0"/>
        <v>0</v>
      </c>
      <c r="AD11" s="6">
        <f t="shared" si="0"/>
        <v>0</v>
      </c>
      <c r="AE11" s="6">
        <f t="shared" si="0"/>
        <v>0</v>
      </c>
      <c r="AF11" s="6">
        <f t="shared" si="0"/>
        <v>0</v>
      </c>
      <c r="AG11" s="6">
        <f t="shared" si="0"/>
        <v>0</v>
      </c>
      <c r="AH11" s="6">
        <f t="shared" si="0"/>
        <v>0</v>
      </c>
      <c r="AI11" s="6">
        <f t="shared" si="0"/>
        <v>0</v>
      </c>
      <c r="AJ11" s="6">
        <f t="shared" si="0"/>
        <v>0</v>
      </c>
      <c r="AK11" s="6">
        <f t="shared" si="0"/>
        <v>0</v>
      </c>
      <c r="AL11" s="6">
        <f t="shared" si="0"/>
        <v>0</v>
      </c>
      <c r="AM11" s="6">
        <f t="shared" si="0"/>
        <v>0</v>
      </c>
      <c r="AN11" s="6">
        <f t="shared" si="0"/>
        <v>0</v>
      </c>
      <c r="AO11" s="6">
        <f t="shared" si="0"/>
        <v>0</v>
      </c>
      <c r="AP11" s="6">
        <f t="shared" si="0"/>
        <v>0</v>
      </c>
      <c r="AQ11" s="6">
        <f t="shared" si="0"/>
        <v>0</v>
      </c>
      <c r="AR11" s="6">
        <f t="shared" si="0"/>
        <v>0</v>
      </c>
      <c r="AS11" s="6">
        <f t="shared" si="0"/>
        <v>0</v>
      </c>
      <c r="AT11" s="6">
        <f t="shared" si="0"/>
        <v>0</v>
      </c>
      <c r="AU11" s="6">
        <f t="shared" si="0"/>
        <v>0</v>
      </c>
      <c r="AV11" s="6">
        <f t="shared" si="0"/>
        <v>0</v>
      </c>
      <c r="AW11" s="6">
        <f t="shared" si="0"/>
        <v>0</v>
      </c>
      <c r="AX11" s="6">
        <f t="shared" si="0"/>
        <v>0</v>
      </c>
      <c r="AY11" s="6">
        <f t="shared" si="0"/>
        <v>0</v>
      </c>
      <c r="AZ11" s="6">
        <f t="shared" si="0"/>
        <v>0</v>
      </c>
      <c r="BA11" s="6">
        <f t="shared" si="0"/>
        <v>0</v>
      </c>
      <c r="BB11" s="6">
        <f t="shared" si="0"/>
        <v>0</v>
      </c>
      <c r="BC11" s="6">
        <f t="shared" si="0"/>
        <v>0</v>
      </c>
      <c r="BD11" s="6">
        <f t="shared" si="0"/>
        <v>0</v>
      </c>
      <c r="BE11" s="6">
        <f t="shared" si="0"/>
        <v>0</v>
      </c>
      <c r="BF11" s="6">
        <f t="shared" si="0"/>
        <v>0</v>
      </c>
      <c r="BG11" s="6">
        <f t="shared" si="0"/>
        <v>0</v>
      </c>
      <c r="BH11" s="6">
        <f t="shared" si="0"/>
        <v>0</v>
      </c>
      <c r="BI11" s="6">
        <f t="shared" si="0"/>
        <v>0</v>
      </c>
      <c r="BJ11" s="6">
        <f t="shared" si="0"/>
        <v>0</v>
      </c>
      <c r="BK11" s="6">
        <f t="shared" si="0"/>
        <v>0</v>
      </c>
      <c r="BL11" s="6">
        <f t="shared" si="0"/>
        <v>0</v>
      </c>
      <c r="BM11" s="6">
        <f t="shared" si="0"/>
        <v>0</v>
      </c>
      <c r="BN11" s="6">
        <f t="shared" si="0"/>
        <v>0</v>
      </c>
      <c r="BO11" s="6">
        <f t="shared" si="0"/>
        <v>0</v>
      </c>
      <c r="BP11" s="6">
        <f t="shared" si="0"/>
        <v>0</v>
      </c>
      <c r="BQ11" s="6">
        <f t="shared" ref="BQ11:CH11" si="1">BQ$17</f>
        <v>0</v>
      </c>
      <c r="BR11" s="6">
        <f t="shared" si="1"/>
        <v>0</v>
      </c>
      <c r="BS11" s="6">
        <f t="shared" si="1"/>
        <v>0</v>
      </c>
      <c r="BT11" s="6">
        <f t="shared" si="1"/>
        <v>0</v>
      </c>
      <c r="BU11" s="6">
        <f t="shared" si="1"/>
        <v>0</v>
      </c>
      <c r="BV11" s="6">
        <f t="shared" si="1"/>
        <v>0</v>
      </c>
      <c r="BW11" s="6">
        <f t="shared" si="1"/>
        <v>0</v>
      </c>
      <c r="BX11" s="6">
        <f t="shared" si="1"/>
        <v>0</v>
      </c>
      <c r="BY11" s="6">
        <f t="shared" si="1"/>
        <v>0</v>
      </c>
      <c r="BZ11" s="6">
        <f t="shared" si="1"/>
        <v>0</v>
      </c>
      <c r="CA11" s="6">
        <f t="shared" si="1"/>
        <v>0</v>
      </c>
      <c r="CB11" s="6">
        <f t="shared" si="1"/>
        <v>0</v>
      </c>
      <c r="CC11" s="6">
        <f t="shared" si="1"/>
        <v>0</v>
      </c>
      <c r="CD11" s="6">
        <f t="shared" si="1"/>
        <v>0</v>
      </c>
      <c r="CE11" s="6">
        <f t="shared" si="1"/>
        <v>0</v>
      </c>
      <c r="CF11" s="6">
        <f t="shared" si="1"/>
        <v>0</v>
      </c>
      <c r="CG11" s="6">
        <f t="shared" si="1"/>
        <v>0</v>
      </c>
      <c r="CH11" s="6">
        <f t="shared" si="1"/>
        <v>0</v>
      </c>
    </row>
    <row r="12" spans="1:86" hidden="1" x14ac:dyDescent="0.25">
      <c r="D12" s="6" t="s">
        <v>276</v>
      </c>
      <c r="F12" s="7" t="s">
        <v>59</v>
      </c>
      <c r="G12" s="7">
        <f>SUM(I12:CH12)</f>
        <v>0</v>
      </c>
      <c r="I12" s="14">
        <f>IF(I10=1,I11*I10,$E$9*I11)</f>
        <v>0</v>
      </c>
      <c r="J12" s="14">
        <f t="shared" ref="J12:BU12" si="2">IF(J10=1,J11*J10,$E$9*J11)</f>
        <v>0</v>
      </c>
      <c r="K12" s="14">
        <f t="shared" si="2"/>
        <v>0</v>
      </c>
      <c r="L12" s="14">
        <f t="shared" si="2"/>
        <v>0</v>
      </c>
      <c r="M12" s="14">
        <f t="shared" si="2"/>
        <v>0</v>
      </c>
      <c r="N12" s="14">
        <f t="shared" si="2"/>
        <v>0</v>
      </c>
      <c r="O12" s="14">
        <f t="shared" si="2"/>
        <v>0</v>
      </c>
      <c r="P12" s="14">
        <f t="shared" si="2"/>
        <v>0</v>
      </c>
      <c r="Q12" s="14">
        <f t="shared" si="2"/>
        <v>0</v>
      </c>
      <c r="R12" s="14">
        <f t="shared" si="2"/>
        <v>0</v>
      </c>
      <c r="S12" s="14">
        <f t="shared" si="2"/>
        <v>0</v>
      </c>
      <c r="T12" s="14">
        <f t="shared" si="2"/>
        <v>0</v>
      </c>
      <c r="U12" s="14">
        <f t="shared" si="2"/>
        <v>0</v>
      </c>
      <c r="V12" s="14">
        <f t="shared" si="2"/>
        <v>0</v>
      </c>
      <c r="W12" s="14">
        <f t="shared" si="2"/>
        <v>0</v>
      </c>
      <c r="X12" s="14">
        <f t="shared" si="2"/>
        <v>0</v>
      </c>
      <c r="Y12" s="14">
        <f t="shared" si="2"/>
        <v>0</v>
      </c>
      <c r="Z12" s="14">
        <f t="shared" si="2"/>
        <v>0</v>
      </c>
      <c r="AA12" s="14">
        <f t="shared" si="2"/>
        <v>0</v>
      </c>
      <c r="AB12" s="14">
        <f t="shared" si="2"/>
        <v>0</v>
      </c>
      <c r="AC12" s="14">
        <f t="shared" si="2"/>
        <v>0</v>
      </c>
      <c r="AD12" s="14">
        <f t="shared" si="2"/>
        <v>0</v>
      </c>
      <c r="AE12" s="14">
        <f t="shared" si="2"/>
        <v>0</v>
      </c>
      <c r="AF12" s="14">
        <f t="shared" si="2"/>
        <v>0</v>
      </c>
      <c r="AG12" s="14">
        <f t="shared" si="2"/>
        <v>0</v>
      </c>
      <c r="AH12" s="14">
        <f t="shared" si="2"/>
        <v>0</v>
      </c>
      <c r="AI12" s="14">
        <f t="shared" si="2"/>
        <v>0</v>
      </c>
      <c r="AJ12" s="14">
        <f t="shared" si="2"/>
        <v>0</v>
      </c>
      <c r="AK12" s="14">
        <f t="shared" si="2"/>
        <v>0</v>
      </c>
      <c r="AL12" s="14">
        <f t="shared" si="2"/>
        <v>0</v>
      </c>
      <c r="AM12" s="14">
        <f t="shared" si="2"/>
        <v>0</v>
      </c>
      <c r="AN12" s="14">
        <f t="shared" si="2"/>
        <v>0</v>
      </c>
      <c r="AO12" s="14">
        <f t="shared" si="2"/>
        <v>0</v>
      </c>
      <c r="AP12" s="14">
        <f t="shared" si="2"/>
        <v>0</v>
      </c>
      <c r="AQ12" s="14">
        <f t="shared" si="2"/>
        <v>0</v>
      </c>
      <c r="AR12" s="14">
        <f t="shared" si="2"/>
        <v>0</v>
      </c>
      <c r="AS12" s="14">
        <f t="shared" si="2"/>
        <v>0</v>
      </c>
      <c r="AT12" s="14">
        <f t="shared" si="2"/>
        <v>0</v>
      </c>
      <c r="AU12" s="14">
        <f t="shared" si="2"/>
        <v>0</v>
      </c>
      <c r="AV12" s="14">
        <f t="shared" si="2"/>
        <v>0</v>
      </c>
      <c r="AW12" s="14">
        <f t="shared" si="2"/>
        <v>0</v>
      </c>
      <c r="AX12" s="14">
        <f t="shared" si="2"/>
        <v>0</v>
      </c>
      <c r="AY12" s="14">
        <f t="shared" si="2"/>
        <v>0</v>
      </c>
      <c r="AZ12" s="14">
        <f t="shared" si="2"/>
        <v>0</v>
      </c>
      <c r="BA12" s="14">
        <f t="shared" si="2"/>
        <v>0</v>
      </c>
      <c r="BB12" s="14">
        <f t="shared" si="2"/>
        <v>0</v>
      </c>
      <c r="BC12" s="14">
        <f t="shared" si="2"/>
        <v>0</v>
      </c>
      <c r="BD12" s="14">
        <f t="shared" si="2"/>
        <v>0</v>
      </c>
      <c r="BE12" s="14">
        <f t="shared" si="2"/>
        <v>0</v>
      </c>
      <c r="BF12" s="14">
        <f t="shared" si="2"/>
        <v>0</v>
      </c>
      <c r="BG12" s="14">
        <f t="shared" si="2"/>
        <v>0</v>
      </c>
      <c r="BH12" s="14">
        <f t="shared" si="2"/>
        <v>0</v>
      </c>
      <c r="BI12" s="14">
        <f t="shared" si="2"/>
        <v>0</v>
      </c>
      <c r="BJ12" s="14">
        <f t="shared" si="2"/>
        <v>0</v>
      </c>
      <c r="BK12" s="14">
        <f t="shared" si="2"/>
        <v>0</v>
      </c>
      <c r="BL12" s="14">
        <f t="shared" si="2"/>
        <v>0</v>
      </c>
      <c r="BM12" s="14">
        <f t="shared" si="2"/>
        <v>0</v>
      </c>
      <c r="BN12" s="14">
        <f t="shared" si="2"/>
        <v>0</v>
      </c>
      <c r="BO12" s="14">
        <f t="shared" si="2"/>
        <v>0</v>
      </c>
      <c r="BP12" s="14">
        <f t="shared" si="2"/>
        <v>0</v>
      </c>
      <c r="BQ12" s="14">
        <f t="shared" si="2"/>
        <v>0</v>
      </c>
      <c r="BR12" s="14">
        <f t="shared" si="2"/>
        <v>0</v>
      </c>
      <c r="BS12" s="14">
        <f t="shared" si="2"/>
        <v>0</v>
      </c>
      <c r="BT12" s="14">
        <f t="shared" si="2"/>
        <v>0</v>
      </c>
      <c r="BU12" s="14">
        <f t="shared" si="2"/>
        <v>0</v>
      </c>
      <c r="BV12" s="14">
        <f t="shared" ref="BV12:CH12" si="3">IF(BV10=1,BV11*BV10,$E$9*BV11)</f>
        <v>0</v>
      </c>
      <c r="BW12" s="14">
        <f t="shared" si="3"/>
        <v>0</v>
      </c>
      <c r="BX12" s="14">
        <f t="shared" si="3"/>
        <v>0</v>
      </c>
      <c r="BY12" s="14">
        <f t="shared" si="3"/>
        <v>0</v>
      </c>
      <c r="BZ12" s="14">
        <f t="shared" si="3"/>
        <v>0</v>
      </c>
      <c r="CA12" s="14">
        <f t="shared" si="3"/>
        <v>0</v>
      </c>
      <c r="CB12" s="14">
        <f t="shared" si="3"/>
        <v>0</v>
      </c>
      <c r="CC12" s="14">
        <f t="shared" si="3"/>
        <v>0</v>
      </c>
      <c r="CD12" s="14">
        <f t="shared" si="3"/>
        <v>0</v>
      </c>
      <c r="CE12" s="14">
        <f t="shared" si="3"/>
        <v>0</v>
      </c>
      <c r="CF12" s="14">
        <f t="shared" si="3"/>
        <v>0</v>
      </c>
      <c r="CG12" s="14">
        <f t="shared" si="3"/>
        <v>0</v>
      </c>
      <c r="CH12" s="14">
        <f t="shared" si="3"/>
        <v>0</v>
      </c>
    </row>
    <row r="13" spans="1:86" hidden="1" x14ac:dyDescent="0.25"/>
    <row r="14" spans="1:86" s="96" customFormat="1" ht="14.25" hidden="1" x14ac:dyDescent="0.2">
      <c r="D14" s="96" t="str">
        <f>ConFunding!D$70</f>
        <v xml:space="preserve">Non - current assets </v>
      </c>
      <c r="E14" s="96">
        <f>ConFunding!E$70</f>
        <v>71454.810262335901</v>
      </c>
      <c r="F14" s="97" t="str">
        <f>ConFunding!F$70</f>
        <v>$ 000s</v>
      </c>
      <c r="G14" s="96">
        <f>ConFunding!G$70</f>
        <v>0</v>
      </c>
      <c r="H14" s="96">
        <f>ConFunding!H$70</f>
        <v>0</v>
      </c>
      <c r="I14" s="96">
        <f>ConFunding!I$70</f>
        <v>0</v>
      </c>
      <c r="J14" s="96">
        <f>ConFunding!J$70</f>
        <v>0</v>
      </c>
      <c r="K14" s="96">
        <f>ConFunding!K$70</f>
        <v>0</v>
      </c>
      <c r="L14" s="96">
        <f>ConFunding!L$70</f>
        <v>0</v>
      </c>
      <c r="M14" s="96">
        <f>ConFunding!M$70</f>
        <v>0</v>
      </c>
      <c r="N14" s="96">
        <f>ConFunding!N$70</f>
        <v>0</v>
      </c>
      <c r="O14" s="96">
        <f>ConFunding!O$70</f>
        <v>0</v>
      </c>
      <c r="P14" s="96">
        <f>ConFunding!P$70</f>
        <v>0</v>
      </c>
      <c r="Q14" s="96">
        <f>ConFunding!Q$70</f>
        <v>0</v>
      </c>
      <c r="R14" s="96">
        <f>ConFunding!R$70</f>
        <v>0</v>
      </c>
      <c r="S14" s="96">
        <f>ConFunding!S$70</f>
        <v>0</v>
      </c>
      <c r="T14" s="96">
        <f>ConFunding!T$70</f>
        <v>0</v>
      </c>
      <c r="U14" s="96">
        <f>ConFunding!U$70</f>
        <v>0</v>
      </c>
      <c r="V14" s="96">
        <f>ConFunding!V$70</f>
        <v>0</v>
      </c>
      <c r="W14" s="96">
        <f>ConFunding!W$70</f>
        <v>0</v>
      </c>
      <c r="X14" s="96">
        <f>ConFunding!X$70</f>
        <v>0</v>
      </c>
      <c r="Y14" s="96">
        <f>ConFunding!Y$70</f>
        <v>0</v>
      </c>
      <c r="Z14" s="96">
        <f>ConFunding!Z$70</f>
        <v>0</v>
      </c>
      <c r="AA14" s="96">
        <f>ConFunding!AA$70</f>
        <v>0</v>
      </c>
      <c r="AB14" s="96">
        <f>ConFunding!AB$70</f>
        <v>0</v>
      </c>
      <c r="AC14" s="96">
        <f>ConFunding!AC$70</f>
        <v>0</v>
      </c>
      <c r="AD14" s="96">
        <f>ConFunding!AD$70</f>
        <v>0</v>
      </c>
      <c r="AE14" s="96">
        <f>ConFunding!AE$70</f>
        <v>0</v>
      </c>
      <c r="AF14" s="96">
        <f>ConFunding!AF$70</f>
        <v>0</v>
      </c>
      <c r="AG14" s="96">
        <f>ConFunding!AG$70</f>
        <v>0</v>
      </c>
      <c r="AH14" s="96">
        <f>ConFunding!AH$70</f>
        <v>0</v>
      </c>
      <c r="AI14" s="96">
        <f>ConFunding!AI$70</f>
        <v>0</v>
      </c>
      <c r="AJ14" s="96">
        <f>ConFunding!AJ$70</f>
        <v>0</v>
      </c>
      <c r="AK14" s="96">
        <f>ConFunding!AK$70</f>
        <v>0</v>
      </c>
      <c r="AL14" s="96">
        <f>ConFunding!AL$70</f>
        <v>0</v>
      </c>
      <c r="AM14" s="96">
        <f>ConFunding!AM$70</f>
        <v>0</v>
      </c>
      <c r="AN14" s="96">
        <f>ConFunding!AN$70</f>
        <v>0</v>
      </c>
      <c r="AO14" s="96">
        <f>ConFunding!AO$70</f>
        <v>0</v>
      </c>
      <c r="AP14" s="96">
        <f>ConFunding!AP$70</f>
        <v>0</v>
      </c>
      <c r="AQ14" s="96">
        <f>ConFunding!AQ$70</f>
        <v>0</v>
      </c>
      <c r="AR14" s="96">
        <f>ConFunding!AR$70</f>
        <v>0</v>
      </c>
      <c r="AS14" s="96">
        <f>ConFunding!AS$70</f>
        <v>0</v>
      </c>
      <c r="AT14" s="96">
        <f>ConFunding!AT$70</f>
        <v>0</v>
      </c>
      <c r="AU14" s="96">
        <f>ConFunding!AU$70</f>
        <v>0</v>
      </c>
      <c r="AV14" s="96">
        <f>ConFunding!AV$70</f>
        <v>0</v>
      </c>
      <c r="AW14" s="96">
        <f>ConFunding!AW$70</f>
        <v>0</v>
      </c>
      <c r="AX14" s="96">
        <f>ConFunding!AX$70</f>
        <v>0</v>
      </c>
      <c r="AY14" s="96">
        <f>ConFunding!AY$70</f>
        <v>0</v>
      </c>
      <c r="AZ14" s="96">
        <f>ConFunding!AZ$70</f>
        <v>0</v>
      </c>
      <c r="BA14" s="96">
        <f>ConFunding!BA$70</f>
        <v>0</v>
      </c>
      <c r="BB14" s="96">
        <f>ConFunding!BB$70</f>
        <v>0</v>
      </c>
      <c r="BC14" s="96">
        <f>ConFunding!BC$70</f>
        <v>0</v>
      </c>
      <c r="BD14" s="96">
        <f>ConFunding!BD$70</f>
        <v>0</v>
      </c>
      <c r="BE14" s="96">
        <f>ConFunding!BE$70</f>
        <v>0</v>
      </c>
      <c r="BF14" s="96">
        <f>ConFunding!BF$70</f>
        <v>0</v>
      </c>
      <c r="BG14" s="96">
        <f>ConFunding!BG$70</f>
        <v>0</v>
      </c>
      <c r="BH14" s="96">
        <f>ConFunding!BH$70</f>
        <v>0</v>
      </c>
      <c r="BI14" s="96">
        <f>ConFunding!BI$70</f>
        <v>0</v>
      </c>
      <c r="BJ14" s="96">
        <f>ConFunding!BJ$70</f>
        <v>0</v>
      </c>
      <c r="BK14" s="96">
        <f>ConFunding!BK$70</f>
        <v>0</v>
      </c>
      <c r="BL14" s="96">
        <f>ConFunding!BL$70</f>
        <v>0</v>
      </c>
      <c r="BM14" s="96">
        <f>ConFunding!BM$70</f>
        <v>0</v>
      </c>
      <c r="BN14" s="96">
        <f>ConFunding!BN$70</f>
        <v>0</v>
      </c>
      <c r="BO14" s="96">
        <f>ConFunding!BO$70</f>
        <v>0</v>
      </c>
      <c r="BP14" s="96">
        <f>ConFunding!BP$70</f>
        <v>0</v>
      </c>
      <c r="BQ14" s="96">
        <f>ConFunding!BQ$70</f>
        <v>0</v>
      </c>
      <c r="BR14" s="96">
        <f>ConFunding!BR$70</f>
        <v>0</v>
      </c>
      <c r="BS14" s="96">
        <f>ConFunding!BS$70</f>
        <v>0</v>
      </c>
      <c r="BT14" s="96">
        <f>ConFunding!BT$70</f>
        <v>0</v>
      </c>
      <c r="BU14" s="96">
        <f>ConFunding!BU$70</f>
        <v>0</v>
      </c>
      <c r="BV14" s="96">
        <f>ConFunding!BV$70</f>
        <v>0</v>
      </c>
      <c r="BW14" s="96">
        <f>ConFunding!BW$70</f>
        <v>0</v>
      </c>
      <c r="BX14" s="96">
        <f>ConFunding!BX$70</f>
        <v>0</v>
      </c>
      <c r="BY14" s="96">
        <f>ConFunding!BY$70</f>
        <v>0</v>
      </c>
      <c r="BZ14" s="96">
        <f>ConFunding!BZ$70</f>
        <v>0</v>
      </c>
      <c r="CA14" s="96">
        <f>ConFunding!CA$70</f>
        <v>0</v>
      </c>
      <c r="CB14" s="96">
        <f>ConFunding!CB$70</f>
        <v>0</v>
      </c>
      <c r="CC14" s="96">
        <f>ConFunding!CC$70</f>
        <v>0</v>
      </c>
      <c r="CD14" s="96">
        <f>ConFunding!CD$70</f>
        <v>0</v>
      </c>
      <c r="CE14" s="96">
        <f>ConFunding!CE$70</f>
        <v>0</v>
      </c>
      <c r="CF14" s="96">
        <f>ConFunding!CF$70</f>
        <v>0</v>
      </c>
      <c r="CG14" s="96">
        <f>ConFunding!CG$70</f>
        <v>0</v>
      </c>
      <c r="CH14" s="96">
        <f>ConFunding!CH$70</f>
        <v>0</v>
      </c>
    </row>
    <row r="15" spans="1:86" s="37" customFormat="1" ht="14.25" hidden="1" x14ac:dyDescent="0.2">
      <c r="D15" s="33" t="str">
        <f>Timing!D$58</f>
        <v xml:space="preserve">Refinancing flag </v>
      </c>
      <c r="E15" s="33">
        <f>Timing!E$58</f>
        <v>0</v>
      </c>
      <c r="F15" s="34" t="str">
        <f>Timing!F$58</f>
        <v>Flag</v>
      </c>
      <c r="G15" s="33">
        <f>Timing!G$58</f>
        <v>0</v>
      </c>
      <c r="H15" s="33">
        <f>Timing!H$58</f>
        <v>0</v>
      </c>
      <c r="I15" s="33">
        <f>Timing!I$58</f>
        <v>0</v>
      </c>
      <c r="J15" s="33">
        <f>Timing!J$58</f>
        <v>0</v>
      </c>
      <c r="K15" s="33">
        <f>Timing!K$58</f>
        <v>0</v>
      </c>
      <c r="L15" s="33">
        <f>Timing!L$58</f>
        <v>0</v>
      </c>
      <c r="M15" s="33">
        <f>Timing!M$58</f>
        <v>0</v>
      </c>
      <c r="N15" s="33">
        <f>Timing!N$58</f>
        <v>0</v>
      </c>
      <c r="O15" s="33">
        <f>Timing!O$58</f>
        <v>0</v>
      </c>
      <c r="P15" s="33">
        <f>Timing!P$58</f>
        <v>0</v>
      </c>
      <c r="Q15" s="33">
        <f>Timing!Q$58</f>
        <v>0</v>
      </c>
      <c r="R15" s="33">
        <f>Timing!R$58</f>
        <v>0</v>
      </c>
      <c r="S15" s="33">
        <f>Timing!S$58</f>
        <v>0</v>
      </c>
      <c r="T15" s="33">
        <f>Timing!T$58</f>
        <v>0</v>
      </c>
      <c r="U15" s="33">
        <f>Timing!U$58</f>
        <v>0</v>
      </c>
      <c r="V15" s="33">
        <f>Timing!V$58</f>
        <v>0</v>
      </c>
      <c r="W15" s="33">
        <f>Timing!W$58</f>
        <v>0</v>
      </c>
      <c r="X15" s="33">
        <f>Timing!X$58</f>
        <v>0</v>
      </c>
      <c r="Y15" s="33">
        <f>Timing!Y$58</f>
        <v>0</v>
      </c>
      <c r="Z15" s="33">
        <f>Timing!Z$58</f>
        <v>0</v>
      </c>
      <c r="AA15" s="33">
        <f>Timing!AA$58</f>
        <v>0</v>
      </c>
      <c r="AB15" s="33">
        <f>Timing!AB$58</f>
        <v>0</v>
      </c>
      <c r="AC15" s="33">
        <f>Timing!AC$58</f>
        <v>0</v>
      </c>
      <c r="AD15" s="33">
        <f>Timing!AD$58</f>
        <v>0</v>
      </c>
      <c r="AE15" s="33">
        <f>Timing!AE$58</f>
        <v>0</v>
      </c>
      <c r="AF15" s="33">
        <f>Timing!AF$58</f>
        <v>0</v>
      </c>
      <c r="AG15" s="33">
        <f>Timing!AG$58</f>
        <v>0</v>
      </c>
      <c r="AH15" s="33">
        <f>Timing!AH$58</f>
        <v>0</v>
      </c>
      <c r="AI15" s="33">
        <f>Timing!AI$58</f>
        <v>0</v>
      </c>
      <c r="AJ15" s="33">
        <f>Timing!AJ$58</f>
        <v>0</v>
      </c>
      <c r="AK15" s="33">
        <f>Timing!AK$58</f>
        <v>0</v>
      </c>
      <c r="AL15" s="33">
        <f>Timing!AL$58</f>
        <v>0</v>
      </c>
      <c r="AM15" s="33">
        <f>Timing!AM$58</f>
        <v>0</v>
      </c>
      <c r="AN15" s="33">
        <f>Timing!AN$58</f>
        <v>0</v>
      </c>
      <c r="AO15" s="33">
        <f>Timing!AO$58</f>
        <v>0</v>
      </c>
      <c r="AP15" s="33">
        <f>Timing!AP$58</f>
        <v>0</v>
      </c>
      <c r="AQ15" s="33">
        <f>Timing!AQ$58</f>
        <v>0</v>
      </c>
      <c r="AR15" s="33">
        <f>Timing!AR$58</f>
        <v>0</v>
      </c>
      <c r="AS15" s="33">
        <f>Timing!AS$58</f>
        <v>0</v>
      </c>
      <c r="AT15" s="33">
        <f>Timing!AT$58</f>
        <v>0</v>
      </c>
      <c r="AU15" s="33">
        <f>Timing!AU$58</f>
        <v>0</v>
      </c>
      <c r="AV15" s="33">
        <f>Timing!AV$58</f>
        <v>0</v>
      </c>
      <c r="AW15" s="33">
        <f>Timing!AW$58</f>
        <v>0</v>
      </c>
      <c r="AX15" s="33">
        <f>Timing!AX$58</f>
        <v>0</v>
      </c>
      <c r="AY15" s="33">
        <f>Timing!AY$58</f>
        <v>0</v>
      </c>
      <c r="AZ15" s="33">
        <f>Timing!AZ$58</f>
        <v>0</v>
      </c>
      <c r="BA15" s="33">
        <f>Timing!BA$58</f>
        <v>0</v>
      </c>
      <c r="BB15" s="33">
        <f>Timing!BB$58</f>
        <v>0</v>
      </c>
      <c r="BC15" s="33">
        <f>Timing!BC$58</f>
        <v>0</v>
      </c>
      <c r="BD15" s="33">
        <f>Timing!BD$58</f>
        <v>0</v>
      </c>
      <c r="BE15" s="33">
        <f>Timing!BE$58</f>
        <v>0</v>
      </c>
      <c r="BF15" s="33">
        <f>Timing!BF$58</f>
        <v>0</v>
      </c>
      <c r="BG15" s="33">
        <f>Timing!BG$58</f>
        <v>0</v>
      </c>
      <c r="BH15" s="33">
        <f>Timing!BH$58</f>
        <v>0</v>
      </c>
      <c r="BI15" s="33">
        <f>Timing!BI$58</f>
        <v>0</v>
      </c>
      <c r="BJ15" s="33">
        <f>Timing!BJ$58</f>
        <v>0</v>
      </c>
      <c r="BK15" s="33">
        <f>Timing!BK$58</f>
        <v>0</v>
      </c>
      <c r="BL15" s="33">
        <f>Timing!BL$58</f>
        <v>0</v>
      </c>
      <c r="BM15" s="33">
        <f>Timing!BM$58</f>
        <v>0</v>
      </c>
      <c r="BN15" s="33">
        <f>Timing!BN$58</f>
        <v>0</v>
      </c>
      <c r="BO15" s="33">
        <f>Timing!BO$58</f>
        <v>0</v>
      </c>
      <c r="BP15" s="33">
        <f>Timing!BP$58</f>
        <v>0</v>
      </c>
      <c r="BQ15" s="33">
        <f>Timing!BQ$58</f>
        <v>0</v>
      </c>
      <c r="BR15" s="33">
        <f>Timing!BR$58</f>
        <v>0</v>
      </c>
      <c r="BS15" s="33">
        <f>Timing!BS$58</f>
        <v>0</v>
      </c>
      <c r="BT15" s="33">
        <f>Timing!BT$58</f>
        <v>0</v>
      </c>
      <c r="BU15" s="33">
        <f>Timing!BU$58</f>
        <v>0</v>
      </c>
      <c r="BV15" s="33">
        <f>Timing!BV$58</f>
        <v>0</v>
      </c>
      <c r="BW15" s="33">
        <f>Timing!BW$58</f>
        <v>0</v>
      </c>
      <c r="BX15" s="33">
        <f>Timing!BX$58</f>
        <v>0</v>
      </c>
      <c r="BY15" s="33">
        <f>Timing!BY$58</f>
        <v>0</v>
      </c>
      <c r="BZ15" s="33">
        <f>Timing!BZ$58</f>
        <v>0</v>
      </c>
      <c r="CA15" s="33">
        <f>Timing!CA$58</f>
        <v>0</v>
      </c>
      <c r="CB15" s="33">
        <f>Timing!CB$58</f>
        <v>0</v>
      </c>
      <c r="CC15" s="33">
        <f>Timing!CC$58</f>
        <v>0</v>
      </c>
      <c r="CD15" s="33">
        <f>Timing!CD$58</f>
        <v>0</v>
      </c>
      <c r="CE15" s="33">
        <f>Timing!CE$58</f>
        <v>0</v>
      </c>
      <c r="CF15" s="33">
        <f>Timing!CF$58</f>
        <v>0</v>
      </c>
      <c r="CG15" s="33">
        <f>Timing!CG$58</f>
        <v>0</v>
      </c>
      <c r="CH15" s="33">
        <f>Timing!CH$58</f>
        <v>0</v>
      </c>
    </row>
    <row r="16" spans="1:86" hidden="1" x14ac:dyDescent="0.25"/>
    <row r="17" spans="1:86" hidden="1" x14ac:dyDescent="0.25">
      <c r="D17" s="6" t="s">
        <v>277</v>
      </c>
      <c r="F17" s="7" t="s">
        <v>59</v>
      </c>
      <c r="I17" s="14">
        <f>H20</f>
        <v>0</v>
      </c>
      <c r="J17" s="14">
        <f t="shared" ref="J17:BU17" si="4">I20</f>
        <v>0</v>
      </c>
      <c r="K17" s="14">
        <f t="shared" si="4"/>
        <v>0</v>
      </c>
      <c r="L17" s="14">
        <f t="shared" si="4"/>
        <v>0</v>
      </c>
      <c r="M17" s="14">
        <f t="shared" si="4"/>
        <v>0</v>
      </c>
      <c r="N17" s="14">
        <f t="shared" si="4"/>
        <v>0</v>
      </c>
      <c r="O17" s="14">
        <f t="shared" si="4"/>
        <v>0</v>
      </c>
      <c r="P17" s="14">
        <f t="shared" si="4"/>
        <v>0</v>
      </c>
      <c r="Q17" s="14">
        <f t="shared" si="4"/>
        <v>0</v>
      </c>
      <c r="R17" s="14">
        <f t="shared" si="4"/>
        <v>0</v>
      </c>
      <c r="S17" s="14">
        <f t="shared" si="4"/>
        <v>0</v>
      </c>
      <c r="T17" s="14">
        <f t="shared" si="4"/>
        <v>0</v>
      </c>
      <c r="U17" s="14">
        <f t="shared" si="4"/>
        <v>0</v>
      </c>
      <c r="V17" s="14">
        <f t="shared" si="4"/>
        <v>0</v>
      </c>
      <c r="W17" s="14">
        <f t="shared" si="4"/>
        <v>0</v>
      </c>
      <c r="X17" s="14">
        <f t="shared" si="4"/>
        <v>0</v>
      </c>
      <c r="Y17" s="14">
        <f t="shared" si="4"/>
        <v>0</v>
      </c>
      <c r="Z17" s="14">
        <f t="shared" si="4"/>
        <v>0</v>
      </c>
      <c r="AA17" s="14">
        <f t="shared" si="4"/>
        <v>0</v>
      </c>
      <c r="AB17" s="14">
        <f t="shared" si="4"/>
        <v>0</v>
      </c>
      <c r="AC17" s="14">
        <f t="shared" si="4"/>
        <v>0</v>
      </c>
      <c r="AD17" s="14">
        <f t="shared" si="4"/>
        <v>0</v>
      </c>
      <c r="AE17" s="14">
        <f t="shared" si="4"/>
        <v>0</v>
      </c>
      <c r="AF17" s="14">
        <f t="shared" si="4"/>
        <v>0</v>
      </c>
      <c r="AG17" s="14">
        <f t="shared" si="4"/>
        <v>0</v>
      </c>
      <c r="AH17" s="14">
        <f t="shared" si="4"/>
        <v>0</v>
      </c>
      <c r="AI17" s="14">
        <f t="shared" si="4"/>
        <v>0</v>
      </c>
      <c r="AJ17" s="14">
        <f t="shared" si="4"/>
        <v>0</v>
      </c>
      <c r="AK17" s="14">
        <f t="shared" si="4"/>
        <v>0</v>
      </c>
      <c r="AL17" s="14">
        <f t="shared" si="4"/>
        <v>0</v>
      </c>
      <c r="AM17" s="14">
        <f t="shared" si="4"/>
        <v>0</v>
      </c>
      <c r="AN17" s="14">
        <f t="shared" si="4"/>
        <v>0</v>
      </c>
      <c r="AO17" s="14">
        <f t="shared" si="4"/>
        <v>0</v>
      </c>
      <c r="AP17" s="14">
        <f t="shared" si="4"/>
        <v>0</v>
      </c>
      <c r="AQ17" s="14">
        <f t="shared" si="4"/>
        <v>0</v>
      </c>
      <c r="AR17" s="14">
        <f t="shared" si="4"/>
        <v>0</v>
      </c>
      <c r="AS17" s="14">
        <f t="shared" si="4"/>
        <v>0</v>
      </c>
      <c r="AT17" s="14">
        <f t="shared" si="4"/>
        <v>0</v>
      </c>
      <c r="AU17" s="14">
        <f t="shared" si="4"/>
        <v>0</v>
      </c>
      <c r="AV17" s="14">
        <f t="shared" si="4"/>
        <v>0</v>
      </c>
      <c r="AW17" s="14">
        <f t="shared" si="4"/>
        <v>0</v>
      </c>
      <c r="AX17" s="14">
        <f t="shared" si="4"/>
        <v>0</v>
      </c>
      <c r="AY17" s="14">
        <f t="shared" si="4"/>
        <v>0</v>
      </c>
      <c r="AZ17" s="14">
        <f t="shared" si="4"/>
        <v>0</v>
      </c>
      <c r="BA17" s="14">
        <f t="shared" si="4"/>
        <v>0</v>
      </c>
      <c r="BB17" s="14">
        <f t="shared" si="4"/>
        <v>0</v>
      </c>
      <c r="BC17" s="14">
        <f t="shared" si="4"/>
        <v>0</v>
      </c>
      <c r="BD17" s="14">
        <f t="shared" si="4"/>
        <v>0</v>
      </c>
      <c r="BE17" s="14">
        <f t="shared" si="4"/>
        <v>0</v>
      </c>
      <c r="BF17" s="14">
        <f t="shared" si="4"/>
        <v>0</v>
      </c>
      <c r="BG17" s="14">
        <f t="shared" si="4"/>
        <v>0</v>
      </c>
      <c r="BH17" s="14">
        <f t="shared" si="4"/>
        <v>0</v>
      </c>
      <c r="BI17" s="14">
        <f t="shared" si="4"/>
        <v>0</v>
      </c>
      <c r="BJ17" s="14">
        <f t="shared" si="4"/>
        <v>0</v>
      </c>
      <c r="BK17" s="14">
        <f t="shared" si="4"/>
        <v>0</v>
      </c>
      <c r="BL17" s="14">
        <f t="shared" si="4"/>
        <v>0</v>
      </c>
      <c r="BM17" s="14">
        <f t="shared" si="4"/>
        <v>0</v>
      </c>
      <c r="BN17" s="14">
        <f t="shared" si="4"/>
        <v>0</v>
      </c>
      <c r="BO17" s="14">
        <f t="shared" si="4"/>
        <v>0</v>
      </c>
      <c r="BP17" s="14">
        <f t="shared" si="4"/>
        <v>0</v>
      </c>
      <c r="BQ17" s="14">
        <f t="shared" si="4"/>
        <v>0</v>
      </c>
      <c r="BR17" s="14">
        <f t="shared" si="4"/>
        <v>0</v>
      </c>
      <c r="BS17" s="14">
        <f t="shared" si="4"/>
        <v>0</v>
      </c>
      <c r="BT17" s="14">
        <f t="shared" si="4"/>
        <v>0</v>
      </c>
      <c r="BU17" s="14">
        <f t="shared" si="4"/>
        <v>0</v>
      </c>
      <c r="BV17" s="14">
        <f t="shared" ref="BV17:CH17" si="5">BU20</f>
        <v>0</v>
      </c>
      <c r="BW17" s="14">
        <f t="shared" si="5"/>
        <v>0</v>
      </c>
      <c r="BX17" s="14">
        <f t="shared" si="5"/>
        <v>0</v>
      </c>
      <c r="BY17" s="14">
        <f t="shared" si="5"/>
        <v>0</v>
      </c>
      <c r="BZ17" s="14">
        <f t="shared" si="5"/>
        <v>0</v>
      </c>
      <c r="CA17" s="14">
        <f t="shared" si="5"/>
        <v>0</v>
      </c>
      <c r="CB17" s="14">
        <f t="shared" si="5"/>
        <v>0</v>
      </c>
      <c r="CC17" s="14">
        <f t="shared" si="5"/>
        <v>0</v>
      </c>
      <c r="CD17" s="14">
        <f t="shared" si="5"/>
        <v>0</v>
      </c>
      <c r="CE17" s="14">
        <f t="shared" si="5"/>
        <v>0</v>
      </c>
      <c r="CF17" s="14">
        <f t="shared" si="5"/>
        <v>0</v>
      </c>
      <c r="CG17" s="14">
        <f t="shared" si="5"/>
        <v>0</v>
      </c>
      <c r="CH17" s="14">
        <f t="shared" si="5"/>
        <v>0</v>
      </c>
    </row>
    <row r="18" spans="1:86" hidden="1" x14ac:dyDescent="0.25">
      <c r="A18" s="88"/>
      <c r="B18" s="88"/>
      <c r="C18" s="88"/>
      <c r="D18" s="171" t="str">
        <f>NCA!D$12</f>
        <v xml:space="preserve">Maintenance capex </v>
      </c>
      <c r="E18" s="171" t="str">
        <f>NCA!E$12</f>
        <v>CF</v>
      </c>
      <c r="F18" s="172">
        <f>NCA!F$12</f>
        <v>0</v>
      </c>
      <c r="G18" s="171">
        <f>NCA!G$12</f>
        <v>0</v>
      </c>
      <c r="H18" s="171">
        <f>NCA!H$12</f>
        <v>0</v>
      </c>
      <c r="I18" s="171">
        <f>NCA!I$12</f>
        <v>0</v>
      </c>
      <c r="J18" s="171">
        <f>NCA!J$12</f>
        <v>0</v>
      </c>
      <c r="K18" s="171">
        <f>NCA!K$12</f>
        <v>0</v>
      </c>
      <c r="L18" s="171">
        <f>NCA!L$12</f>
        <v>0</v>
      </c>
      <c r="M18" s="171">
        <f>NCA!M$12</f>
        <v>0</v>
      </c>
      <c r="N18" s="171">
        <f>NCA!N$12</f>
        <v>0</v>
      </c>
      <c r="O18" s="171">
        <f>NCA!O$12</f>
        <v>0</v>
      </c>
      <c r="P18" s="171">
        <f>NCA!P$12</f>
        <v>0</v>
      </c>
      <c r="Q18" s="171">
        <f>NCA!Q$12</f>
        <v>0</v>
      </c>
      <c r="R18" s="171">
        <f>NCA!R$12</f>
        <v>0</v>
      </c>
      <c r="S18" s="171">
        <f>NCA!S$12</f>
        <v>0</v>
      </c>
      <c r="T18" s="171">
        <f>NCA!T$12</f>
        <v>0</v>
      </c>
      <c r="U18" s="171">
        <f>NCA!U$12</f>
        <v>0</v>
      </c>
      <c r="V18" s="171">
        <f>NCA!V$12</f>
        <v>0</v>
      </c>
      <c r="W18" s="171">
        <f>NCA!W$12</f>
        <v>0</v>
      </c>
      <c r="X18" s="171">
        <f>NCA!X$12</f>
        <v>0</v>
      </c>
      <c r="Y18" s="171">
        <f>NCA!Y$12</f>
        <v>0</v>
      </c>
      <c r="Z18" s="171">
        <f>NCA!Z$12</f>
        <v>0</v>
      </c>
      <c r="AA18" s="171">
        <f>NCA!AA$12</f>
        <v>0</v>
      </c>
      <c r="AB18" s="171">
        <f>NCA!AB$12</f>
        <v>0</v>
      </c>
      <c r="AC18" s="171">
        <f>NCA!AC$12</f>
        <v>0</v>
      </c>
      <c r="AD18" s="171">
        <f>NCA!AD$12</f>
        <v>0</v>
      </c>
      <c r="AE18" s="171">
        <f>NCA!AE$12</f>
        <v>0</v>
      </c>
      <c r="AF18" s="171">
        <f>NCA!AF$12</f>
        <v>0</v>
      </c>
      <c r="AG18" s="171">
        <f>NCA!AG$12</f>
        <v>0</v>
      </c>
      <c r="AH18" s="171">
        <f>NCA!AH$12</f>
        <v>0</v>
      </c>
      <c r="AI18" s="171">
        <f>NCA!AI$12</f>
        <v>0</v>
      </c>
      <c r="AJ18" s="171">
        <f>NCA!AJ$12</f>
        <v>0</v>
      </c>
      <c r="AK18" s="171">
        <f>NCA!AK$12</f>
        <v>0</v>
      </c>
      <c r="AL18" s="171">
        <f>NCA!AL$12</f>
        <v>0</v>
      </c>
      <c r="AM18" s="171">
        <f>NCA!AM$12</f>
        <v>0</v>
      </c>
      <c r="AN18" s="171">
        <f>NCA!AN$12</f>
        <v>0</v>
      </c>
      <c r="AO18" s="171">
        <f>NCA!AO$12</f>
        <v>0</v>
      </c>
      <c r="AP18" s="171">
        <f>NCA!AP$12</f>
        <v>0</v>
      </c>
      <c r="AQ18" s="171">
        <f>NCA!AQ$12</f>
        <v>0</v>
      </c>
      <c r="AR18" s="171">
        <f>NCA!AR$12</f>
        <v>0</v>
      </c>
      <c r="AS18" s="171">
        <f>NCA!AS$12</f>
        <v>0</v>
      </c>
      <c r="AT18" s="171">
        <f>NCA!AT$12</f>
        <v>0</v>
      </c>
      <c r="AU18" s="171">
        <f>NCA!AU$12</f>
        <v>0</v>
      </c>
      <c r="AV18" s="171">
        <f>NCA!AV$12</f>
        <v>0</v>
      </c>
      <c r="AW18" s="171">
        <f>NCA!AW$12</f>
        <v>0</v>
      </c>
      <c r="AX18" s="171">
        <f>NCA!AX$12</f>
        <v>0</v>
      </c>
      <c r="AY18" s="171">
        <f>NCA!AY$12</f>
        <v>0</v>
      </c>
      <c r="AZ18" s="171">
        <f>NCA!AZ$12</f>
        <v>0</v>
      </c>
      <c r="BA18" s="171">
        <f>NCA!BA$12</f>
        <v>0</v>
      </c>
      <c r="BB18" s="171">
        <f>NCA!BB$12</f>
        <v>0</v>
      </c>
      <c r="BC18" s="171">
        <f>NCA!BC$12</f>
        <v>0</v>
      </c>
      <c r="BD18" s="171">
        <f>NCA!BD$12</f>
        <v>0</v>
      </c>
      <c r="BE18" s="171">
        <f>NCA!BE$12</f>
        <v>0</v>
      </c>
      <c r="BF18" s="171">
        <f>NCA!BF$12</f>
        <v>0</v>
      </c>
      <c r="BG18" s="171">
        <f>NCA!BG$12</f>
        <v>0</v>
      </c>
      <c r="BH18" s="171">
        <f>NCA!BH$12</f>
        <v>0</v>
      </c>
      <c r="BI18" s="171">
        <f>NCA!BI$12</f>
        <v>0</v>
      </c>
      <c r="BJ18" s="171">
        <f>NCA!BJ$12</f>
        <v>0</v>
      </c>
      <c r="BK18" s="171">
        <f>NCA!BK$12</f>
        <v>0</v>
      </c>
      <c r="BL18" s="171">
        <f>NCA!BL$12</f>
        <v>0</v>
      </c>
      <c r="BM18" s="171">
        <f>NCA!BM$12</f>
        <v>0</v>
      </c>
      <c r="BN18" s="171">
        <f>NCA!BN$12</f>
        <v>0</v>
      </c>
      <c r="BO18" s="171">
        <f>NCA!BO$12</f>
        <v>0</v>
      </c>
      <c r="BP18" s="171">
        <f>NCA!BP$12</f>
        <v>0</v>
      </c>
      <c r="BQ18" s="171">
        <f>NCA!BQ$12</f>
        <v>0</v>
      </c>
      <c r="BR18" s="171">
        <f>NCA!BR$12</f>
        <v>0</v>
      </c>
      <c r="BS18" s="171">
        <f>NCA!BS$12</f>
        <v>0</v>
      </c>
      <c r="BT18" s="171">
        <f>NCA!BT$12</f>
        <v>0</v>
      </c>
      <c r="BU18" s="171">
        <f>NCA!BU$12</f>
        <v>0</v>
      </c>
      <c r="BV18" s="171">
        <f>NCA!BV$12</f>
        <v>0</v>
      </c>
      <c r="BW18" s="171">
        <f>NCA!BW$12</f>
        <v>0</v>
      </c>
      <c r="BX18" s="171">
        <f>NCA!BX$12</f>
        <v>0</v>
      </c>
      <c r="BY18" s="171">
        <f>NCA!BY$12</f>
        <v>0</v>
      </c>
      <c r="BZ18" s="171">
        <f>NCA!BZ$12</f>
        <v>0</v>
      </c>
      <c r="CA18" s="171">
        <f>NCA!CA$12</f>
        <v>0</v>
      </c>
      <c r="CB18" s="171">
        <f>NCA!CB$12</f>
        <v>0</v>
      </c>
      <c r="CC18" s="171">
        <f>NCA!CC$12</f>
        <v>0</v>
      </c>
      <c r="CD18" s="171">
        <f>NCA!CD$12</f>
        <v>0</v>
      </c>
      <c r="CE18" s="171">
        <f>NCA!CE$12</f>
        <v>0</v>
      </c>
      <c r="CF18" s="171">
        <f>NCA!CF$12</f>
        <v>0</v>
      </c>
      <c r="CG18" s="171">
        <f>NCA!CG$12</f>
        <v>0</v>
      </c>
      <c r="CH18" s="171">
        <f>NCA!CH$12</f>
        <v>0</v>
      </c>
    </row>
    <row r="19" spans="1:86" hidden="1" x14ac:dyDescent="0.25">
      <c r="D19" s="6" t="str">
        <f>D$12</f>
        <v xml:space="preserve">Tax depreciation </v>
      </c>
      <c r="E19" s="14">
        <f t="shared" ref="E19:BP19" si="6">E$12</f>
        <v>0</v>
      </c>
      <c r="F19" s="7" t="str">
        <f t="shared" si="6"/>
        <v>$ 000s</v>
      </c>
      <c r="G19" s="6">
        <f t="shared" si="6"/>
        <v>0</v>
      </c>
      <c r="H19" s="6">
        <f t="shared" si="6"/>
        <v>0</v>
      </c>
      <c r="I19" s="6">
        <f t="shared" si="6"/>
        <v>0</v>
      </c>
      <c r="J19" s="6">
        <f t="shared" si="6"/>
        <v>0</v>
      </c>
      <c r="K19" s="6">
        <f t="shared" si="6"/>
        <v>0</v>
      </c>
      <c r="L19" s="6">
        <f t="shared" si="6"/>
        <v>0</v>
      </c>
      <c r="M19" s="6">
        <f t="shared" si="6"/>
        <v>0</v>
      </c>
      <c r="N19" s="6">
        <f t="shared" si="6"/>
        <v>0</v>
      </c>
      <c r="O19" s="6">
        <f t="shared" si="6"/>
        <v>0</v>
      </c>
      <c r="P19" s="6">
        <f t="shared" si="6"/>
        <v>0</v>
      </c>
      <c r="Q19" s="6">
        <f t="shared" si="6"/>
        <v>0</v>
      </c>
      <c r="R19" s="6">
        <f t="shared" si="6"/>
        <v>0</v>
      </c>
      <c r="S19" s="6">
        <f t="shared" si="6"/>
        <v>0</v>
      </c>
      <c r="T19" s="6">
        <f t="shared" si="6"/>
        <v>0</v>
      </c>
      <c r="U19" s="6">
        <f t="shared" si="6"/>
        <v>0</v>
      </c>
      <c r="V19" s="6">
        <f t="shared" si="6"/>
        <v>0</v>
      </c>
      <c r="W19" s="6">
        <f t="shared" si="6"/>
        <v>0</v>
      </c>
      <c r="X19" s="6">
        <f t="shared" si="6"/>
        <v>0</v>
      </c>
      <c r="Y19" s="6">
        <f t="shared" si="6"/>
        <v>0</v>
      </c>
      <c r="Z19" s="6">
        <f t="shared" si="6"/>
        <v>0</v>
      </c>
      <c r="AA19" s="6">
        <f t="shared" si="6"/>
        <v>0</v>
      </c>
      <c r="AB19" s="6">
        <f t="shared" si="6"/>
        <v>0</v>
      </c>
      <c r="AC19" s="6">
        <f t="shared" si="6"/>
        <v>0</v>
      </c>
      <c r="AD19" s="6">
        <f t="shared" si="6"/>
        <v>0</v>
      </c>
      <c r="AE19" s="6">
        <f t="shared" si="6"/>
        <v>0</v>
      </c>
      <c r="AF19" s="6">
        <f t="shared" si="6"/>
        <v>0</v>
      </c>
      <c r="AG19" s="6">
        <f t="shared" si="6"/>
        <v>0</v>
      </c>
      <c r="AH19" s="6">
        <f t="shared" si="6"/>
        <v>0</v>
      </c>
      <c r="AI19" s="6">
        <f t="shared" si="6"/>
        <v>0</v>
      </c>
      <c r="AJ19" s="6">
        <f t="shared" si="6"/>
        <v>0</v>
      </c>
      <c r="AK19" s="6">
        <f t="shared" si="6"/>
        <v>0</v>
      </c>
      <c r="AL19" s="6">
        <f t="shared" si="6"/>
        <v>0</v>
      </c>
      <c r="AM19" s="6">
        <f t="shared" si="6"/>
        <v>0</v>
      </c>
      <c r="AN19" s="6">
        <f t="shared" si="6"/>
        <v>0</v>
      </c>
      <c r="AO19" s="6">
        <f t="shared" si="6"/>
        <v>0</v>
      </c>
      <c r="AP19" s="6">
        <f t="shared" si="6"/>
        <v>0</v>
      </c>
      <c r="AQ19" s="6">
        <f t="shared" si="6"/>
        <v>0</v>
      </c>
      <c r="AR19" s="6">
        <f t="shared" si="6"/>
        <v>0</v>
      </c>
      <c r="AS19" s="6">
        <f t="shared" si="6"/>
        <v>0</v>
      </c>
      <c r="AT19" s="6">
        <f t="shared" si="6"/>
        <v>0</v>
      </c>
      <c r="AU19" s="6">
        <f t="shared" si="6"/>
        <v>0</v>
      </c>
      <c r="AV19" s="6">
        <f t="shared" si="6"/>
        <v>0</v>
      </c>
      <c r="AW19" s="6">
        <f t="shared" si="6"/>
        <v>0</v>
      </c>
      <c r="AX19" s="6">
        <f t="shared" si="6"/>
        <v>0</v>
      </c>
      <c r="AY19" s="6">
        <f t="shared" si="6"/>
        <v>0</v>
      </c>
      <c r="AZ19" s="6">
        <f t="shared" si="6"/>
        <v>0</v>
      </c>
      <c r="BA19" s="6">
        <f t="shared" si="6"/>
        <v>0</v>
      </c>
      <c r="BB19" s="6">
        <f t="shared" si="6"/>
        <v>0</v>
      </c>
      <c r="BC19" s="6">
        <f t="shared" si="6"/>
        <v>0</v>
      </c>
      <c r="BD19" s="6">
        <f t="shared" si="6"/>
        <v>0</v>
      </c>
      <c r="BE19" s="6">
        <f t="shared" si="6"/>
        <v>0</v>
      </c>
      <c r="BF19" s="6">
        <f t="shared" si="6"/>
        <v>0</v>
      </c>
      <c r="BG19" s="6">
        <f t="shared" si="6"/>
        <v>0</v>
      </c>
      <c r="BH19" s="6">
        <f t="shared" si="6"/>
        <v>0</v>
      </c>
      <c r="BI19" s="6">
        <f t="shared" si="6"/>
        <v>0</v>
      </c>
      <c r="BJ19" s="6">
        <f t="shared" si="6"/>
        <v>0</v>
      </c>
      <c r="BK19" s="6">
        <f t="shared" si="6"/>
        <v>0</v>
      </c>
      <c r="BL19" s="6">
        <f t="shared" si="6"/>
        <v>0</v>
      </c>
      <c r="BM19" s="6">
        <f t="shared" si="6"/>
        <v>0</v>
      </c>
      <c r="BN19" s="6">
        <f t="shared" si="6"/>
        <v>0</v>
      </c>
      <c r="BO19" s="6">
        <f t="shared" si="6"/>
        <v>0</v>
      </c>
      <c r="BP19" s="6">
        <f t="shared" si="6"/>
        <v>0</v>
      </c>
      <c r="BQ19" s="6">
        <f t="shared" ref="BQ19:CH19" si="7">BQ$12</f>
        <v>0</v>
      </c>
      <c r="BR19" s="6">
        <f t="shared" si="7"/>
        <v>0</v>
      </c>
      <c r="BS19" s="6">
        <f t="shared" si="7"/>
        <v>0</v>
      </c>
      <c r="BT19" s="6">
        <f t="shared" si="7"/>
        <v>0</v>
      </c>
      <c r="BU19" s="6">
        <f t="shared" si="7"/>
        <v>0</v>
      </c>
      <c r="BV19" s="6">
        <f t="shared" si="7"/>
        <v>0</v>
      </c>
      <c r="BW19" s="6">
        <f t="shared" si="7"/>
        <v>0</v>
      </c>
      <c r="BX19" s="6">
        <f t="shared" si="7"/>
        <v>0</v>
      </c>
      <c r="BY19" s="6">
        <f t="shared" si="7"/>
        <v>0</v>
      </c>
      <c r="BZ19" s="6">
        <f t="shared" si="7"/>
        <v>0</v>
      </c>
      <c r="CA19" s="6">
        <f t="shared" si="7"/>
        <v>0</v>
      </c>
      <c r="CB19" s="6">
        <f t="shared" si="7"/>
        <v>0</v>
      </c>
      <c r="CC19" s="6">
        <f t="shared" si="7"/>
        <v>0</v>
      </c>
      <c r="CD19" s="6">
        <f t="shared" si="7"/>
        <v>0</v>
      </c>
      <c r="CE19" s="6">
        <f t="shared" si="7"/>
        <v>0</v>
      </c>
      <c r="CF19" s="6">
        <f t="shared" si="7"/>
        <v>0</v>
      </c>
      <c r="CG19" s="6">
        <f t="shared" si="7"/>
        <v>0</v>
      </c>
      <c r="CH19" s="6">
        <f t="shared" si="7"/>
        <v>0</v>
      </c>
    </row>
    <row r="20" spans="1:86" s="84" customFormat="1" hidden="1" x14ac:dyDescent="0.25">
      <c r="A20" s="83"/>
      <c r="B20" s="83"/>
      <c r="C20" s="83"/>
      <c r="D20" s="72" t="s">
        <v>278</v>
      </c>
      <c r="E20" s="105"/>
      <c r="F20" s="71" t="s">
        <v>59</v>
      </c>
      <c r="G20" s="71"/>
      <c r="H20" s="72"/>
      <c r="I20" s="84">
        <f>IF(I15=1,$E$14,I17+I18-I19)</f>
        <v>0</v>
      </c>
      <c r="J20" s="84">
        <f t="shared" ref="J20:BU20" si="8">IF(J15=1,$E$14,J17+J18-J19)</f>
        <v>0</v>
      </c>
      <c r="K20" s="84">
        <f t="shared" si="8"/>
        <v>0</v>
      </c>
      <c r="L20" s="84">
        <f t="shared" si="8"/>
        <v>0</v>
      </c>
      <c r="M20" s="84">
        <f t="shared" si="8"/>
        <v>0</v>
      </c>
      <c r="N20" s="84">
        <f t="shared" si="8"/>
        <v>0</v>
      </c>
      <c r="O20" s="84">
        <f t="shared" si="8"/>
        <v>0</v>
      </c>
      <c r="P20" s="84">
        <f t="shared" si="8"/>
        <v>0</v>
      </c>
      <c r="Q20" s="84">
        <f t="shared" si="8"/>
        <v>0</v>
      </c>
      <c r="R20" s="84">
        <f t="shared" si="8"/>
        <v>0</v>
      </c>
      <c r="S20" s="84">
        <f t="shared" si="8"/>
        <v>0</v>
      </c>
      <c r="T20" s="84">
        <f t="shared" si="8"/>
        <v>0</v>
      </c>
      <c r="U20" s="84">
        <f t="shared" si="8"/>
        <v>0</v>
      </c>
      <c r="V20" s="84">
        <f t="shared" si="8"/>
        <v>0</v>
      </c>
      <c r="W20" s="84">
        <f t="shared" si="8"/>
        <v>0</v>
      </c>
      <c r="X20" s="84">
        <f t="shared" si="8"/>
        <v>0</v>
      </c>
      <c r="Y20" s="84">
        <f t="shared" si="8"/>
        <v>0</v>
      </c>
      <c r="Z20" s="84">
        <f t="shared" si="8"/>
        <v>0</v>
      </c>
      <c r="AA20" s="84">
        <f t="shared" si="8"/>
        <v>0</v>
      </c>
      <c r="AB20" s="84">
        <f t="shared" si="8"/>
        <v>0</v>
      </c>
      <c r="AC20" s="84">
        <f t="shared" si="8"/>
        <v>0</v>
      </c>
      <c r="AD20" s="84">
        <f t="shared" si="8"/>
        <v>0</v>
      </c>
      <c r="AE20" s="84">
        <f t="shared" si="8"/>
        <v>0</v>
      </c>
      <c r="AF20" s="84">
        <f t="shared" si="8"/>
        <v>0</v>
      </c>
      <c r="AG20" s="84">
        <f t="shared" si="8"/>
        <v>0</v>
      </c>
      <c r="AH20" s="84">
        <f t="shared" si="8"/>
        <v>0</v>
      </c>
      <c r="AI20" s="84">
        <f t="shared" si="8"/>
        <v>0</v>
      </c>
      <c r="AJ20" s="84">
        <f t="shared" si="8"/>
        <v>0</v>
      </c>
      <c r="AK20" s="84">
        <f t="shared" si="8"/>
        <v>0</v>
      </c>
      <c r="AL20" s="84">
        <f t="shared" si="8"/>
        <v>0</v>
      </c>
      <c r="AM20" s="84">
        <f t="shared" si="8"/>
        <v>0</v>
      </c>
      <c r="AN20" s="84">
        <f t="shared" si="8"/>
        <v>0</v>
      </c>
      <c r="AO20" s="84">
        <f t="shared" si="8"/>
        <v>0</v>
      </c>
      <c r="AP20" s="84">
        <f t="shared" si="8"/>
        <v>0</v>
      </c>
      <c r="AQ20" s="84">
        <f t="shared" si="8"/>
        <v>0</v>
      </c>
      <c r="AR20" s="84">
        <f t="shared" si="8"/>
        <v>0</v>
      </c>
      <c r="AS20" s="84">
        <f t="shared" si="8"/>
        <v>0</v>
      </c>
      <c r="AT20" s="84">
        <f t="shared" si="8"/>
        <v>0</v>
      </c>
      <c r="AU20" s="84">
        <f t="shared" si="8"/>
        <v>0</v>
      </c>
      <c r="AV20" s="84">
        <f t="shared" si="8"/>
        <v>0</v>
      </c>
      <c r="AW20" s="84">
        <f t="shared" si="8"/>
        <v>0</v>
      </c>
      <c r="AX20" s="84">
        <f t="shared" si="8"/>
        <v>0</v>
      </c>
      <c r="AY20" s="84">
        <f t="shared" si="8"/>
        <v>0</v>
      </c>
      <c r="AZ20" s="84">
        <f t="shared" si="8"/>
        <v>0</v>
      </c>
      <c r="BA20" s="84">
        <f t="shared" si="8"/>
        <v>0</v>
      </c>
      <c r="BB20" s="84">
        <f t="shared" si="8"/>
        <v>0</v>
      </c>
      <c r="BC20" s="84">
        <f t="shared" si="8"/>
        <v>0</v>
      </c>
      <c r="BD20" s="84">
        <f t="shared" si="8"/>
        <v>0</v>
      </c>
      <c r="BE20" s="84">
        <f t="shared" si="8"/>
        <v>0</v>
      </c>
      <c r="BF20" s="84">
        <f t="shared" si="8"/>
        <v>0</v>
      </c>
      <c r="BG20" s="84">
        <f t="shared" si="8"/>
        <v>0</v>
      </c>
      <c r="BH20" s="84">
        <f t="shared" si="8"/>
        <v>0</v>
      </c>
      <c r="BI20" s="84">
        <f t="shared" si="8"/>
        <v>0</v>
      </c>
      <c r="BJ20" s="84">
        <f t="shared" si="8"/>
        <v>0</v>
      </c>
      <c r="BK20" s="84">
        <f t="shared" si="8"/>
        <v>0</v>
      </c>
      <c r="BL20" s="84">
        <f t="shared" si="8"/>
        <v>0</v>
      </c>
      <c r="BM20" s="84">
        <f t="shared" si="8"/>
        <v>0</v>
      </c>
      <c r="BN20" s="84">
        <f t="shared" si="8"/>
        <v>0</v>
      </c>
      <c r="BO20" s="84">
        <f t="shared" si="8"/>
        <v>0</v>
      </c>
      <c r="BP20" s="84">
        <f t="shared" si="8"/>
        <v>0</v>
      </c>
      <c r="BQ20" s="84">
        <f t="shared" si="8"/>
        <v>0</v>
      </c>
      <c r="BR20" s="84">
        <f t="shared" si="8"/>
        <v>0</v>
      </c>
      <c r="BS20" s="84">
        <f t="shared" si="8"/>
        <v>0</v>
      </c>
      <c r="BT20" s="84">
        <f t="shared" si="8"/>
        <v>0</v>
      </c>
      <c r="BU20" s="84">
        <f t="shared" si="8"/>
        <v>0</v>
      </c>
      <c r="BV20" s="84">
        <f t="shared" ref="BV20:CH20" si="9">IF(BV15=1,$E$14,BV17+BV18-BV19)</f>
        <v>0</v>
      </c>
      <c r="BW20" s="84">
        <f t="shared" si="9"/>
        <v>0</v>
      </c>
      <c r="BX20" s="84">
        <f t="shared" si="9"/>
        <v>0</v>
      </c>
      <c r="BY20" s="84">
        <f t="shared" si="9"/>
        <v>0</v>
      </c>
      <c r="BZ20" s="84">
        <f t="shared" si="9"/>
        <v>0</v>
      </c>
      <c r="CA20" s="84">
        <f t="shared" si="9"/>
        <v>0</v>
      </c>
      <c r="CB20" s="84">
        <f t="shared" si="9"/>
        <v>0</v>
      </c>
      <c r="CC20" s="84">
        <f t="shared" si="9"/>
        <v>0</v>
      </c>
      <c r="CD20" s="84">
        <f t="shared" si="9"/>
        <v>0</v>
      </c>
      <c r="CE20" s="84">
        <f t="shared" si="9"/>
        <v>0</v>
      </c>
      <c r="CF20" s="84">
        <f t="shared" si="9"/>
        <v>0</v>
      </c>
      <c r="CG20" s="84">
        <f t="shared" si="9"/>
        <v>0</v>
      </c>
      <c r="CH20" s="84">
        <f t="shared" si="9"/>
        <v>0</v>
      </c>
    </row>
    <row r="21" spans="1:86" hidden="1" x14ac:dyDescent="0.25"/>
    <row r="22" spans="1:86" x14ac:dyDescent="0.25">
      <c r="A22" s="5" t="s">
        <v>279</v>
      </c>
    </row>
    <row r="24" spans="1:86" s="175" customFormat="1" x14ac:dyDescent="0.25">
      <c r="A24" s="174"/>
      <c r="B24" s="174"/>
      <c r="C24" s="174"/>
      <c r="D24" s="176" t="str">
        <f>FinSt!D$11</f>
        <v>EBITDA</v>
      </c>
      <c r="E24" s="176">
        <f>FinSt!E$11</f>
        <v>0</v>
      </c>
      <c r="F24" s="179" t="str">
        <f>FinSt!F$11</f>
        <v>$ 000s</v>
      </c>
      <c r="G24" s="176">
        <f>FinSt!G$11</f>
        <v>268415.98637823237</v>
      </c>
      <c r="H24" s="176">
        <f>FinSt!H$11</f>
        <v>0</v>
      </c>
      <c r="I24" s="176">
        <f>FinSt!I$11</f>
        <v>0</v>
      </c>
      <c r="J24" s="176">
        <f>FinSt!J$11</f>
        <v>0</v>
      </c>
      <c r="K24" s="176">
        <f>FinSt!K$11</f>
        <v>0</v>
      </c>
      <c r="L24" s="176">
        <f>FinSt!L$11</f>
        <v>3000</v>
      </c>
      <c r="M24" s="176">
        <f>FinSt!M$11</f>
        <v>3264.8999999999996</v>
      </c>
      <c r="N24" s="176">
        <f>FinSt!N$11</f>
        <v>3549.6920024999995</v>
      </c>
      <c r="O24" s="176">
        <f>FinSt!O$11</f>
        <v>3855.8133053780612</v>
      </c>
      <c r="P24" s="176">
        <f>FinSt!P$11</f>
        <v>4184.8039878536119</v>
      </c>
      <c r="Q24" s="176">
        <f>FinSt!Q$11</f>
        <v>4538.3142392844838</v>
      </c>
      <c r="R24" s="176">
        <f>FinSt!R$11</f>
        <v>4918.1122101214414</v>
      </c>
      <c r="S24" s="176">
        <f>FinSt!S$11</f>
        <v>5326.0924222141393</v>
      </c>
      <c r="T24" s="176">
        <f>FinSt!T$11</f>
        <v>5764.2847783116722</v>
      </c>
      <c r="U24" s="176">
        <f>FinSt!U$11</f>
        <v>6234.8642134387601</v>
      </c>
      <c r="V24" s="176">
        <f>FinSt!V$11</f>
        <v>6740.1610338686132</v>
      </c>
      <c r="W24" s="176">
        <f>FinSt!W$11</f>
        <v>7282.6719926701389</v>
      </c>
      <c r="X24" s="176">
        <f>FinSt!X$11</f>
        <v>7865.0721542955835</v>
      </c>
      <c r="Y24" s="176">
        <f>FinSt!Y$11</f>
        <v>8490.227604411748</v>
      </c>
      <c r="Z24" s="176">
        <f>FinSt!Z$11</f>
        <v>9161.2090651809722</v>
      </c>
      <c r="AA24" s="176">
        <f>FinSt!AA$11</f>
        <v>9881.3064804863789</v>
      </c>
      <c r="AB24" s="176">
        <f>FinSt!AB$11</f>
        <v>10654.044640189672</v>
      </c>
      <c r="AC24" s="176">
        <f>FinSt!AC$11</f>
        <v>11483.199917430447</v>
      </c>
      <c r="AD24" s="176">
        <f>FinSt!AD$11</f>
        <v>12372.81819824756</v>
      </c>
      <c r="AE24" s="176">
        <f>FinSt!AE$11</f>
        <v>13327.234088449834</v>
      </c>
      <c r="AF24" s="176">
        <f>FinSt!AF$11</f>
        <v>14351.091488712405</v>
      </c>
      <c r="AG24" s="176">
        <f>FinSt!AG$11</f>
        <v>15449.365635354932</v>
      </c>
      <c r="AH24" s="176">
        <f>FinSt!AH$11</f>
        <v>16627.386711199262</v>
      </c>
      <c r="AI24" s="176">
        <f>FinSt!AI$11</f>
        <v>17890.865138339923</v>
      </c>
      <c r="AJ24" s="176">
        <f>FinSt!AJ$11</f>
        <v>19245.918672626376</v>
      </c>
      <c r="AK24" s="176">
        <f>FinSt!AK$11</f>
        <v>20699.101428188558</v>
      </c>
      <c r="AL24" s="176">
        <f>FinSt!AL$11</f>
        <v>22257.434969477737</v>
      </c>
      <c r="AM24" s="176">
        <f>FinSt!AM$11</f>
        <v>0</v>
      </c>
      <c r="AN24" s="176">
        <f>FinSt!AN$11</f>
        <v>0</v>
      </c>
      <c r="AO24" s="176">
        <f>FinSt!AO$11</f>
        <v>0</v>
      </c>
      <c r="AP24" s="176">
        <f>FinSt!AP$11</f>
        <v>0</v>
      </c>
      <c r="AQ24" s="176">
        <f>FinSt!AQ$11</f>
        <v>0</v>
      </c>
      <c r="AR24" s="176">
        <f>FinSt!AR$11</f>
        <v>0</v>
      </c>
      <c r="AS24" s="176">
        <f>FinSt!AS$11</f>
        <v>0</v>
      </c>
      <c r="AT24" s="176">
        <f>FinSt!AT$11</f>
        <v>0</v>
      </c>
      <c r="AU24" s="176">
        <f>FinSt!AU$11</f>
        <v>0</v>
      </c>
      <c r="AV24" s="176">
        <f>FinSt!AV$11</f>
        <v>0</v>
      </c>
      <c r="AW24" s="176">
        <f>FinSt!AW$11</f>
        <v>0</v>
      </c>
      <c r="AX24" s="176">
        <f>FinSt!AX$11</f>
        <v>0</v>
      </c>
      <c r="AY24" s="176">
        <f>FinSt!AY$11</f>
        <v>0</v>
      </c>
      <c r="AZ24" s="176">
        <f>FinSt!AZ$11</f>
        <v>0</v>
      </c>
      <c r="BA24" s="176">
        <f>FinSt!BA$11</f>
        <v>0</v>
      </c>
      <c r="BB24" s="176">
        <f>FinSt!BB$11</f>
        <v>0</v>
      </c>
      <c r="BC24" s="176">
        <f>FinSt!BC$11</f>
        <v>0</v>
      </c>
      <c r="BD24" s="176">
        <f>FinSt!BD$11</f>
        <v>0</v>
      </c>
      <c r="BE24" s="176">
        <f>FinSt!BE$11</f>
        <v>0</v>
      </c>
      <c r="BF24" s="176">
        <f>FinSt!BF$11</f>
        <v>0</v>
      </c>
      <c r="BG24" s="176">
        <f>FinSt!BG$11</f>
        <v>0</v>
      </c>
      <c r="BH24" s="176">
        <f>FinSt!BH$11</f>
        <v>0</v>
      </c>
      <c r="BI24" s="176">
        <f>FinSt!BI$11</f>
        <v>0</v>
      </c>
      <c r="BJ24" s="176">
        <f>FinSt!BJ$11</f>
        <v>0</v>
      </c>
      <c r="BK24" s="176">
        <f>FinSt!BK$11</f>
        <v>0</v>
      </c>
      <c r="BL24" s="176">
        <f>FinSt!BL$11</f>
        <v>0</v>
      </c>
      <c r="BM24" s="176">
        <f>FinSt!BM$11</f>
        <v>0</v>
      </c>
      <c r="BN24" s="176">
        <f>FinSt!BN$11</f>
        <v>0</v>
      </c>
      <c r="BO24" s="176">
        <f>FinSt!BO$11</f>
        <v>0</v>
      </c>
      <c r="BP24" s="176">
        <f>FinSt!BP$11</f>
        <v>0</v>
      </c>
      <c r="BQ24" s="176">
        <f>FinSt!BQ$11</f>
        <v>0</v>
      </c>
      <c r="BR24" s="176">
        <f>FinSt!BR$11</f>
        <v>0</v>
      </c>
      <c r="BS24" s="176">
        <f>FinSt!BS$11</f>
        <v>0</v>
      </c>
      <c r="BT24" s="176">
        <f>FinSt!BT$11</f>
        <v>0</v>
      </c>
      <c r="BU24" s="176">
        <f>FinSt!BU$11</f>
        <v>0</v>
      </c>
      <c r="BV24" s="176">
        <f>FinSt!BV$11</f>
        <v>0</v>
      </c>
      <c r="BW24" s="176">
        <f>FinSt!BW$11</f>
        <v>0</v>
      </c>
      <c r="BX24" s="176">
        <f>FinSt!BX$11</f>
        <v>0</v>
      </c>
      <c r="BY24" s="176">
        <f>FinSt!BY$11</f>
        <v>0</v>
      </c>
      <c r="BZ24" s="176">
        <f>FinSt!BZ$11</f>
        <v>0</v>
      </c>
      <c r="CA24" s="176">
        <f>FinSt!CA$11</f>
        <v>0</v>
      </c>
      <c r="CB24" s="176">
        <f>FinSt!CB$11</f>
        <v>0</v>
      </c>
      <c r="CC24" s="176">
        <f>FinSt!CC$11</f>
        <v>0</v>
      </c>
      <c r="CD24" s="176">
        <f>FinSt!CD$11</f>
        <v>0</v>
      </c>
      <c r="CE24" s="176">
        <f>FinSt!CE$11</f>
        <v>0</v>
      </c>
      <c r="CF24" s="176">
        <f>FinSt!CF$11</f>
        <v>0</v>
      </c>
      <c r="CG24" s="176">
        <f>FinSt!CG$11</f>
        <v>0</v>
      </c>
      <c r="CH24" s="176">
        <f>FinSt!CH$11</f>
        <v>0</v>
      </c>
    </row>
    <row r="25" spans="1:86" s="175" customFormat="1" x14ac:dyDescent="0.25">
      <c r="A25" s="174"/>
      <c r="B25" s="174"/>
      <c r="C25" s="174"/>
      <c r="D25" s="167" t="str">
        <f>Loan!D$19</f>
        <v>Interest payments</v>
      </c>
      <c r="E25" s="167">
        <f>Loan!E$19</f>
        <v>0</v>
      </c>
      <c r="F25" s="168">
        <f>Loan!F$19</f>
        <v>0</v>
      </c>
      <c r="G25" s="167">
        <f>Loan!G$19</f>
        <v>0</v>
      </c>
      <c r="H25" s="167">
        <f>Loan!H$19</f>
        <v>0</v>
      </c>
      <c r="I25" s="167">
        <f>Loan!I$19</f>
        <v>0</v>
      </c>
      <c r="J25" s="167">
        <f>Loan!J$19</f>
        <v>0</v>
      </c>
      <c r="K25" s="167">
        <f>Loan!K$19</f>
        <v>0</v>
      </c>
      <c r="L25" s="167">
        <f>Loan!L$19</f>
        <v>775.89880657914853</v>
      </c>
      <c r="M25" s="167">
        <f>Loan!M$19</f>
        <v>720.47746325206651</v>
      </c>
      <c r="N25" s="167">
        <f>Loan!N$19</f>
        <v>665.0561199249845</v>
      </c>
      <c r="O25" s="167">
        <f>Loan!O$19</f>
        <v>609.63477659790249</v>
      </c>
      <c r="P25" s="167">
        <f>Loan!P$19</f>
        <v>554.21343327082036</v>
      </c>
      <c r="Q25" s="167">
        <f>Loan!Q$19</f>
        <v>498.79208994373835</v>
      </c>
      <c r="R25" s="167">
        <f>Loan!R$19</f>
        <v>443.37074661665628</v>
      </c>
      <c r="S25" s="167">
        <f>Loan!S$19</f>
        <v>387.94940328957421</v>
      </c>
      <c r="T25" s="167">
        <f>Loan!T$19</f>
        <v>332.52805996249214</v>
      </c>
      <c r="U25" s="167">
        <f>Loan!U$19</f>
        <v>277.10671663541007</v>
      </c>
      <c r="V25" s="167">
        <f>Loan!V$19</f>
        <v>221.68537330832805</v>
      </c>
      <c r="W25" s="167">
        <f>Loan!W$19</f>
        <v>166.26402998124601</v>
      </c>
      <c r="X25" s="167">
        <f>Loan!X$19</f>
        <v>110.842686654164</v>
      </c>
      <c r="Y25" s="167">
        <f>Loan!Y$19</f>
        <v>55.421343327081949</v>
      </c>
      <c r="Z25" s="167">
        <f>Loan!Z$19</f>
        <v>-9.0949470177292829E-14</v>
      </c>
      <c r="AA25" s="167">
        <f>Loan!AA$19</f>
        <v>-9.0949470177292829E-14</v>
      </c>
      <c r="AB25" s="167">
        <f>Loan!AB$19</f>
        <v>-9.0949470177292829E-14</v>
      </c>
      <c r="AC25" s="167">
        <f>Loan!AC$19</f>
        <v>-9.0949470177292829E-14</v>
      </c>
      <c r="AD25" s="167">
        <f>Loan!AD$19</f>
        <v>-9.0949470177292829E-14</v>
      </c>
      <c r="AE25" s="167">
        <f>Loan!AE$19</f>
        <v>-9.0949470177292829E-14</v>
      </c>
      <c r="AF25" s="167">
        <f>Loan!AF$19</f>
        <v>-9.0949470177292829E-14</v>
      </c>
      <c r="AG25" s="167">
        <f>Loan!AG$19</f>
        <v>-9.0949470177292829E-14</v>
      </c>
      <c r="AH25" s="167">
        <f>Loan!AH$19</f>
        <v>-9.0949470177292829E-14</v>
      </c>
      <c r="AI25" s="167">
        <f>Loan!AI$19</f>
        <v>-9.0949470177292829E-14</v>
      </c>
      <c r="AJ25" s="167">
        <f>Loan!AJ$19</f>
        <v>-9.0949470177292829E-14</v>
      </c>
      <c r="AK25" s="167">
        <f>Loan!AK$19</f>
        <v>-9.0949470177292829E-14</v>
      </c>
      <c r="AL25" s="167">
        <f>Loan!AL$19</f>
        <v>-9.0949470177292829E-14</v>
      </c>
      <c r="AM25" s="167">
        <f>Loan!AM$19</f>
        <v>-9.0949470177292829E-14</v>
      </c>
      <c r="AN25" s="167">
        <f>Loan!AN$19</f>
        <v>-9.0949470177292829E-14</v>
      </c>
      <c r="AO25" s="167">
        <f>Loan!AO$19</f>
        <v>-9.0949470177292829E-14</v>
      </c>
      <c r="AP25" s="167">
        <f>Loan!AP$19</f>
        <v>-9.0949470177292829E-14</v>
      </c>
      <c r="AQ25" s="167">
        <f>Loan!AQ$19</f>
        <v>-9.0949470177292829E-14</v>
      </c>
      <c r="AR25" s="167">
        <f>Loan!AR$19</f>
        <v>-9.0949470177292829E-14</v>
      </c>
      <c r="AS25" s="167">
        <f>Loan!AS$19</f>
        <v>-9.0949470177292829E-14</v>
      </c>
      <c r="AT25" s="167">
        <f>Loan!AT$19</f>
        <v>-9.0949470177292829E-14</v>
      </c>
      <c r="AU25" s="167">
        <f>Loan!AU$19</f>
        <v>-9.0949470177292829E-14</v>
      </c>
      <c r="AV25" s="167">
        <f>Loan!AV$19</f>
        <v>-9.0949470177292829E-14</v>
      </c>
      <c r="AW25" s="167">
        <f>Loan!AW$19</f>
        <v>-9.0949470177292829E-14</v>
      </c>
      <c r="AX25" s="167">
        <f>Loan!AX$19</f>
        <v>-9.0949470177292829E-14</v>
      </c>
      <c r="AY25" s="167">
        <f>Loan!AY$19</f>
        <v>-9.0949470177292829E-14</v>
      </c>
      <c r="AZ25" s="167">
        <f>Loan!AZ$19</f>
        <v>-9.0949470177292829E-14</v>
      </c>
      <c r="BA25" s="167">
        <f>Loan!BA$19</f>
        <v>-9.0949470177292829E-14</v>
      </c>
      <c r="BB25" s="167">
        <f>Loan!BB$19</f>
        <v>-9.0949470177292829E-14</v>
      </c>
      <c r="BC25" s="167">
        <f>Loan!BC$19</f>
        <v>-9.0949470177292829E-14</v>
      </c>
      <c r="BD25" s="167">
        <f>Loan!BD$19</f>
        <v>-9.0949470177292829E-14</v>
      </c>
      <c r="BE25" s="167">
        <f>Loan!BE$19</f>
        <v>-9.0949470177292829E-14</v>
      </c>
      <c r="BF25" s="167">
        <f>Loan!BF$19</f>
        <v>-9.0949470177292829E-14</v>
      </c>
      <c r="BG25" s="167">
        <f>Loan!BG$19</f>
        <v>-9.0949470177292829E-14</v>
      </c>
      <c r="BH25" s="167">
        <f>Loan!BH$19</f>
        <v>-9.0949470177292829E-14</v>
      </c>
      <c r="BI25" s="167">
        <f>Loan!BI$19</f>
        <v>-9.0949470177292829E-14</v>
      </c>
      <c r="BJ25" s="167">
        <f>Loan!BJ$19</f>
        <v>-9.0949470177292829E-14</v>
      </c>
      <c r="BK25" s="167">
        <f>Loan!BK$19</f>
        <v>-9.0949470177292829E-14</v>
      </c>
      <c r="BL25" s="167">
        <f>Loan!BL$19</f>
        <v>-9.0949470177292829E-14</v>
      </c>
      <c r="BM25" s="167">
        <f>Loan!BM$19</f>
        <v>-9.0949470177292829E-14</v>
      </c>
      <c r="BN25" s="167">
        <f>Loan!BN$19</f>
        <v>-9.0949470177292829E-14</v>
      </c>
      <c r="BO25" s="167">
        <f>Loan!BO$19</f>
        <v>-9.0949470177292829E-14</v>
      </c>
      <c r="BP25" s="167">
        <f>Loan!BP$19</f>
        <v>-9.0949470177292829E-14</v>
      </c>
      <c r="BQ25" s="167">
        <f>Loan!BQ$19</f>
        <v>-9.0949470177292829E-14</v>
      </c>
      <c r="BR25" s="167">
        <f>Loan!BR$19</f>
        <v>-9.0949470177292829E-14</v>
      </c>
      <c r="BS25" s="167">
        <f>Loan!BS$19</f>
        <v>-9.0949470177292829E-14</v>
      </c>
      <c r="BT25" s="167">
        <f>Loan!BT$19</f>
        <v>-9.0949470177292829E-14</v>
      </c>
      <c r="BU25" s="167">
        <f>Loan!BU$19</f>
        <v>-9.0949470177292829E-14</v>
      </c>
      <c r="BV25" s="167">
        <f>Loan!BV$19</f>
        <v>-9.0949470177292829E-14</v>
      </c>
      <c r="BW25" s="167">
        <f>Loan!BW$19</f>
        <v>-9.0949470177292829E-14</v>
      </c>
      <c r="BX25" s="167">
        <f>Loan!BX$19</f>
        <v>-9.0949470177292829E-14</v>
      </c>
      <c r="BY25" s="167">
        <f>Loan!BY$19</f>
        <v>-9.0949470177292829E-14</v>
      </c>
      <c r="BZ25" s="167">
        <f>Loan!BZ$19</f>
        <v>-9.0949470177292829E-14</v>
      </c>
      <c r="CA25" s="167">
        <f>Loan!CA$19</f>
        <v>-9.0949470177292829E-14</v>
      </c>
      <c r="CB25" s="167">
        <f>Loan!CB$19</f>
        <v>-9.0949470177292829E-14</v>
      </c>
      <c r="CC25" s="167">
        <f>Loan!CC$19</f>
        <v>-9.0949470177292829E-14</v>
      </c>
      <c r="CD25" s="167">
        <f>Loan!CD$19</f>
        <v>-9.0949470177292829E-14</v>
      </c>
      <c r="CE25" s="167">
        <f>Loan!CE$19</f>
        <v>-9.0949470177292829E-14</v>
      </c>
      <c r="CF25" s="167">
        <f>Loan!CF$19</f>
        <v>-9.0949470177292829E-14</v>
      </c>
      <c r="CG25" s="167">
        <f>Loan!CG$19</f>
        <v>-9.0949470177292829E-14</v>
      </c>
      <c r="CH25" s="167">
        <f>Loan!CH$19</f>
        <v>-9.0949470177292829E-14</v>
      </c>
    </row>
    <row r="26" spans="1:86" x14ac:dyDescent="0.25">
      <c r="D26" s="6" t="str">
        <f>FinSt!D$13</f>
        <v xml:space="preserve">Depreciation expense </v>
      </c>
      <c r="E26" s="6" t="str">
        <f>FinSt!E$13</f>
        <v>P&amp;L</v>
      </c>
      <c r="F26" s="6" t="str">
        <f>FinSt!F$13</f>
        <v>$ 000s</v>
      </c>
      <c r="G26" s="6">
        <f>FinSt!G$13</f>
        <v>71454.81026233593</v>
      </c>
      <c r="H26" s="6">
        <f>FinSt!H$13</f>
        <v>0</v>
      </c>
      <c r="I26" s="6">
        <f>FinSt!I$13</f>
        <v>0</v>
      </c>
      <c r="J26" s="6">
        <f>FinSt!J$13</f>
        <v>0</v>
      </c>
      <c r="K26" s="6">
        <f>FinSt!K$13</f>
        <v>0</v>
      </c>
      <c r="L26" s="6">
        <f>FinSt!L$13</f>
        <v>2646.4744541605887</v>
      </c>
      <c r="M26" s="6">
        <f>FinSt!M$13</f>
        <v>2646.4744541605887</v>
      </c>
      <c r="N26" s="6">
        <f>FinSt!N$13</f>
        <v>2646.4744541605887</v>
      </c>
      <c r="O26" s="6">
        <f>FinSt!O$13</f>
        <v>2646.4744541605887</v>
      </c>
      <c r="P26" s="6">
        <f>FinSt!P$13</f>
        <v>2646.4744541605887</v>
      </c>
      <c r="Q26" s="6">
        <f>FinSt!Q$13</f>
        <v>2646.4744541605887</v>
      </c>
      <c r="R26" s="6">
        <f>FinSt!R$13</f>
        <v>2646.4744541605887</v>
      </c>
      <c r="S26" s="6">
        <f>FinSt!S$13</f>
        <v>2646.4744541605887</v>
      </c>
      <c r="T26" s="6">
        <f>FinSt!T$13</f>
        <v>2646.4744541605887</v>
      </c>
      <c r="U26" s="6">
        <f>FinSt!U$13</f>
        <v>2646.4744541605887</v>
      </c>
      <c r="V26" s="6">
        <f>FinSt!V$13</f>
        <v>2646.4744541605887</v>
      </c>
      <c r="W26" s="6">
        <f>FinSt!W$13</f>
        <v>2646.4744541605887</v>
      </c>
      <c r="X26" s="6">
        <f>FinSt!X$13</f>
        <v>2646.4744541605887</v>
      </c>
      <c r="Y26" s="6">
        <f>FinSt!Y$13</f>
        <v>2646.4744541605887</v>
      </c>
      <c r="Z26" s="6">
        <f>FinSt!Z$13</f>
        <v>2646.4744541605887</v>
      </c>
      <c r="AA26" s="6">
        <f>FinSt!AA$13</f>
        <v>2646.4744541605887</v>
      </c>
      <c r="AB26" s="6">
        <f>FinSt!AB$13</f>
        <v>2646.4744541605887</v>
      </c>
      <c r="AC26" s="6">
        <f>FinSt!AC$13</f>
        <v>2646.4744541605887</v>
      </c>
      <c r="AD26" s="6">
        <f>FinSt!AD$13</f>
        <v>2646.4744541605887</v>
      </c>
      <c r="AE26" s="6">
        <f>FinSt!AE$13</f>
        <v>2646.4744541605887</v>
      </c>
      <c r="AF26" s="6">
        <f>FinSt!AF$13</f>
        <v>2646.4744541605887</v>
      </c>
      <c r="AG26" s="6">
        <f>FinSt!AG$13</f>
        <v>2646.4744541605887</v>
      </c>
      <c r="AH26" s="6">
        <f>FinSt!AH$13</f>
        <v>2646.4744541605887</v>
      </c>
      <c r="AI26" s="6">
        <f>FinSt!AI$13</f>
        <v>2646.4744541605887</v>
      </c>
      <c r="AJ26" s="6">
        <f>FinSt!AJ$13</f>
        <v>2646.4744541605887</v>
      </c>
      <c r="AK26" s="6">
        <f>FinSt!AK$13</f>
        <v>2646.4744541605887</v>
      </c>
      <c r="AL26" s="6">
        <f>FinSt!AL$13</f>
        <v>2646.4744541605887</v>
      </c>
      <c r="AM26" s="6">
        <f>FinSt!AM$13</f>
        <v>0</v>
      </c>
      <c r="AN26" s="6">
        <f>FinSt!AN$13</f>
        <v>0</v>
      </c>
      <c r="AO26" s="6">
        <f>FinSt!AO$13</f>
        <v>0</v>
      </c>
      <c r="AP26" s="6">
        <f>FinSt!AP$13</f>
        <v>0</v>
      </c>
      <c r="AQ26" s="6">
        <f>FinSt!AQ$13</f>
        <v>0</v>
      </c>
      <c r="AR26" s="6">
        <f>FinSt!AR$13</f>
        <v>0</v>
      </c>
      <c r="AS26" s="6">
        <f>FinSt!AS$13</f>
        <v>0</v>
      </c>
      <c r="AT26" s="6">
        <f>FinSt!AT$13</f>
        <v>0</v>
      </c>
      <c r="AU26" s="6">
        <f>FinSt!AU$13</f>
        <v>0</v>
      </c>
      <c r="AV26" s="6">
        <f>FinSt!AV$13</f>
        <v>0</v>
      </c>
      <c r="AW26" s="6">
        <f>FinSt!AW$13</f>
        <v>0</v>
      </c>
      <c r="AX26" s="6">
        <f>FinSt!AX$13</f>
        <v>0</v>
      </c>
      <c r="AY26" s="6">
        <f>FinSt!AY$13</f>
        <v>0</v>
      </c>
      <c r="AZ26" s="6">
        <f>FinSt!AZ$13</f>
        <v>0</v>
      </c>
      <c r="BA26" s="6">
        <f>FinSt!BA$13</f>
        <v>0</v>
      </c>
      <c r="BB26" s="6">
        <f>FinSt!BB$13</f>
        <v>0</v>
      </c>
      <c r="BC26" s="6">
        <f>FinSt!BC$13</f>
        <v>0</v>
      </c>
      <c r="BD26" s="6">
        <f>FinSt!BD$13</f>
        <v>0</v>
      </c>
      <c r="BE26" s="6">
        <f>FinSt!BE$13</f>
        <v>0</v>
      </c>
      <c r="BF26" s="6">
        <f>FinSt!BF$13</f>
        <v>0</v>
      </c>
      <c r="BG26" s="6">
        <f>FinSt!BG$13</f>
        <v>0</v>
      </c>
      <c r="BH26" s="6">
        <f>FinSt!BH$13</f>
        <v>0</v>
      </c>
      <c r="BI26" s="6">
        <f>FinSt!BI$13</f>
        <v>0</v>
      </c>
      <c r="BJ26" s="6">
        <f>FinSt!BJ$13</f>
        <v>0</v>
      </c>
      <c r="BK26" s="6">
        <f>FinSt!BK$13</f>
        <v>0</v>
      </c>
      <c r="BL26" s="6">
        <f>FinSt!BL$13</f>
        <v>0</v>
      </c>
      <c r="BM26" s="6">
        <f>FinSt!BM$13</f>
        <v>0</v>
      </c>
      <c r="BN26" s="6">
        <f>FinSt!BN$13</f>
        <v>0</v>
      </c>
      <c r="BO26" s="6">
        <f>FinSt!BO$13</f>
        <v>0</v>
      </c>
      <c r="BP26" s="6">
        <f>FinSt!BP$13</f>
        <v>0</v>
      </c>
      <c r="BQ26" s="6">
        <f>FinSt!BQ$13</f>
        <v>0</v>
      </c>
      <c r="BR26" s="6">
        <f>FinSt!BR$13</f>
        <v>0</v>
      </c>
      <c r="BS26" s="6">
        <f>FinSt!BS$13</f>
        <v>0</v>
      </c>
      <c r="BT26" s="6">
        <f>FinSt!BT$13</f>
        <v>0</v>
      </c>
      <c r="BU26" s="6">
        <f>FinSt!BU$13</f>
        <v>0</v>
      </c>
      <c r="BV26" s="6">
        <f>FinSt!BV$13</f>
        <v>0</v>
      </c>
      <c r="BW26" s="6">
        <f>FinSt!BW$13</f>
        <v>0</v>
      </c>
      <c r="BX26" s="6">
        <f>FinSt!BX$13</f>
        <v>0</v>
      </c>
      <c r="BY26" s="6">
        <f>FinSt!BY$13</f>
        <v>0</v>
      </c>
      <c r="BZ26" s="6">
        <f>FinSt!BZ$13</f>
        <v>0</v>
      </c>
      <c r="CA26" s="6">
        <f>FinSt!CA$13</f>
        <v>0</v>
      </c>
      <c r="CB26" s="6">
        <f>FinSt!CB$13</f>
        <v>0</v>
      </c>
      <c r="CC26" s="6">
        <f>FinSt!CC$13</f>
        <v>0</v>
      </c>
      <c r="CD26" s="6">
        <f>FinSt!CD$13</f>
        <v>0</v>
      </c>
      <c r="CE26" s="6">
        <f>FinSt!CE$13</f>
        <v>0</v>
      </c>
      <c r="CF26" s="6">
        <f>FinSt!CF$13</f>
        <v>0</v>
      </c>
      <c r="CG26" s="6">
        <f>FinSt!CG$13</f>
        <v>0</v>
      </c>
      <c r="CH26" s="6">
        <f>FinSt!CH$13</f>
        <v>0</v>
      </c>
    </row>
    <row r="27" spans="1:86" x14ac:dyDescent="0.25">
      <c r="D27" s="6" t="s">
        <v>280</v>
      </c>
      <c r="F27" s="7" t="s">
        <v>59</v>
      </c>
      <c r="G27" s="7">
        <f>SUM(I27:CH27)</f>
        <v>191141.93506655283</v>
      </c>
      <c r="I27" s="14">
        <f>I24-I25-I26</f>
        <v>0</v>
      </c>
      <c r="J27" s="14">
        <f t="shared" ref="J27:BU27" si="10">J24-J25-J26</f>
        <v>0</v>
      </c>
      <c r="K27" s="14">
        <f t="shared" si="10"/>
        <v>0</v>
      </c>
      <c r="L27" s="14">
        <f t="shared" si="10"/>
        <v>-422.37326073973736</v>
      </c>
      <c r="M27" s="14">
        <f t="shared" si="10"/>
        <v>-102.05191741265571</v>
      </c>
      <c r="N27" s="14">
        <f t="shared" si="10"/>
        <v>238.16142841442615</v>
      </c>
      <c r="O27" s="14">
        <f t="shared" si="10"/>
        <v>599.70407461956984</v>
      </c>
      <c r="P27" s="14">
        <f t="shared" si="10"/>
        <v>984.11610042220309</v>
      </c>
      <c r="Q27" s="14">
        <f t="shared" si="10"/>
        <v>1393.0476951801566</v>
      </c>
      <c r="R27" s="14">
        <f t="shared" si="10"/>
        <v>1828.2670093441966</v>
      </c>
      <c r="S27" s="14">
        <f t="shared" si="10"/>
        <v>2291.6685647639761</v>
      </c>
      <c r="T27" s="14">
        <f t="shared" si="10"/>
        <v>2785.2822641885914</v>
      </c>
      <c r="U27" s="14">
        <f t="shared" si="10"/>
        <v>3311.2830426427608</v>
      </c>
      <c r="V27" s="14">
        <f t="shared" si="10"/>
        <v>3872.0012063996965</v>
      </c>
      <c r="W27" s="14">
        <f t="shared" si="10"/>
        <v>4469.9335085283046</v>
      </c>
      <c r="X27" s="14">
        <f t="shared" si="10"/>
        <v>5107.7550134808307</v>
      </c>
      <c r="Y27" s="14">
        <f t="shared" si="10"/>
        <v>5788.3318069240777</v>
      </c>
      <c r="Z27" s="14">
        <f t="shared" si="10"/>
        <v>6514.7346110203835</v>
      </c>
      <c r="AA27" s="14">
        <f t="shared" si="10"/>
        <v>7234.8320263257901</v>
      </c>
      <c r="AB27" s="14">
        <f t="shared" si="10"/>
        <v>8007.5701860290828</v>
      </c>
      <c r="AC27" s="14">
        <f t="shared" si="10"/>
        <v>8836.7254632698587</v>
      </c>
      <c r="AD27" s="14">
        <f t="shared" si="10"/>
        <v>9726.3437440869711</v>
      </c>
      <c r="AE27" s="14">
        <f t="shared" si="10"/>
        <v>10680.759634289245</v>
      </c>
      <c r="AF27" s="14">
        <f t="shared" si="10"/>
        <v>11704.617034551817</v>
      </c>
      <c r="AG27" s="14">
        <f t="shared" si="10"/>
        <v>12802.891181194344</v>
      </c>
      <c r="AH27" s="14">
        <f t="shared" si="10"/>
        <v>13980.912257038673</v>
      </c>
      <c r="AI27" s="14">
        <f t="shared" si="10"/>
        <v>15244.390684179334</v>
      </c>
      <c r="AJ27" s="14">
        <f t="shared" si="10"/>
        <v>16599.444218465789</v>
      </c>
      <c r="AK27" s="14">
        <f t="shared" si="10"/>
        <v>18052.626974027968</v>
      </c>
      <c r="AL27" s="14">
        <f t="shared" si="10"/>
        <v>19610.960515317151</v>
      </c>
      <c r="AM27" s="14">
        <f t="shared" si="10"/>
        <v>9.0949470177292829E-14</v>
      </c>
      <c r="AN27" s="14">
        <f t="shared" si="10"/>
        <v>9.0949470177292829E-14</v>
      </c>
      <c r="AO27" s="14">
        <f t="shared" si="10"/>
        <v>9.0949470177292829E-14</v>
      </c>
      <c r="AP27" s="14">
        <f t="shared" si="10"/>
        <v>9.0949470177292829E-14</v>
      </c>
      <c r="AQ27" s="14">
        <f t="shared" si="10"/>
        <v>9.0949470177292829E-14</v>
      </c>
      <c r="AR27" s="14">
        <f t="shared" si="10"/>
        <v>9.0949470177292829E-14</v>
      </c>
      <c r="AS27" s="14">
        <f t="shared" si="10"/>
        <v>9.0949470177292829E-14</v>
      </c>
      <c r="AT27" s="14">
        <f t="shared" si="10"/>
        <v>9.0949470177292829E-14</v>
      </c>
      <c r="AU27" s="14">
        <f t="shared" si="10"/>
        <v>9.0949470177292829E-14</v>
      </c>
      <c r="AV27" s="14">
        <f t="shared" si="10"/>
        <v>9.0949470177292829E-14</v>
      </c>
      <c r="AW27" s="14">
        <f t="shared" si="10"/>
        <v>9.0949470177292829E-14</v>
      </c>
      <c r="AX27" s="14">
        <f t="shared" si="10"/>
        <v>9.0949470177292829E-14</v>
      </c>
      <c r="AY27" s="14">
        <f t="shared" si="10"/>
        <v>9.0949470177292829E-14</v>
      </c>
      <c r="AZ27" s="14">
        <f t="shared" si="10"/>
        <v>9.0949470177292829E-14</v>
      </c>
      <c r="BA27" s="14">
        <f t="shared" si="10"/>
        <v>9.0949470177292829E-14</v>
      </c>
      <c r="BB27" s="14">
        <f t="shared" si="10"/>
        <v>9.0949470177292829E-14</v>
      </c>
      <c r="BC27" s="14">
        <f t="shared" si="10"/>
        <v>9.0949470177292829E-14</v>
      </c>
      <c r="BD27" s="14">
        <f t="shared" si="10"/>
        <v>9.0949470177292829E-14</v>
      </c>
      <c r="BE27" s="14">
        <f t="shared" si="10"/>
        <v>9.0949470177292829E-14</v>
      </c>
      <c r="BF27" s="14">
        <f t="shared" si="10"/>
        <v>9.0949470177292829E-14</v>
      </c>
      <c r="BG27" s="14">
        <f t="shared" si="10"/>
        <v>9.0949470177292829E-14</v>
      </c>
      <c r="BH27" s="14">
        <f t="shared" si="10"/>
        <v>9.0949470177292829E-14</v>
      </c>
      <c r="BI27" s="14">
        <f t="shared" si="10"/>
        <v>9.0949470177292829E-14</v>
      </c>
      <c r="BJ27" s="14">
        <f t="shared" si="10"/>
        <v>9.0949470177292829E-14</v>
      </c>
      <c r="BK27" s="14">
        <f t="shared" si="10"/>
        <v>9.0949470177292829E-14</v>
      </c>
      <c r="BL27" s="14">
        <f t="shared" si="10"/>
        <v>9.0949470177292829E-14</v>
      </c>
      <c r="BM27" s="14">
        <f t="shared" si="10"/>
        <v>9.0949470177292829E-14</v>
      </c>
      <c r="BN27" s="14">
        <f t="shared" si="10"/>
        <v>9.0949470177292829E-14</v>
      </c>
      <c r="BO27" s="14">
        <f t="shared" si="10"/>
        <v>9.0949470177292829E-14</v>
      </c>
      <c r="BP27" s="14">
        <f t="shared" si="10"/>
        <v>9.0949470177292829E-14</v>
      </c>
      <c r="BQ27" s="14">
        <f t="shared" si="10"/>
        <v>9.0949470177292829E-14</v>
      </c>
      <c r="BR27" s="14">
        <f t="shared" si="10"/>
        <v>9.0949470177292829E-14</v>
      </c>
      <c r="BS27" s="14">
        <f t="shared" si="10"/>
        <v>9.0949470177292829E-14</v>
      </c>
      <c r="BT27" s="14">
        <f t="shared" si="10"/>
        <v>9.0949470177292829E-14</v>
      </c>
      <c r="BU27" s="14">
        <f t="shared" si="10"/>
        <v>9.0949470177292829E-14</v>
      </c>
      <c r="BV27" s="14">
        <f t="shared" ref="BV27:CH27" si="11">BV24-BV25-BV26</f>
        <v>9.0949470177292829E-14</v>
      </c>
      <c r="BW27" s="14">
        <f t="shared" si="11"/>
        <v>9.0949470177292829E-14</v>
      </c>
      <c r="BX27" s="14">
        <f t="shared" si="11"/>
        <v>9.0949470177292829E-14</v>
      </c>
      <c r="BY27" s="14">
        <f t="shared" si="11"/>
        <v>9.0949470177292829E-14</v>
      </c>
      <c r="BZ27" s="14">
        <f t="shared" si="11"/>
        <v>9.0949470177292829E-14</v>
      </c>
      <c r="CA27" s="14">
        <f t="shared" si="11"/>
        <v>9.0949470177292829E-14</v>
      </c>
      <c r="CB27" s="14">
        <f t="shared" si="11"/>
        <v>9.0949470177292829E-14</v>
      </c>
      <c r="CC27" s="14">
        <f t="shared" si="11"/>
        <v>9.0949470177292829E-14</v>
      </c>
      <c r="CD27" s="14">
        <f t="shared" si="11"/>
        <v>9.0949470177292829E-14</v>
      </c>
      <c r="CE27" s="14">
        <f t="shared" si="11"/>
        <v>9.0949470177292829E-14</v>
      </c>
      <c r="CF27" s="14">
        <f t="shared" si="11"/>
        <v>9.0949470177292829E-14</v>
      </c>
      <c r="CG27" s="14">
        <f t="shared" si="11"/>
        <v>9.0949470177292829E-14</v>
      </c>
      <c r="CH27" s="14">
        <f t="shared" si="11"/>
        <v>9.0949470177292829E-14</v>
      </c>
    </row>
    <row r="29" spans="1:86" x14ac:dyDescent="0.25">
      <c r="D29" s="6" t="str">
        <f>D$27</f>
        <v xml:space="preserve">Taxable income before loss carry forwards </v>
      </c>
      <c r="E29" s="14">
        <f t="shared" ref="E29:BP29" si="12">E$27</f>
        <v>0</v>
      </c>
      <c r="F29" s="7" t="str">
        <f t="shared" si="12"/>
        <v>$ 000s</v>
      </c>
      <c r="G29" s="6">
        <f t="shared" si="12"/>
        <v>191141.93506655283</v>
      </c>
      <c r="H29" s="6">
        <f t="shared" si="12"/>
        <v>0</v>
      </c>
      <c r="I29" s="6">
        <f t="shared" si="12"/>
        <v>0</v>
      </c>
      <c r="J29" s="6">
        <f t="shared" si="12"/>
        <v>0</v>
      </c>
      <c r="K29" s="6">
        <f t="shared" si="12"/>
        <v>0</v>
      </c>
      <c r="L29" s="6">
        <f t="shared" si="12"/>
        <v>-422.37326073973736</v>
      </c>
      <c r="M29" s="6">
        <f t="shared" si="12"/>
        <v>-102.05191741265571</v>
      </c>
      <c r="N29" s="6">
        <f t="shared" si="12"/>
        <v>238.16142841442615</v>
      </c>
      <c r="O29" s="6">
        <f t="shared" si="12"/>
        <v>599.70407461956984</v>
      </c>
      <c r="P29" s="6">
        <f t="shared" si="12"/>
        <v>984.11610042220309</v>
      </c>
      <c r="Q29" s="6">
        <f t="shared" si="12"/>
        <v>1393.0476951801566</v>
      </c>
      <c r="R29" s="6">
        <f t="shared" si="12"/>
        <v>1828.2670093441966</v>
      </c>
      <c r="S29" s="6">
        <f t="shared" si="12"/>
        <v>2291.6685647639761</v>
      </c>
      <c r="T29" s="6">
        <f t="shared" si="12"/>
        <v>2785.2822641885914</v>
      </c>
      <c r="U29" s="6">
        <f t="shared" si="12"/>
        <v>3311.2830426427608</v>
      </c>
      <c r="V29" s="6">
        <f t="shared" si="12"/>
        <v>3872.0012063996965</v>
      </c>
      <c r="W29" s="6">
        <f t="shared" si="12"/>
        <v>4469.9335085283046</v>
      </c>
      <c r="X29" s="6">
        <f t="shared" si="12"/>
        <v>5107.7550134808307</v>
      </c>
      <c r="Y29" s="6">
        <f t="shared" si="12"/>
        <v>5788.3318069240777</v>
      </c>
      <c r="Z29" s="6">
        <f t="shared" si="12"/>
        <v>6514.7346110203835</v>
      </c>
      <c r="AA29" s="6">
        <f t="shared" si="12"/>
        <v>7234.8320263257901</v>
      </c>
      <c r="AB29" s="6">
        <f t="shared" si="12"/>
        <v>8007.5701860290828</v>
      </c>
      <c r="AC29" s="6">
        <f t="shared" si="12"/>
        <v>8836.7254632698587</v>
      </c>
      <c r="AD29" s="6">
        <f t="shared" si="12"/>
        <v>9726.3437440869711</v>
      </c>
      <c r="AE29" s="6">
        <f t="shared" si="12"/>
        <v>10680.759634289245</v>
      </c>
      <c r="AF29" s="6">
        <f t="shared" si="12"/>
        <v>11704.617034551817</v>
      </c>
      <c r="AG29" s="6">
        <f t="shared" si="12"/>
        <v>12802.891181194344</v>
      </c>
      <c r="AH29" s="6">
        <f t="shared" si="12"/>
        <v>13980.912257038673</v>
      </c>
      <c r="AI29" s="6">
        <f t="shared" si="12"/>
        <v>15244.390684179334</v>
      </c>
      <c r="AJ29" s="6">
        <f t="shared" si="12"/>
        <v>16599.444218465789</v>
      </c>
      <c r="AK29" s="6">
        <f t="shared" si="12"/>
        <v>18052.626974027968</v>
      </c>
      <c r="AL29" s="6">
        <f t="shared" si="12"/>
        <v>19610.960515317151</v>
      </c>
      <c r="AM29" s="6">
        <f t="shared" si="12"/>
        <v>9.0949470177292829E-14</v>
      </c>
      <c r="AN29" s="6">
        <f t="shared" si="12"/>
        <v>9.0949470177292829E-14</v>
      </c>
      <c r="AO29" s="6">
        <f t="shared" si="12"/>
        <v>9.0949470177292829E-14</v>
      </c>
      <c r="AP29" s="6">
        <f t="shared" si="12"/>
        <v>9.0949470177292829E-14</v>
      </c>
      <c r="AQ29" s="6">
        <f t="shared" si="12"/>
        <v>9.0949470177292829E-14</v>
      </c>
      <c r="AR29" s="6">
        <f t="shared" si="12"/>
        <v>9.0949470177292829E-14</v>
      </c>
      <c r="AS29" s="6">
        <f t="shared" si="12"/>
        <v>9.0949470177292829E-14</v>
      </c>
      <c r="AT29" s="6">
        <f t="shared" si="12"/>
        <v>9.0949470177292829E-14</v>
      </c>
      <c r="AU29" s="6">
        <f t="shared" si="12"/>
        <v>9.0949470177292829E-14</v>
      </c>
      <c r="AV29" s="6">
        <f t="shared" si="12"/>
        <v>9.0949470177292829E-14</v>
      </c>
      <c r="AW29" s="6">
        <f t="shared" si="12"/>
        <v>9.0949470177292829E-14</v>
      </c>
      <c r="AX29" s="6">
        <f t="shared" si="12"/>
        <v>9.0949470177292829E-14</v>
      </c>
      <c r="AY29" s="6">
        <f t="shared" si="12"/>
        <v>9.0949470177292829E-14</v>
      </c>
      <c r="AZ29" s="6">
        <f t="shared" si="12"/>
        <v>9.0949470177292829E-14</v>
      </c>
      <c r="BA29" s="6">
        <f t="shared" si="12"/>
        <v>9.0949470177292829E-14</v>
      </c>
      <c r="BB29" s="6">
        <f t="shared" si="12"/>
        <v>9.0949470177292829E-14</v>
      </c>
      <c r="BC29" s="6">
        <f t="shared" si="12"/>
        <v>9.0949470177292829E-14</v>
      </c>
      <c r="BD29" s="6">
        <f t="shared" si="12"/>
        <v>9.0949470177292829E-14</v>
      </c>
      <c r="BE29" s="6">
        <f t="shared" si="12"/>
        <v>9.0949470177292829E-14</v>
      </c>
      <c r="BF29" s="6">
        <f t="shared" si="12"/>
        <v>9.0949470177292829E-14</v>
      </c>
      <c r="BG29" s="6">
        <f t="shared" si="12"/>
        <v>9.0949470177292829E-14</v>
      </c>
      <c r="BH29" s="6">
        <f t="shared" si="12"/>
        <v>9.0949470177292829E-14</v>
      </c>
      <c r="BI29" s="6">
        <f t="shared" si="12"/>
        <v>9.0949470177292829E-14</v>
      </c>
      <c r="BJ29" s="6">
        <f t="shared" si="12"/>
        <v>9.0949470177292829E-14</v>
      </c>
      <c r="BK29" s="6">
        <f t="shared" si="12"/>
        <v>9.0949470177292829E-14</v>
      </c>
      <c r="BL29" s="6">
        <f t="shared" si="12"/>
        <v>9.0949470177292829E-14</v>
      </c>
      <c r="BM29" s="6">
        <f t="shared" si="12"/>
        <v>9.0949470177292829E-14</v>
      </c>
      <c r="BN29" s="6">
        <f t="shared" si="12"/>
        <v>9.0949470177292829E-14</v>
      </c>
      <c r="BO29" s="6">
        <f t="shared" si="12"/>
        <v>9.0949470177292829E-14</v>
      </c>
      <c r="BP29" s="6">
        <f t="shared" si="12"/>
        <v>9.0949470177292829E-14</v>
      </c>
      <c r="BQ29" s="6">
        <f t="shared" ref="BQ29:CH29" si="13">BQ$27</f>
        <v>9.0949470177292829E-14</v>
      </c>
      <c r="BR29" s="6">
        <f t="shared" si="13"/>
        <v>9.0949470177292829E-14</v>
      </c>
      <c r="BS29" s="6">
        <f t="shared" si="13"/>
        <v>9.0949470177292829E-14</v>
      </c>
      <c r="BT29" s="6">
        <f t="shared" si="13"/>
        <v>9.0949470177292829E-14</v>
      </c>
      <c r="BU29" s="6">
        <f t="shared" si="13"/>
        <v>9.0949470177292829E-14</v>
      </c>
      <c r="BV29" s="6">
        <f t="shared" si="13"/>
        <v>9.0949470177292829E-14</v>
      </c>
      <c r="BW29" s="6">
        <f t="shared" si="13"/>
        <v>9.0949470177292829E-14</v>
      </c>
      <c r="BX29" s="6">
        <f t="shared" si="13"/>
        <v>9.0949470177292829E-14</v>
      </c>
      <c r="BY29" s="6">
        <f t="shared" si="13"/>
        <v>9.0949470177292829E-14</v>
      </c>
      <c r="BZ29" s="6">
        <f t="shared" si="13"/>
        <v>9.0949470177292829E-14</v>
      </c>
      <c r="CA29" s="6">
        <f t="shared" si="13"/>
        <v>9.0949470177292829E-14</v>
      </c>
      <c r="CB29" s="6">
        <f t="shared" si="13"/>
        <v>9.0949470177292829E-14</v>
      </c>
      <c r="CC29" s="6">
        <f t="shared" si="13"/>
        <v>9.0949470177292829E-14</v>
      </c>
      <c r="CD29" s="6">
        <f t="shared" si="13"/>
        <v>9.0949470177292829E-14</v>
      </c>
      <c r="CE29" s="6">
        <f t="shared" si="13"/>
        <v>9.0949470177292829E-14</v>
      </c>
      <c r="CF29" s="6">
        <f t="shared" si="13"/>
        <v>9.0949470177292829E-14</v>
      </c>
      <c r="CG29" s="6">
        <f t="shared" si="13"/>
        <v>9.0949470177292829E-14</v>
      </c>
      <c r="CH29" s="6">
        <f t="shared" si="13"/>
        <v>9.0949470177292829E-14</v>
      </c>
    </row>
    <row r="30" spans="1:86" x14ac:dyDescent="0.25">
      <c r="D30" s="6" t="s">
        <v>281</v>
      </c>
      <c r="F30" s="7" t="s">
        <v>59</v>
      </c>
      <c r="I30" s="14">
        <f>H34</f>
        <v>0</v>
      </c>
      <c r="J30" s="14">
        <f t="shared" ref="J30:BU30" si="14">I34</f>
        <v>0</v>
      </c>
      <c r="K30" s="14">
        <f t="shared" si="14"/>
        <v>0</v>
      </c>
      <c r="L30" s="14">
        <f t="shared" si="14"/>
        <v>0</v>
      </c>
      <c r="M30" s="14">
        <f t="shared" si="14"/>
        <v>422.37326073973736</v>
      </c>
      <c r="N30" s="14">
        <f t="shared" si="14"/>
        <v>524.42517815239307</v>
      </c>
      <c r="O30" s="14">
        <f t="shared" si="14"/>
        <v>286.26374973796692</v>
      </c>
      <c r="P30" s="14">
        <f t="shared" si="14"/>
        <v>0</v>
      </c>
      <c r="Q30" s="14">
        <f t="shared" si="14"/>
        <v>0</v>
      </c>
      <c r="R30" s="14">
        <f t="shared" si="14"/>
        <v>0</v>
      </c>
      <c r="S30" s="14">
        <f t="shared" si="14"/>
        <v>0</v>
      </c>
      <c r="T30" s="14">
        <f t="shared" si="14"/>
        <v>0</v>
      </c>
      <c r="U30" s="14">
        <f t="shared" si="14"/>
        <v>0</v>
      </c>
      <c r="V30" s="14">
        <f t="shared" si="14"/>
        <v>0</v>
      </c>
      <c r="W30" s="14">
        <f t="shared" si="14"/>
        <v>0</v>
      </c>
      <c r="X30" s="14">
        <f t="shared" si="14"/>
        <v>0</v>
      </c>
      <c r="Y30" s="14">
        <f t="shared" si="14"/>
        <v>0</v>
      </c>
      <c r="Z30" s="14">
        <f t="shared" si="14"/>
        <v>0</v>
      </c>
      <c r="AA30" s="14">
        <f t="shared" si="14"/>
        <v>0</v>
      </c>
      <c r="AB30" s="14">
        <f t="shared" si="14"/>
        <v>0</v>
      </c>
      <c r="AC30" s="14">
        <f t="shared" si="14"/>
        <v>0</v>
      </c>
      <c r="AD30" s="14">
        <f t="shared" si="14"/>
        <v>0</v>
      </c>
      <c r="AE30" s="14">
        <f t="shared" si="14"/>
        <v>0</v>
      </c>
      <c r="AF30" s="14">
        <f t="shared" si="14"/>
        <v>0</v>
      </c>
      <c r="AG30" s="14">
        <f t="shared" si="14"/>
        <v>0</v>
      </c>
      <c r="AH30" s="14">
        <f t="shared" si="14"/>
        <v>0</v>
      </c>
      <c r="AI30" s="14">
        <f t="shared" si="14"/>
        <v>0</v>
      </c>
      <c r="AJ30" s="14">
        <f t="shared" si="14"/>
        <v>0</v>
      </c>
      <c r="AK30" s="14">
        <f t="shared" si="14"/>
        <v>0</v>
      </c>
      <c r="AL30" s="14">
        <f t="shared" si="14"/>
        <v>0</v>
      </c>
      <c r="AM30" s="14">
        <f t="shared" si="14"/>
        <v>0</v>
      </c>
      <c r="AN30" s="14">
        <f t="shared" si="14"/>
        <v>0</v>
      </c>
      <c r="AO30" s="14">
        <f t="shared" si="14"/>
        <v>0</v>
      </c>
      <c r="AP30" s="14">
        <f t="shared" si="14"/>
        <v>0</v>
      </c>
      <c r="AQ30" s="14">
        <f t="shared" si="14"/>
        <v>0</v>
      </c>
      <c r="AR30" s="14">
        <f t="shared" si="14"/>
        <v>0</v>
      </c>
      <c r="AS30" s="14">
        <f t="shared" si="14"/>
        <v>0</v>
      </c>
      <c r="AT30" s="14">
        <f t="shared" si="14"/>
        <v>0</v>
      </c>
      <c r="AU30" s="14">
        <f t="shared" si="14"/>
        <v>0</v>
      </c>
      <c r="AV30" s="14">
        <f t="shared" si="14"/>
        <v>0</v>
      </c>
      <c r="AW30" s="14">
        <f t="shared" si="14"/>
        <v>0</v>
      </c>
      <c r="AX30" s="14">
        <f t="shared" si="14"/>
        <v>0</v>
      </c>
      <c r="AY30" s="14">
        <f t="shared" si="14"/>
        <v>0</v>
      </c>
      <c r="AZ30" s="14">
        <f t="shared" si="14"/>
        <v>0</v>
      </c>
      <c r="BA30" s="14">
        <f t="shared" si="14"/>
        <v>0</v>
      </c>
      <c r="BB30" s="14">
        <f t="shared" si="14"/>
        <v>0</v>
      </c>
      <c r="BC30" s="14">
        <f t="shared" si="14"/>
        <v>0</v>
      </c>
      <c r="BD30" s="14">
        <f t="shared" si="14"/>
        <v>0</v>
      </c>
      <c r="BE30" s="14">
        <f t="shared" si="14"/>
        <v>0</v>
      </c>
      <c r="BF30" s="14">
        <f t="shared" si="14"/>
        <v>0</v>
      </c>
      <c r="BG30" s="14">
        <f t="shared" si="14"/>
        <v>0</v>
      </c>
      <c r="BH30" s="14">
        <f t="shared" si="14"/>
        <v>0</v>
      </c>
      <c r="BI30" s="14">
        <f t="shared" si="14"/>
        <v>0</v>
      </c>
      <c r="BJ30" s="14">
        <f t="shared" si="14"/>
        <v>0</v>
      </c>
      <c r="BK30" s="14">
        <f t="shared" si="14"/>
        <v>0</v>
      </c>
      <c r="BL30" s="14">
        <f t="shared" si="14"/>
        <v>0</v>
      </c>
      <c r="BM30" s="14">
        <f t="shared" si="14"/>
        <v>0</v>
      </c>
      <c r="BN30" s="14">
        <f t="shared" si="14"/>
        <v>0</v>
      </c>
      <c r="BO30" s="14">
        <f t="shared" si="14"/>
        <v>0</v>
      </c>
      <c r="BP30" s="14">
        <f t="shared" si="14"/>
        <v>0</v>
      </c>
      <c r="BQ30" s="14">
        <f t="shared" si="14"/>
        <v>0</v>
      </c>
      <c r="BR30" s="14">
        <f t="shared" si="14"/>
        <v>0</v>
      </c>
      <c r="BS30" s="14">
        <f t="shared" si="14"/>
        <v>0</v>
      </c>
      <c r="BT30" s="14">
        <f t="shared" si="14"/>
        <v>0</v>
      </c>
      <c r="BU30" s="14">
        <f t="shared" si="14"/>
        <v>0</v>
      </c>
      <c r="BV30" s="14">
        <f t="shared" ref="BV30:CH30" si="15">BU34</f>
        <v>0</v>
      </c>
      <c r="BW30" s="14">
        <f t="shared" si="15"/>
        <v>0</v>
      </c>
      <c r="BX30" s="14">
        <f t="shared" si="15"/>
        <v>0</v>
      </c>
      <c r="BY30" s="14">
        <f t="shared" si="15"/>
        <v>0</v>
      </c>
      <c r="BZ30" s="14">
        <f t="shared" si="15"/>
        <v>0</v>
      </c>
      <c r="CA30" s="14">
        <f t="shared" si="15"/>
        <v>0</v>
      </c>
      <c r="CB30" s="14">
        <f t="shared" si="15"/>
        <v>0</v>
      </c>
      <c r="CC30" s="14">
        <f t="shared" si="15"/>
        <v>0</v>
      </c>
      <c r="CD30" s="14">
        <f t="shared" si="15"/>
        <v>0</v>
      </c>
      <c r="CE30" s="14">
        <f t="shared" si="15"/>
        <v>0</v>
      </c>
      <c r="CF30" s="14">
        <f t="shared" si="15"/>
        <v>0</v>
      </c>
      <c r="CG30" s="14">
        <f t="shared" si="15"/>
        <v>0</v>
      </c>
      <c r="CH30" s="14">
        <f t="shared" si="15"/>
        <v>0</v>
      </c>
    </row>
    <row r="31" spans="1:86" x14ac:dyDescent="0.25">
      <c r="D31" s="6" t="s">
        <v>282</v>
      </c>
      <c r="F31" s="7" t="s">
        <v>59</v>
      </c>
      <c r="G31" s="7">
        <f>SUM(I31:CH31)</f>
        <v>524.42517815239307</v>
      </c>
      <c r="I31" s="14">
        <f>IF(I29&lt;0,ABS(I29),0)</f>
        <v>0</v>
      </c>
      <c r="J31" s="14">
        <f t="shared" ref="J31:BU31" si="16">IF(J29&lt;0,ABS(J29),0)</f>
        <v>0</v>
      </c>
      <c r="K31" s="14">
        <f t="shared" si="16"/>
        <v>0</v>
      </c>
      <c r="L31" s="14">
        <f t="shared" si="16"/>
        <v>422.37326073973736</v>
      </c>
      <c r="M31" s="14">
        <f t="shared" si="16"/>
        <v>102.05191741265571</v>
      </c>
      <c r="N31" s="14">
        <f t="shared" si="16"/>
        <v>0</v>
      </c>
      <c r="O31" s="14">
        <f t="shared" si="16"/>
        <v>0</v>
      </c>
      <c r="P31" s="14">
        <f t="shared" si="16"/>
        <v>0</v>
      </c>
      <c r="Q31" s="14">
        <f t="shared" si="16"/>
        <v>0</v>
      </c>
      <c r="R31" s="14">
        <f t="shared" si="16"/>
        <v>0</v>
      </c>
      <c r="S31" s="14">
        <f t="shared" si="16"/>
        <v>0</v>
      </c>
      <c r="T31" s="14">
        <f t="shared" si="16"/>
        <v>0</v>
      </c>
      <c r="U31" s="14">
        <f t="shared" si="16"/>
        <v>0</v>
      </c>
      <c r="V31" s="14">
        <f t="shared" si="16"/>
        <v>0</v>
      </c>
      <c r="W31" s="14">
        <f t="shared" si="16"/>
        <v>0</v>
      </c>
      <c r="X31" s="14">
        <f t="shared" si="16"/>
        <v>0</v>
      </c>
      <c r="Y31" s="14">
        <f t="shared" si="16"/>
        <v>0</v>
      </c>
      <c r="Z31" s="14">
        <f t="shared" si="16"/>
        <v>0</v>
      </c>
      <c r="AA31" s="14">
        <f t="shared" si="16"/>
        <v>0</v>
      </c>
      <c r="AB31" s="14">
        <f t="shared" si="16"/>
        <v>0</v>
      </c>
      <c r="AC31" s="14">
        <f t="shared" si="16"/>
        <v>0</v>
      </c>
      <c r="AD31" s="14">
        <f t="shared" si="16"/>
        <v>0</v>
      </c>
      <c r="AE31" s="14">
        <f t="shared" si="16"/>
        <v>0</v>
      </c>
      <c r="AF31" s="14">
        <f t="shared" si="16"/>
        <v>0</v>
      </c>
      <c r="AG31" s="14">
        <f t="shared" si="16"/>
        <v>0</v>
      </c>
      <c r="AH31" s="14">
        <f t="shared" si="16"/>
        <v>0</v>
      </c>
      <c r="AI31" s="14">
        <f t="shared" si="16"/>
        <v>0</v>
      </c>
      <c r="AJ31" s="14">
        <f t="shared" si="16"/>
        <v>0</v>
      </c>
      <c r="AK31" s="14">
        <f t="shared" si="16"/>
        <v>0</v>
      </c>
      <c r="AL31" s="14">
        <f t="shared" si="16"/>
        <v>0</v>
      </c>
      <c r="AM31" s="14">
        <f t="shared" si="16"/>
        <v>0</v>
      </c>
      <c r="AN31" s="14">
        <f t="shared" si="16"/>
        <v>0</v>
      </c>
      <c r="AO31" s="14">
        <f t="shared" si="16"/>
        <v>0</v>
      </c>
      <c r="AP31" s="14">
        <f t="shared" si="16"/>
        <v>0</v>
      </c>
      <c r="AQ31" s="14">
        <f t="shared" si="16"/>
        <v>0</v>
      </c>
      <c r="AR31" s="14">
        <f t="shared" si="16"/>
        <v>0</v>
      </c>
      <c r="AS31" s="14">
        <f t="shared" si="16"/>
        <v>0</v>
      </c>
      <c r="AT31" s="14">
        <f t="shared" si="16"/>
        <v>0</v>
      </c>
      <c r="AU31" s="14">
        <f t="shared" si="16"/>
        <v>0</v>
      </c>
      <c r="AV31" s="14">
        <f t="shared" si="16"/>
        <v>0</v>
      </c>
      <c r="AW31" s="14">
        <f t="shared" si="16"/>
        <v>0</v>
      </c>
      <c r="AX31" s="14">
        <f t="shared" si="16"/>
        <v>0</v>
      </c>
      <c r="AY31" s="14">
        <f t="shared" si="16"/>
        <v>0</v>
      </c>
      <c r="AZ31" s="14">
        <f t="shared" si="16"/>
        <v>0</v>
      </c>
      <c r="BA31" s="14">
        <f t="shared" si="16"/>
        <v>0</v>
      </c>
      <c r="BB31" s="14">
        <f t="shared" si="16"/>
        <v>0</v>
      </c>
      <c r="BC31" s="14">
        <f t="shared" si="16"/>
        <v>0</v>
      </c>
      <c r="BD31" s="14">
        <f t="shared" si="16"/>
        <v>0</v>
      </c>
      <c r="BE31" s="14">
        <f t="shared" si="16"/>
        <v>0</v>
      </c>
      <c r="BF31" s="14">
        <f t="shared" si="16"/>
        <v>0</v>
      </c>
      <c r="BG31" s="14">
        <f t="shared" si="16"/>
        <v>0</v>
      </c>
      <c r="BH31" s="14">
        <f t="shared" si="16"/>
        <v>0</v>
      </c>
      <c r="BI31" s="14">
        <f t="shared" si="16"/>
        <v>0</v>
      </c>
      <c r="BJ31" s="14">
        <f t="shared" si="16"/>
        <v>0</v>
      </c>
      <c r="BK31" s="14">
        <f t="shared" si="16"/>
        <v>0</v>
      </c>
      <c r="BL31" s="14">
        <f t="shared" si="16"/>
        <v>0</v>
      </c>
      <c r="BM31" s="14">
        <f t="shared" si="16"/>
        <v>0</v>
      </c>
      <c r="BN31" s="14">
        <f t="shared" si="16"/>
        <v>0</v>
      </c>
      <c r="BO31" s="14">
        <f t="shared" si="16"/>
        <v>0</v>
      </c>
      <c r="BP31" s="14">
        <f t="shared" si="16"/>
        <v>0</v>
      </c>
      <c r="BQ31" s="14">
        <f t="shared" si="16"/>
        <v>0</v>
      </c>
      <c r="BR31" s="14">
        <f t="shared" si="16"/>
        <v>0</v>
      </c>
      <c r="BS31" s="14">
        <f t="shared" si="16"/>
        <v>0</v>
      </c>
      <c r="BT31" s="14">
        <f t="shared" si="16"/>
        <v>0</v>
      </c>
      <c r="BU31" s="14">
        <f t="shared" si="16"/>
        <v>0</v>
      </c>
      <c r="BV31" s="14">
        <f t="shared" ref="BV31:CH31" si="17">IF(BV29&lt;0,ABS(BV29),0)</f>
        <v>0</v>
      </c>
      <c r="BW31" s="14">
        <f t="shared" si="17"/>
        <v>0</v>
      </c>
      <c r="BX31" s="14">
        <f t="shared" si="17"/>
        <v>0</v>
      </c>
      <c r="BY31" s="14">
        <f t="shared" si="17"/>
        <v>0</v>
      </c>
      <c r="BZ31" s="14">
        <f t="shared" si="17"/>
        <v>0</v>
      </c>
      <c r="CA31" s="14">
        <f t="shared" si="17"/>
        <v>0</v>
      </c>
      <c r="CB31" s="14">
        <f t="shared" si="17"/>
        <v>0</v>
      </c>
      <c r="CC31" s="14">
        <f t="shared" si="17"/>
        <v>0</v>
      </c>
      <c r="CD31" s="14">
        <f t="shared" si="17"/>
        <v>0</v>
      </c>
      <c r="CE31" s="14">
        <f t="shared" si="17"/>
        <v>0</v>
      </c>
      <c r="CF31" s="14">
        <f t="shared" si="17"/>
        <v>0</v>
      </c>
      <c r="CG31" s="14">
        <f t="shared" si="17"/>
        <v>0</v>
      </c>
      <c r="CH31" s="14">
        <f t="shared" si="17"/>
        <v>0</v>
      </c>
    </row>
    <row r="32" spans="1:86" s="86" customFormat="1" x14ac:dyDescent="0.25">
      <c r="A32" s="85"/>
      <c r="B32" s="85"/>
      <c r="C32" s="85"/>
      <c r="D32" s="69" t="s">
        <v>283</v>
      </c>
      <c r="E32" s="109"/>
      <c r="F32" s="68" t="s">
        <v>59</v>
      </c>
      <c r="G32" s="68"/>
      <c r="H32" s="69"/>
      <c r="I32" s="86">
        <f>SUM(I30:I31)</f>
        <v>0</v>
      </c>
      <c r="J32" s="86">
        <f t="shared" ref="J32:BU32" si="18">SUM(J30:J31)</f>
        <v>0</v>
      </c>
      <c r="K32" s="86">
        <f t="shared" si="18"/>
        <v>0</v>
      </c>
      <c r="L32" s="86">
        <f t="shared" si="18"/>
        <v>422.37326073973736</v>
      </c>
      <c r="M32" s="86">
        <f t="shared" si="18"/>
        <v>524.42517815239307</v>
      </c>
      <c r="N32" s="86">
        <f t="shared" si="18"/>
        <v>524.42517815239307</v>
      </c>
      <c r="O32" s="86">
        <f t="shared" si="18"/>
        <v>286.26374973796692</v>
      </c>
      <c r="P32" s="86">
        <f t="shared" si="18"/>
        <v>0</v>
      </c>
      <c r="Q32" s="86">
        <f t="shared" si="18"/>
        <v>0</v>
      </c>
      <c r="R32" s="86">
        <f t="shared" si="18"/>
        <v>0</v>
      </c>
      <c r="S32" s="86">
        <f t="shared" si="18"/>
        <v>0</v>
      </c>
      <c r="T32" s="86">
        <f t="shared" si="18"/>
        <v>0</v>
      </c>
      <c r="U32" s="86">
        <f t="shared" si="18"/>
        <v>0</v>
      </c>
      <c r="V32" s="86">
        <f t="shared" si="18"/>
        <v>0</v>
      </c>
      <c r="W32" s="86">
        <f t="shared" si="18"/>
        <v>0</v>
      </c>
      <c r="X32" s="86">
        <f t="shared" si="18"/>
        <v>0</v>
      </c>
      <c r="Y32" s="86">
        <f t="shared" si="18"/>
        <v>0</v>
      </c>
      <c r="Z32" s="86">
        <f t="shared" si="18"/>
        <v>0</v>
      </c>
      <c r="AA32" s="86">
        <f t="shared" si="18"/>
        <v>0</v>
      </c>
      <c r="AB32" s="86">
        <f t="shared" si="18"/>
        <v>0</v>
      </c>
      <c r="AC32" s="86">
        <f t="shared" si="18"/>
        <v>0</v>
      </c>
      <c r="AD32" s="86">
        <f t="shared" si="18"/>
        <v>0</v>
      </c>
      <c r="AE32" s="86">
        <f t="shared" si="18"/>
        <v>0</v>
      </c>
      <c r="AF32" s="86">
        <f t="shared" si="18"/>
        <v>0</v>
      </c>
      <c r="AG32" s="86">
        <f t="shared" si="18"/>
        <v>0</v>
      </c>
      <c r="AH32" s="86">
        <f t="shared" si="18"/>
        <v>0</v>
      </c>
      <c r="AI32" s="86">
        <f t="shared" si="18"/>
        <v>0</v>
      </c>
      <c r="AJ32" s="86">
        <f t="shared" si="18"/>
        <v>0</v>
      </c>
      <c r="AK32" s="86">
        <f t="shared" si="18"/>
        <v>0</v>
      </c>
      <c r="AL32" s="86">
        <f t="shared" si="18"/>
        <v>0</v>
      </c>
      <c r="AM32" s="86">
        <f t="shared" si="18"/>
        <v>0</v>
      </c>
      <c r="AN32" s="86">
        <f t="shared" si="18"/>
        <v>0</v>
      </c>
      <c r="AO32" s="86">
        <f t="shared" si="18"/>
        <v>0</v>
      </c>
      <c r="AP32" s="86">
        <f t="shared" si="18"/>
        <v>0</v>
      </c>
      <c r="AQ32" s="86">
        <f t="shared" si="18"/>
        <v>0</v>
      </c>
      <c r="AR32" s="86">
        <f t="shared" si="18"/>
        <v>0</v>
      </c>
      <c r="AS32" s="86">
        <f t="shared" si="18"/>
        <v>0</v>
      </c>
      <c r="AT32" s="86">
        <f t="shared" si="18"/>
        <v>0</v>
      </c>
      <c r="AU32" s="86">
        <f t="shared" si="18"/>
        <v>0</v>
      </c>
      <c r="AV32" s="86">
        <f t="shared" si="18"/>
        <v>0</v>
      </c>
      <c r="AW32" s="86">
        <f t="shared" si="18"/>
        <v>0</v>
      </c>
      <c r="AX32" s="86">
        <f t="shared" si="18"/>
        <v>0</v>
      </c>
      <c r="AY32" s="86">
        <f t="shared" si="18"/>
        <v>0</v>
      </c>
      <c r="AZ32" s="86">
        <f t="shared" si="18"/>
        <v>0</v>
      </c>
      <c r="BA32" s="86">
        <f t="shared" si="18"/>
        <v>0</v>
      </c>
      <c r="BB32" s="86">
        <f t="shared" si="18"/>
        <v>0</v>
      </c>
      <c r="BC32" s="86">
        <f t="shared" si="18"/>
        <v>0</v>
      </c>
      <c r="BD32" s="86">
        <f t="shared" si="18"/>
        <v>0</v>
      </c>
      <c r="BE32" s="86">
        <f t="shared" si="18"/>
        <v>0</v>
      </c>
      <c r="BF32" s="86">
        <f t="shared" si="18"/>
        <v>0</v>
      </c>
      <c r="BG32" s="86">
        <f t="shared" si="18"/>
        <v>0</v>
      </c>
      <c r="BH32" s="86">
        <f t="shared" si="18"/>
        <v>0</v>
      </c>
      <c r="BI32" s="86">
        <f t="shared" si="18"/>
        <v>0</v>
      </c>
      <c r="BJ32" s="86">
        <f t="shared" si="18"/>
        <v>0</v>
      </c>
      <c r="BK32" s="86">
        <f t="shared" si="18"/>
        <v>0</v>
      </c>
      <c r="BL32" s="86">
        <f t="shared" si="18"/>
        <v>0</v>
      </c>
      <c r="BM32" s="86">
        <f t="shared" si="18"/>
        <v>0</v>
      </c>
      <c r="BN32" s="86">
        <f t="shared" si="18"/>
        <v>0</v>
      </c>
      <c r="BO32" s="86">
        <f t="shared" si="18"/>
        <v>0</v>
      </c>
      <c r="BP32" s="86">
        <f t="shared" si="18"/>
        <v>0</v>
      </c>
      <c r="BQ32" s="86">
        <f t="shared" si="18"/>
        <v>0</v>
      </c>
      <c r="BR32" s="86">
        <f t="shared" si="18"/>
        <v>0</v>
      </c>
      <c r="BS32" s="86">
        <f t="shared" si="18"/>
        <v>0</v>
      </c>
      <c r="BT32" s="86">
        <f t="shared" si="18"/>
        <v>0</v>
      </c>
      <c r="BU32" s="86">
        <f t="shared" si="18"/>
        <v>0</v>
      </c>
      <c r="BV32" s="86">
        <f t="shared" ref="BV32:CH32" si="19">SUM(BV30:BV31)</f>
        <v>0</v>
      </c>
      <c r="BW32" s="86">
        <f t="shared" si="19"/>
        <v>0</v>
      </c>
      <c r="BX32" s="86">
        <f t="shared" si="19"/>
        <v>0</v>
      </c>
      <c r="BY32" s="86">
        <f t="shared" si="19"/>
        <v>0</v>
      </c>
      <c r="BZ32" s="86">
        <f t="shared" si="19"/>
        <v>0</v>
      </c>
      <c r="CA32" s="86">
        <f t="shared" si="19"/>
        <v>0</v>
      </c>
      <c r="CB32" s="86">
        <f t="shared" si="19"/>
        <v>0</v>
      </c>
      <c r="CC32" s="86">
        <f t="shared" si="19"/>
        <v>0</v>
      </c>
      <c r="CD32" s="86">
        <f t="shared" si="19"/>
        <v>0</v>
      </c>
      <c r="CE32" s="86">
        <f t="shared" si="19"/>
        <v>0</v>
      </c>
      <c r="CF32" s="86">
        <f t="shared" si="19"/>
        <v>0</v>
      </c>
      <c r="CG32" s="86">
        <f t="shared" si="19"/>
        <v>0</v>
      </c>
      <c r="CH32" s="86">
        <f t="shared" si="19"/>
        <v>0</v>
      </c>
    </row>
    <row r="33" spans="1:86" s="84" customFormat="1" x14ac:dyDescent="0.25">
      <c r="A33" s="83"/>
      <c r="B33" s="83"/>
      <c r="C33" s="83"/>
      <c r="D33" s="72" t="s">
        <v>284</v>
      </c>
      <c r="E33" s="105"/>
      <c r="F33" s="71" t="s">
        <v>59</v>
      </c>
      <c r="G33" s="71">
        <f>SUM(I33:CH33)</f>
        <v>524.42517815239307</v>
      </c>
      <c r="H33" s="72"/>
      <c r="I33" s="84">
        <f>IF(I29&gt;0,MIN(I32,I29),0)</f>
        <v>0</v>
      </c>
      <c r="J33" s="84">
        <f t="shared" ref="J33:BU33" si="20">IF(J29&gt;0,MIN(J32,J29),0)</f>
        <v>0</v>
      </c>
      <c r="K33" s="84">
        <f t="shared" si="20"/>
        <v>0</v>
      </c>
      <c r="L33" s="84">
        <f t="shared" si="20"/>
        <v>0</v>
      </c>
      <c r="M33" s="84">
        <f t="shared" si="20"/>
        <v>0</v>
      </c>
      <c r="N33" s="84">
        <f t="shared" si="20"/>
        <v>238.16142841442615</v>
      </c>
      <c r="O33" s="84">
        <f t="shared" si="20"/>
        <v>286.26374973796692</v>
      </c>
      <c r="P33" s="84">
        <f t="shared" si="20"/>
        <v>0</v>
      </c>
      <c r="Q33" s="84">
        <f t="shared" si="20"/>
        <v>0</v>
      </c>
      <c r="R33" s="84">
        <f t="shared" si="20"/>
        <v>0</v>
      </c>
      <c r="S33" s="84">
        <f t="shared" si="20"/>
        <v>0</v>
      </c>
      <c r="T33" s="84">
        <f t="shared" si="20"/>
        <v>0</v>
      </c>
      <c r="U33" s="84">
        <f t="shared" si="20"/>
        <v>0</v>
      </c>
      <c r="V33" s="84">
        <f t="shared" si="20"/>
        <v>0</v>
      </c>
      <c r="W33" s="84">
        <f t="shared" si="20"/>
        <v>0</v>
      </c>
      <c r="X33" s="84">
        <f t="shared" si="20"/>
        <v>0</v>
      </c>
      <c r="Y33" s="84">
        <f t="shared" si="20"/>
        <v>0</v>
      </c>
      <c r="Z33" s="84">
        <f t="shared" si="20"/>
        <v>0</v>
      </c>
      <c r="AA33" s="84">
        <f t="shared" si="20"/>
        <v>0</v>
      </c>
      <c r="AB33" s="84">
        <f t="shared" si="20"/>
        <v>0</v>
      </c>
      <c r="AC33" s="84">
        <f t="shared" si="20"/>
        <v>0</v>
      </c>
      <c r="AD33" s="84">
        <f t="shared" si="20"/>
        <v>0</v>
      </c>
      <c r="AE33" s="84">
        <f t="shared" si="20"/>
        <v>0</v>
      </c>
      <c r="AF33" s="84">
        <f t="shared" si="20"/>
        <v>0</v>
      </c>
      <c r="AG33" s="84">
        <f t="shared" si="20"/>
        <v>0</v>
      </c>
      <c r="AH33" s="84">
        <f t="shared" si="20"/>
        <v>0</v>
      </c>
      <c r="AI33" s="84">
        <f t="shared" si="20"/>
        <v>0</v>
      </c>
      <c r="AJ33" s="84">
        <f t="shared" si="20"/>
        <v>0</v>
      </c>
      <c r="AK33" s="84">
        <f t="shared" si="20"/>
        <v>0</v>
      </c>
      <c r="AL33" s="84">
        <f t="shared" si="20"/>
        <v>0</v>
      </c>
      <c r="AM33" s="84">
        <f t="shared" si="20"/>
        <v>0</v>
      </c>
      <c r="AN33" s="84">
        <f t="shared" si="20"/>
        <v>0</v>
      </c>
      <c r="AO33" s="84">
        <f t="shared" si="20"/>
        <v>0</v>
      </c>
      <c r="AP33" s="84">
        <f t="shared" si="20"/>
        <v>0</v>
      </c>
      <c r="AQ33" s="84">
        <f t="shared" si="20"/>
        <v>0</v>
      </c>
      <c r="AR33" s="84">
        <f t="shared" si="20"/>
        <v>0</v>
      </c>
      <c r="AS33" s="84">
        <f t="shared" si="20"/>
        <v>0</v>
      </c>
      <c r="AT33" s="84">
        <f t="shared" si="20"/>
        <v>0</v>
      </c>
      <c r="AU33" s="84">
        <f t="shared" si="20"/>
        <v>0</v>
      </c>
      <c r="AV33" s="84">
        <f t="shared" si="20"/>
        <v>0</v>
      </c>
      <c r="AW33" s="84">
        <f t="shared" si="20"/>
        <v>0</v>
      </c>
      <c r="AX33" s="84">
        <f t="shared" si="20"/>
        <v>0</v>
      </c>
      <c r="AY33" s="84">
        <f t="shared" si="20"/>
        <v>0</v>
      </c>
      <c r="AZ33" s="84">
        <f t="shared" si="20"/>
        <v>0</v>
      </c>
      <c r="BA33" s="84">
        <f t="shared" si="20"/>
        <v>0</v>
      </c>
      <c r="BB33" s="84">
        <f t="shared" si="20"/>
        <v>0</v>
      </c>
      <c r="BC33" s="84">
        <f t="shared" si="20"/>
        <v>0</v>
      </c>
      <c r="BD33" s="84">
        <f t="shared" si="20"/>
        <v>0</v>
      </c>
      <c r="BE33" s="84">
        <f t="shared" si="20"/>
        <v>0</v>
      </c>
      <c r="BF33" s="84">
        <f t="shared" si="20"/>
        <v>0</v>
      </c>
      <c r="BG33" s="84">
        <f t="shared" si="20"/>
        <v>0</v>
      </c>
      <c r="BH33" s="84">
        <f t="shared" si="20"/>
        <v>0</v>
      </c>
      <c r="BI33" s="84">
        <f t="shared" si="20"/>
        <v>0</v>
      </c>
      <c r="BJ33" s="84">
        <f t="shared" si="20"/>
        <v>0</v>
      </c>
      <c r="BK33" s="84">
        <f t="shared" si="20"/>
        <v>0</v>
      </c>
      <c r="BL33" s="84">
        <f t="shared" si="20"/>
        <v>0</v>
      </c>
      <c r="BM33" s="84">
        <f t="shared" si="20"/>
        <v>0</v>
      </c>
      <c r="BN33" s="84">
        <f t="shared" si="20"/>
        <v>0</v>
      </c>
      <c r="BO33" s="84">
        <f t="shared" si="20"/>
        <v>0</v>
      </c>
      <c r="BP33" s="84">
        <f t="shared" si="20"/>
        <v>0</v>
      </c>
      <c r="BQ33" s="84">
        <f t="shared" si="20"/>
        <v>0</v>
      </c>
      <c r="BR33" s="84">
        <f t="shared" si="20"/>
        <v>0</v>
      </c>
      <c r="BS33" s="84">
        <f t="shared" si="20"/>
        <v>0</v>
      </c>
      <c r="BT33" s="84">
        <f t="shared" si="20"/>
        <v>0</v>
      </c>
      <c r="BU33" s="84">
        <f t="shared" si="20"/>
        <v>0</v>
      </c>
      <c r="BV33" s="84">
        <f t="shared" ref="BV33:CH33" si="21">IF(BV29&gt;0,MIN(BV32,BV29),0)</f>
        <v>0</v>
      </c>
      <c r="BW33" s="84">
        <f t="shared" si="21"/>
        <v>0</v>
      </c>
      <c r="BX33" s="84">
        <f t="shared" si="21"/>
        <v>0</v>
      </c>
      <c r="BY33" s="84">
        <f t="shared" si="21"/>
        <v>0</v>
      </c>
      <c r="BZ33" s="84">
        <f t="shared" si="21"/>
        <v>0</v>
      </c>
      <c r="CA33" s="84">
        <f t="shared" si="21"/>
        <v>0</v>
      </c>
      <c r="CB33" s="84">
        <f t="shared" si="21"/>
        <v>0</v>
      </c>
      <c r="CC33" s="84">
        <f t="shared" si="21"/>
        <v>0</v>
      </c>
      <c r="CD33" s="84">
        <f t="shared" si="21"/>
        <v>0</v>
      </c>
      <c r="CE33" s="84">
        <f t="shared" si="21"/>
        <v>0</v>
      </c>
      <c r="CF33" s="84">
        <f t="shared" si="21"/>
        <v>0</v>
      </c>
      <c r="CG33" s="84">
        <f t="shared" si="21"/>
        <v>0</v>
      </c>
      <c r="CH33" s="84">
        <f t="shared" si="21"/>
        <v>0</v>
      </c>
    </row>
    <row r="34" spans="1:86" x14ac:dyDescent="0.25">
      <c r="D34" s="6" t="s">
        <v>285</v>
      </c>
      <c r="I34" s="14">
        <f>I32-I33</f>
        <v>0</v>
      </c>
      <c r="J34" s="14">
        <f t="shared" ref="J34:BU34" si="22">J32-J33</f>
        <v>0</v>
      </c>
      <c r="K34" s="14">
        <f t="shared" si="22"/>
        <v>0</v>
      </c>
      <c r="L34" s="14">
        <f t="shared" si="22"/>
        <v>422.37326073973736</v>
      </c>
      <c r="M34" s="14">
        <f t="shared" si="22"/>
        <v>524.42517815239307</v>
      </c>
      <c r="N34" s="14">
        <f t="shared" si="22"/>
        <v>286.26374973796692</v>
      </c>
      <c r="O34" s="14">
        <f t="shared" si="22"/>
        <v>0</v>
      </c>
      <c r="P34" s="14">
        <f t="shared" si="22"/>
        <v>0</v>
      </c>
      <c r="Q34" s="14">
        <f t="shared" si="22"/>
        <v>0</v>
      </c>
      <c r="R34" s="14">
        <f t="shared" si="22"/>
        <v>0</v>
      </c>
      <c r="S34" s="14">
        <f t="shared" si="22"/>
        <v>0</v>
      </c>
      <c r="T34" s="14">
        <f t="shared" si="22"/>
        <v>0</v>
      </c>
      <c r="U34" s="14">
        <f t="shared" si="22"/>
        <v>0</v>
      </c>
      <c r="V34" s="14">
        <f t="shared" si="22"/>
        <v>0</v>
      </c>
      <c r="W34" s="14">
        <f t="shared" si="22"/>
        <v>0</v>
      </c>
      <c r="X34" s="14">
        <f t="shared" si="22"/>
        <v>0</v>
      </c>
      <c r="Y34" s="14">
        <f t="shared" si="22"/>
        <v>0</v>
      </c>
      <c r="Z34" s="14">
        <f t="shared" si="22"/>
        <v>0</v>
      </c>
      <c r="AA34" s="14">
        <f t="shared" si="22"/>
        <v>0</v>
      </c>
      <c r="AB34" s="14">
        <f t="shared" si="22"/>
        <v>0</v>
      </c>
      <c r="AC34" s="14">
        <f t="shared" si="22"/>
        <v>0</v>
      </c>
      <c r="AD34" s="14">
        <f t="shared" si="22"/>
        <v>0</v>
      </c>
      <c r="AE34" s="14">
        <f t="shared" si="22"/>
        <v>0</v>
      </c>
      <c r="AF34" s="14">
        <f t="shared" si="22"/>
        <v>0</v>
      </c>
      <c r="AG34" s="14">
        <f t="shared" si="22"/>
        <v>0</v>
      </c>
      <c r="AH34" s="14">
        <f t="shared" si="22"/>
        <v>0</v>
      </c>
      <c r="AI34" s="14">
        <f t="shared" si="22"/>
        <v>0</v>
      </c>
      <c r="AJ34" s="14">
        <f t="shared" si="22"/>
        <v>0</v>
      </c>
      <c r="AK34" s="14">
        <f t="shared" si="22"/>
        <v>0</v>
      </c>
      <c r="AL34" s="14">
        <f t="shared" si="22"/>
        <v>0</v>
      </c>
      <c r="AM34" s="14">
        <f t="shared" si="22"/>
        <v>0</v>
      </c>
      <c r="AN34" s="14">
        <f t="shared" si="22"/>
        <v>0</v>
      </c>
      <c r="AO34" s="14">
        <f t="shared" si="22"/>
        <v>0</v>
      </c>
      <c r="AP34" s="14">
        <f t="shared" si="22"/>
        <v>0</v>
      </c>
      <c r="AQ34" s="14">
        <f t="shared" si="22"/>
        <v>0</v>
      </c>
      <c r="AR34" s="14">
        <f t="shared" si="22"/>
        <v>0</v>
      </c>
      <c r="AS34" s="14">
        <f t="shared" si="22"/>
        <v>0</v>
      </c>
      <c r="AT34" s="14">
        <f t="shared" si="22"/>
        <v>0</v>
      </c>
      <c r="AU34" s="14">
        <f t="shared" si="22"/>
        <v>0</v>
      </c>
      <c r="AV34" s="14">
        <f t="shared" si="22"/>
        <v>0</v>
      </c>
      <c r="AW34" s="14">
        <f t="shared" si="22"/>
        <v>0</v>
      </c>
      <c r="AX34" s="14">
        <f t="shared" si="22"/>
        <v>0</v>
      </c>
      <c r="AY34" s="14">
        <f t="shared" si="22"/>
        <v>0</v>
      </c>
      <c r="AZ34" s="14">
        <f t="shared" si="22"/>
        <v>0</v>
      </c>
      <c r="BA34" s="14">
        <f t="shared" si="22"/>
        <v>0</v>
      </c>
      <c r="BB34" s="14">
        <f t="shared" si="22"/>
        <v>0</v>
      </c>
      <c r="BC34" s="14">
        <f t="shared" si="22"/>
        <v>0</v>
      </c>
      <c r="BD34" s="14">
        <f t="shared" si="22"/>
        <v>0</v>
      </c>
      <c r="BE34" s="14">
        <f t="shared" si="22"/>
        <v>0</v>
      </c>
      <c r="BF34" s="14">
        <f t="shared" si="22"/>
        <v>0</v>
      </c>
      <c r="BG34" s="14">
        <f t="shared" si="22"/>
        <v>0</v>
      </c>
      <c r="BH34" s="14">
        <f t="shared" si="22"/>
        <v>0</v>
      </c>
      <c r="BI34" s="14">
        <f t="shared" si="22"/>
        <v>0</v>
      </c>
      <c r="BJ34" s="14">
        <f t="shared" si="22"/>
        <v>0</v>
      </c>
      <c r="BK34" s="14">
        <f t="shared" si="22"/>
        <v>0</v>
      </c>
      <c r="BL34" s="14">
        <f t="shared" si="22"/>
        <v>0</v>
      </c>
      <c r="BM34" s="14">
        <f t="shared" si="22"/>
        <v>0</v>
      </c>
      <c r="BN34" s="14">
        <f t="shared" si="22"/>
        <v>0</v>
      </c>
      <c r="BO34" s="14">
        <f t="shared" si="22"/>
        <v>0</v>
      </c>
      <c r="BP34" s="14">
        <f t="shared" si="22"/>
        <v>0</v>
      </c>
      <c r="BQ34" s="14">
        <f t="shared" si="22"/>
        <v>0</v>
      </c>
      <c r="BR34" s="14">
        <f t="shared" si="22"/>
        <v>0</v>
      </c>
      <c r="BS34" s="14">
        <f t="shared" si="22"/>
        <v>0</v>
      </c>
      <c r="BT34" s="14">
        <f t="shared" si="22"/>
        <v>0</v>
      </c>
      <c r="BU34" s="14">
        <f t="shared" si="22"/>
        <v>0</v>
      </c>
      <c r="BV34" s="14">
        <f t="shared" ref="BV34:CH34" si="23">BV32-BV33</f>
        <v>0</v>
      </c>
      <c r="BW34" s="14">
        <f t="shared" si="23"/>
        <v>0</v>
      </c>
      <c r="BX34" s="14">
        <f t="shared" si="23"/>
        <v>0</v>
      </c>
      <c r="BY34" s="14">
        <f t="shared" si="23"/>
        <v>0</v>
      </c>
      <c r="BZ34" s="14">
        <f t="shared" si="23"/>
        <v>0</v>
      </c>
      <c r="CA34" s="14">
        <f t="shared" si="23"/>
        <v>0</v>
      </c>
      <c r="CB34" s="14">
        <f t="shared" si="23"/>
        <v>0</v>
      </c>
      <c r="CC34" s="14">
        <f t="shared" si="23"/>
        <v>0</v>
      </c>
      <c r="CD34" s="14">
        <f t="shared" si="23"/>
        <v>0</v>
      </c>
      <c r="CE34" s="14">
        <f t="shared" si="23"/>
        <v>0</v>
      </c>
      <c r="CF34" s="14">
        <f t="shared" si="23"/>
        <v>0</v>
      </c>
      <c r="CG34" s="14">
        <f t="shared" si="23"/>
        <v>0</v>
      </c>
      <c r="CH34" s="14">
        <f t="shared" si="23"/>
        <v>0</v>
      </c>
    </row>
    <row r="35" spans="1:86" x14ac:dyDescent="0.25">
      <c r="D35" s="6" t="s">
        <v>286</v>
      </c>
      <c r="F35" s="7" t="s">
        <v>59</v>
      </c>
      <c r="G35" s="7">
        <f>SUM(I35:CH35)</f>
        <v>191141.93506655283</v>
      </c>
      <c r="I35" s="14">
        <f>IF(I34&gt;0,0,I29-I30)</f>
        <v>0</v>
      </c>
      <c r="J35" s="14">
        <f t="shared" ref="J35:BU35" si="24">IF(J34&gt;0,0,J29-J30)</f>
        <v>0</v>
      </c>
      <c r="K35" s="14">
        <f t="shared" si="24"/>
        <v>0</v>
      </c>
      <c r="L35" s="14">
        <f>IF(L34&gt;0,0,L29-L30)</f>
        <v>0</v>
      </c>
      <c r="M35" s="14">
        <f t="shared" si="24"/>
        <v>0</v>
      </c>
      <c r="N35" s="14">
        <f t="shared" si="24"/>
        <v>0</v>
      </c>
      <c r="O35" s="14">
        <f t="shared" si="24"/>
        <v>313.44032488160292</v>
      </c>
      <c r="P35" s="14">
        <f t="shared" si="24"/>
        <v>984.11610042220309</v>
      </c>
      <c r="Q35" s="14">
        <f t="shared" si="24"/>
        <v>1393.0476951801566</v>
      </c>
      <c r="R35" s="14">
        <f t="shared" si="24"/>
        <v>1828.2670093441966</v>
      </c>
      <c r="S35" s="14">
        <f t="shared" si="24"/>
        <v>2291.6685647639761</v>
      </c>
      <c r="T35" s="14">
        <f t="shared" si="24"/>
        <v>2785.2822641885914</v>
      </c>
      <c r="U35" s="14">
        <f t="shared" si="24"/>
        <v>3311.2830426427608</v>
      </c>
      <c r="V35" s="14">
        <f t="shared" si="24"/>
        <v>3872.0012063996965</v>
      </c>
      <c r="W35" s="14">
        <f t="shared" si="24"/>
        <v>4469.9335085283046</v>
      </c>
      <c r="X35" s="14">
        <f t="shared" si="24"/>
        <v>5107.7550134808307</v>
      </c>
      <c r="Y35" s="14">
        <f t="shared" si="24"/>
        <v>5788.3318069240777</v>
      </c>
      <c r="Z35" s="14">
        <f t="shared" si="24"/>
        <v>6514.7346110203835</v>
      </c>
      <c r="AA35" s="14">
        <f t="shared" si="24"/>
        <v>7234.8320263257901</v>
      </c>
      <c r="AB35" s="14">
        <f t="shared" si="24"/>
        <v>8007.5701860290828</v>
      </c>
      <c r="AC35" s="14">
        <f t="shared" si="24"/>
        <v>8836.7254632698587</v>
      </c>
      <c r="AD35" s="14">
        <f t="shared" si="24"/>
        <v>9726.3437440869711</v>
      </c>
      <c r="AE35" s="14">
        <f t="shared" si="24"/>
        <v>10680.759634289245</v>
      </c>
      <c r="AF35" s="14">
        <f t="shared" si="24"/>
        <v>11704.617034551817</v>
      </c>
      <c r="AG35" s="14">
        <f t="shared" si="24"/>
        <v>12802.891181194344</v>
      </c>
      <c r="AH35" s="14">
        <f t="shared" si="24"/>
        <v>13980.912257038673</v>
      </c>
      <c r="AI35" s="14">
        <f t="shared" si="24"/>
        <v>15244.390684179334</v>
      </c>
      <c r="AJ35" s="14">
        <f t="shared" si="24"/>
        <v>16599.444218465789</v>
      </c>
      <c r="AK35" s="14">
        <f t="shared" si="24"/>
        <v>18052.626974027968</v>
      </c>
      <c r="AL35" s="14">
        <f t="shared" si="24"/>
        <v>19610.960515317151</v>
      </c>
      <c r="AM35" s="14">
        <f t="shared" si="24"/>
        <v>9.0949470177292829E-14</v>
      </c>
      <c r="AN35" s="14">
        <f t="shared" si="24"/>
        <v>9.0949470177292829E-14</v>
      </c>
      <c r="AO35" s="14">
        <f t="shared" si="24"/>
        <v>9.0949470177292829E-14</v>
      </c>
      <c r="AP35" s="14">
        <f t="shared" si="24"/>
        <v>9.0949470177292829E-14</v>
      </c>
      <c r="AQ35" s="14">
        <f t="shared" si="24"/>
        <v>9.0949470177292829E-14</v>
      </c>
      <c r="AR35" s="14">
        <f t="shared" si="24"/>
        <v>9.0949470177292829E-14</v>
      </c>
      <c r="AS35" s="14">
        <f t="shared" si="24"/>
        <v>9.0949470177292829E-14</v>
      </c>
      <c r="AT35" s="14">
        <f t="shared" si="24"/>
        <v>9.0949470177292829E-14</v>
      </c>
      <c r="AU35" s="14">
        <f t="shared" si="24"/>
        <v>9.0949470177292829E-14</v>
      </c>
      <c r="AV35" s="14">
        <f t="shared" si="24"/>
        <v>9.0949470177292829E-14</v>
      </c>
      <c r="AW35" s="14">
        <f t="shared" si="24"/>
        <v>9.0949470177292829E-14</v>
      </c>
      <c r="AX35" s="14">
        <f t="shared" si="24"/>
        <v>9.0949470177292829E-14</v>
      </c>
      <c r="AY35" s="14">
        <f t="shared" si="24"/>
        <v>9.0949470177292829E-14</v>
      </c>
      <c r="AZ35" s="14">
        <f t="shared" si="24"/>
        <v>9.0949470177292829E-14</v>
      </c>
      <c r="BA35" s="14">
        <f t="shared" si="24"/>
        <v>9.0949470177292829E-14</v>
      </c>
      <c r="BB35" s="14">
        <f t="shared" si="24"/>
        <v>9.0949470177292829E-14</v>
      </c>
      <c r="BC35" s="14">
        <f t="shared" si="24"/>
        <v>9.0949470177292829E-14</v>
      </c>
      <c r="BD35" s="14">
        <f t="shared" si="24"/>
        <v>9.0949470177292829E-14</v>
      </c>
      <c r="BE35" s="14">
        <f t="shared" si="24"/>
        <v>9.0949470177292829E-14</v>
      </c>
      <c r="BF35" s="14">
        <f t="shared" si="24"/>
        <v>9.0949470177292829E-14</v>
      </c>
      <c r="BG35" s="14">
        <f t="shared" si="24"/>
        <v>9.0949470177292829E-14</v>
      </c>
      <c r="BH35" s="14">
        <f t="shared" si="24"/>
        <v>9.0949470177292829E-14</v>
      </c>
      <c r="BI35" s="14">
        <f t="shared" si="24"/>
        <v>9.0949470177292829E-14</v>
      </c>
      <c r="BJ35" s="14">
        <f t="shared" si="24"/>
        <v>9.0949470177292829E-14</v>
      </c>
      <c r="BK35" s="14">
        <f t="shared" si="24"/>
        <v>9.0949470177292829E-14</v>
      </c>
      <c r="BL35" s="14">
        <f t="shared" si="24"/>
        <v>9.0949470177292829E-14</v>
      </c>
      <c r="BM35" s="14">
        <f t="shared" si="24"/>
        <v>9.0949470177292829E-14</v>
      </c>
      <c r="BN35" s="14">
        <f t="shared" si="24"/>
        <v>9.0949470177292829E-14</v>
      </c>
      <c r="BO35" s="14">
        <f t="shared" si="24"/>
        <v>9.0949470177292829E-14</v>
      </c>
      <c r="BP35" s="14">
        <f t="shared" si="24"/>
        <v>9.0949470177292829E-14</v>
      </c>
      <c r="BQ35" s="14">
        <f t="shared" si="24"/>
        <v>9.0949470177292829E-14</v>
      </c>
      <c r="BR35" s="14">
        <f t="shared" si="24"/>
        <v>9.0949470177292829E-14</v>
      </c>
      <c r="BS35" s="14">
        <f t="shared" si="24"/>
        <v>9.0949470177292829E-14</v>
      </c>
      <c r="BT35" s="14">
        <f t="shared" si="24"/>
        <v>9.0949470177292829E-14</v>
      </c>
      <c r="BU35" s="14">
        <f t="shared" si="24"/>
        <v>9.0949470177292829E-14</v>
      </c>
      <c r="BV35" s="14">
        <f t="shared" ref="BV35:CH35" si="25">IF(BV34&gt;0,0,BV29-BV30)</f>
        <v>9.0949470177292829E-14</v>
      </c>
      <c r="BW35" s="14">
        <f t="shared" si="25"/>
        <v>9.0949470177292829E-14</v>
      </c>
      <c r="BX35" s="14">
        <f t="shared" si="25"/>
        <v>9.0949470177292829E-14</v>
      </c>
      <c r="BY35" s="14">
        <f t="shared" si="25"/>
        <v>9.0949470177292829E-14</v>
      </c>
      <c r="BZ35" s="14">
        <f t="shared" si="25"/>
        <v>9.0949470177292829E-14</v>
      </c>
      <c r="CA35" s="14">
        <f t="shared" si="25"/>
        <v>9.0949470177292829E-14</v>
      </c>
      <c r="CB35" s="14">
        <f t="shared" si="25"/>
        <v>9.0949470177292829E-14</v>
      </c>
      <c r="CC35" s="14">
        <f t="shared" si="25"/>
        <v>9.0949470177292829E-14</v>
      </c>
      <c r="CD35" s="14">
        <f t="shared" si="25"/>
        <v>9.0949470177292829E-14</v>
      </c>
      <c r="CE35" s="14">
        <f t="shared" si="25"/>
        <v>9.0949470177292829E-14</v>
      </c>
      <c r="CF35" s="14">
        <f t="shared" si="25"/>
        <v>9.0949470177292829E-14</v>
      </c>
      <c r="CG35" s="14">
        <f t="shared" si="25"/>
        <v>9.0949470177292829E-14</v>
      </c>
      <c r="CH35" s="14">
        <f t="shared" si="25"/>
        <v>9.0949470177292829E-14</v>
      </c>
    </row>
    <row r="37" spans="1:86" x14ac:dyDescent="0.25">
      <c r="D37" s="3" t="s">
        <v>287</v>
      </c>
      <c r="E37" s="73">
        <f>Inputs!H81</f>
        <v>0.3</v>
      </c>
      <c r="F37" s="23" t="s">
        <v>52</v>
      </c>
    </row>
    <row r="38" spans="1:86" x14ac:dyDescent="0.25">
      <c r="D38" s="6" t="str">
        <f>D$35</f>
        <v xml:space="preserve">Taxable income </v>
      </c>
      <c r="E38" s="14">
        <f t="shared" ref="E38:BP38" si="26">E$35</f>
        <v>0</v>
      </c>
      <c r="F38" s="7" t="str">
        <f t="shared" si="26"/>
        <v>$ 000s</v>
      </c>
      <c r="G38" s="6">
        <f t="shared" si="26"/>
        <v>191141.93506655283</v>
      </c>
      <c r="H38" s="6">
        <f t="shared" si="26"/>
        <v>0</v>
      </c>
      <c r="I38" s="6">
        <f t="shared" si="26"/>
        <v>0</v>
      </c>
      <c r="J38" s="6">
        <f t="shared" si="26"/>
        <v>0</v>
      </c>
      <c r="K38" s="6">
        <f t="shared" si="26"/>
        <v>0</v>
      </c>
      <c r="L38" s="6">
        <f t="shared" si="26"/>
        <v>0</v>
      </c>
      <c r="M38" s="6">
        <f t="shared" si="26"/>
        <v>0</v>
      </c>
      <c r="N38" s="6">
        <f t="shared" si="26"/>
        <v>0</v>
      </c>
      <c r="O38" s="6">
        <f t="shared" si="26"/>
        <v>313.44032488160292</v>
      </c>
      <c r="P38" s="6">
        <f t="shared" si="26"/>
        <v>984.11610042220309</v>
      </c>
      <c r="Q38" s="6">
        <f t="shared" si="26"/>
        <v>1393.0476951801566</v>
      </c>
      <c r="R38" s="6">
        <f t="shared" si="26"/>
        <v>1828.2670093441966</v>
      </c>
      <c r="S38" s="6">
        <f t="shared" si="26"/>
        <v>2291.6685647639761</v>
      </c>
      <c r="T38" s="6">
        <f t="shared" si="26"/>
        <v>2785.2822641885914</v>
      </c>
      <c r="U38" s="6">
        <f t="shared" si="26"/>
        <v>3311.2830426427608</v>
      </c>
      <c r="V38" s="6">
        <f t="shared" si="26"/>
        <v>3872.0012063996965</v>
      </c>
      <c r="W38" s="6">
        <f t="shared" si="26"/>
        <v>4469.9335085283046</v>
      </c>
      <c r="X38" s="6">
        <f t="shared" si="26"/>
        <v>5107.7550134808307</v>
      </c>
      <c r="Y38" s="6">
        <f t="shared" si="26"/>
        <v>5788.3318069240777</v>
      </c>
      <c r="Z38" s="6">
        <f t="shared" si="26"/>
        <v>6514.7346110203835</v>
      </c>
      <c r="AA38" s="6">
        <f t="shared" si="26"/>
        <v>7234.8320263257901</v>
      </c>
      <c r="AB38" s="6">
        <f t="shared" si="26"/>
        <v>8007.5701860290828</v>
      </c>
      <c r="AC38" s="6">
        <f t="shared" si="26"/>
        <v>8836.7254632698587</v>
      </c>
      <c r="AD38" s="6">
        <f t="shared" si="26"/>
        <v>9726.3437440869711</v>
      </c>
      <c r="AE38" s="6">
        <f t="shared" si="26"/>
        <v>10680.759634289245</v>
      </c>
      <c r="AF38" s="6">
        <f t="shared" si="26"/>
        <v>11704.617034551817</v>
      </c>
      <c r="AG38" s="6">
        <f t="shared" si="26"/>
        <v>12802.891181194344</v>
      </c>
      <c r="AH38" s="6">
        <f t="shared" si="26"/>
        <v>13980.912257038673</v>
      </c>
      <c r="AI38" s="6">
        <f t="shared" si="26"/>
        <v>15244.390684179334</v>
      </c>
      <c r="AJ38" s="6">
        <f t="shared" si="26"/>
        <v>16599.444218465789</v>
      </c>
      <c r="AK38" s="6">
        <f t="shared" si="26"/>
        <v>18052.626974027968</v>
      </c>
      <c r="AL38" s="6">
        <f t="shared" si="26"/>
        <v>19610.960515317151</v>
      </c>
      <c r="AM38" s="6">
        <f t="shared" si="26"/>
        <v>9.0949470177292829E-14</v>
      </c>
      <c r="AN38" s="6">
        <f t="shared" si="26"/>
        <v>9.0949470177292829E-14</v>
      </c>
      <c r="AO38" s="6">
        <f t="shared" si="26"/>
        <v>9.0949470177292829E-14</v>
      </c>
      <c r="AP38" s="6">
        <f t="shared" si="26"/>
        <v>9.0949470177292829E-14</v>
      </c>
      <c r="AQ38" s="6">
        <f t="shared" si="26"/>
        <v>9.0949470177292829E-14</v>
      </c>
      <c r="AR38" s="6">
        <f t="shared" si="26"/>
        <v>9.0949470177292829E-14</v>
      </c>
      <c r="AS38" s="6">
        <f t="shared" si="26"/>
        <v>9.0949470177292829E-14</v>
      </c>
      <c r="AT38" s="6">
        <f t="shared" si="26"/>
        <v>9.0949470177292829E-14</v>
      </c>
      <c r="AU38" s="6">
        <f t="shared" si="26"/>
        <v>9.0949470177292829E-14</v>
      </c>
      <c r="AV38" s="6">
        <f t="shared" si="26"/>
        <v>9.0949470177292829E-14</v>
      </c>
      <c r="AW38" s="6">
        <f t="shared" si="26"/>
        <v>9.0949470177292829E-14</v>
      </c>
      <c r="AX38" s="6">
        <f t="shared" si="26"/>
        <v>9.0949470177292829E-14</v>
      </c>
      <c r="AY38" s="6">
        <f t="shared" si="26"/>
        <v>9.0949470177292829E-14</v>
      </c>
      <c r="AZ38" s="6">
        <f t="shared" si="26"/>
        <v>9.0949470177292829E-14</v>
      </c>
      <c r="BA38" s="6">
        <f t="shared" si="26"/>
        <v>9.0949470177292829E-14</v>
      </c>
      <c r="BB38" s="6">
        <f t="shared" si="26"/>
        <v>9.0949470177292829E-14</v>
      </c>
      <c r="BC38" s="6">
        <f t="shared" si="26"/>
        <v>9.0949470177292829E-14</v>
      </c>
      <c r="BD38" s="6">
        <f t="shared" si="26"/>
        <v>9.0949470177292829E-14</v>
      </c>
      <c r="BE38" s="6">
        <f t="shared" si="26"/>
        <v>9.0949470177292829E-14</v>
      </c>
      <c r="BF38" s="6">
        <f t="shared" si="26"/>
        <v>9.0949470177292829E-14</v>
      </c>
      <c r="BG38" s="6">
        <f t="shared" si="26"/>
        <v>9.0949470177292829E-14</v>
      </c>
      <c r="BH38" s="6">
        <f t="shared" si="26"/>
        <v>9.0949470177292829E-14</v>
      </c>
      <c r="BI38" s="6">
        <f t="shared" si="26"/>
        <v>9.0949470177292829E-14</v>
      </c>
      <c r="BJ38" s="6">
        <f t="shared" si="26"/>
        <v>9.0949470177292829E-14</v>
      </c>
      <c r="BK38" s="6">
        <f t="shared" si="26"/>
        <v>9.0949470177292829E-14</v>
      </c>
      <c r="BL38" s="6">
        <f t="shared" si="26"/>
        <v>9.0949470177292829E-14</v>
      </c>
      <c r="BM38" s="6">
        <f t="shared" si="26"/>
        <v>9.0949470177292829E-14</v>
      </c>
      <c r="BN38" s="6">
        <f t="shared" si="26"/>
        <v>9.0949470177292829E-14</v>
      </c>
      <c r="BO38" s="6">
        <f t="shared" si="26"/>
        <v>9.0949470177292829E-14</v>
      </c>
      <c r="BP38" s="6">
        <f t="shared" si="26"/>
        <v>9.0949470177292829E-14</v>
      </c>
      <c r="BQ38" s="6">
        <f t="shared" ref="BQ38:CH38" si="27">BQ$35</f>
        <v>9.0949470177292829E-14</v>
      </c>
      <c r="BR38" s="6">
        <f t="shared" si="27"/>
        <v>9.0949470177292829E-14</v>
      </c>
      <c r="BS38" s="6">
        <f t="shared" si="27"/>
        <v>9.0949470177292829E-14</v>
      </c>
      <c r="BT38" s="6">
        <f t="shared" si="27"/>
        <v>9.0949470177292829E-14</v>
      </c>
      <c r="BU38" s="6">
        <f t="shared" si="27"/>
        <v>9.0949470177292829E-14</v>
      </c>
      <c r="BV38" s="6">
        <f t="shared" si="27"/>
        <v>9.0949470177292829E-14</v>
      </c>
      <c r="BW38" s="6">
        <f t="shared" si="27"/>
        <v>9.0949470177292829E-14</v>
      </c>
      <c r="BX38" s="6">
        <f t="shared" si="27"/>
        <v>9.0949470177292829E-14</v>
      </c>
      <c r="BY38" s="6">
        <f t="shared" si="27"/>
        <v>9.0949470177292829E-14</v>
      </c>
      <c r="BZ38" s="6">
        <f t="shared" si="27"/>
        <v>9.0949470177292829E-14</v>
      </c>
      <c r="CA38" s="6">
        <f t="shared" si="27"/>
        <v>9.0949470177292829E-14</v>
      </c>
      <c r="CB38" s="6">
        <f t="shared" si="27"/>
        <v>9.0949470177292829E-14</v>
      </c>
      <c r="CC38" s="6">
        <f t="shared" si="27"/>
        <v>9.0949470177292829E-14</v>
      </c>
      <c r="CD38" s="6">
        <f t="shared" si="27"/>
        <v>9.0949470177292829E-14</v>
      </c>
      <c r="CE38" s="6">
        <f t="shared" si="27"/>
        <v>9.0949470177292829E-14</v>
      </c>
      <c r="CF38" s="6">
        <f t="shared" si="27"/>
        <v>9.0949470177292829E-14</v>
      </c>
      <c r="CG38" s="6">
        <f t="shared" si="27"/>
        <v>9.0949470177292829E-14</v>
      </c>
      <c r="CH38" s="6">
        <f t="shared" si="27"/>
        <v>9.0949470177292829E-14</v>
      </c>
    </row>
    <row r="39" spans="1:86" s="36" customFormat="1" x14ac:dyDescent="0.25">
      <c r="A39" s="32"/>
      <c r="B39" s="32"/>
      <c r="C39" s="32"/>
      <c r="D39" s="33" t="s">
        <v>288</v>
      </c>
      <c r="E39" s="117" t="s">
        <v>175</v>
      </c>
      <c r="F39" s="34" t="s">
        <v>59</v>
      </c>
      <c r="G39" s="34">
        <f>SUM(I39:CH39)</f>
        <v>57342.580519965843</v>
      </c>
      <c r="H39" s="33"/>
      <c r="I39" s="36">
        <f>$E$37*I38</f>
        <v>0</v>
      </c>
      <c r="J39" s="36">
        <f t="shared" ref="J39:BU39" si="28">$E$37*J38</f>
        <v>0</v>
      </c>
      <c r="K39" s="36">
        <f t="shared" si="28"/>
        <v>0</v>
      </c>
      <c r="L39" s="36">
        <f t="shared" si="28"/>
        <v>0</v>
      </c>
      <c r="M39" s="36">
        <f t="shared" si="28"/>
        <v>0</v>
      </c>
      <c r="N39" s="36">
        <f t="shared" si="28"/>
        <v>0</v>
      </c>
      <c r="O39" s="36">
        <f t="shared" si="28"/>
        <v>94.03209746448087</v>
      </c>
      <c r="P39" s="36">
        <f t="shared" si="28"/>
        <v>295.23483012666094</v>
      </c>
      <c r="Q39" s="36">
        <f t="shared" si="28"/>
        <v>417.91430855404695</v>
      </c>
      <c r="R39" s="36">
        <f t="shared" si="28"/>
        <v>548.480102803259</v>
      </c>
      <c r="S39" s="36">
        <f t="shared" si="28"/>
        <v>687.50056942919275</v>
      </c>
      <c r="T39" s="36">
        <f t="shared" si="28"/>
        <v>835.58467925657737</v>
      </c>
      <c r="U39" s="36">
        <f t="shared" si="28"/>
        <v>993.38491279282823</v>
      </c>
      <c r="V39" s="36">
        <f t="shared" si="28"/>
        <v>1161.6003619199089</v>
      </c>
      <c r="W39" s="36">
        <f t="shared" si="28"/>
        <v>1340.9800525584913</v>
      </c>
      <c r="X39" s="36">
        <f t="shared" si="28"/>
        <v>1532.3265040442491</v>
      </c>
      <c r="Y39" s="36">
        <f t="shared" si="28"/>
        <v>1736.4995420772232</v>
      </c>
      <c r="Z39" s="36">
        <f t="shared" si="28"/>
        <v>1954.4203833061149</v>
      </c>
      <c r="AA39" s="36">
        <f t="shared" si="28"/>
        <v>2170.4496078977368</v>
      </c>
      <c r="AB39" s="36">
        <f t="shared" si="28"/>
        <v>2402.2710558087247</v>
      </c>
      <c r="AC39" s="36">
        <f t="shared" si="28"/>
        <v>2651.0176389809576</v>
      </c>
      <c r="AD39" s="36">
        <f t="shared" si="28"/>
        <v>2917.9031232260913</v>
      </c>
      <c r="AE39" s="36">
        <f t="shared" si="28"/>
        <v>3204.2278902867733</v>
      </c>
      <c r="AF39" s="36">
        <f t="shared" si="28"/>
        <v>3511.3851103655447</v>
      </c>
      <c r="AG39" s="36">
        <f t="shared" si="28"/>
        <v>3840.8673543583027</v>
      </c>
      <c r="AH39" s="36">
        <f t="shared" si="28"/>
        <v>4194.2736771116015</v>
      </c>
      <c r="AI39" s="36">
        <f t="shared" si="28"/>
        <v>4573.3172052538002</v>
      </c>
      <c r="AJ39" s="36">
        <f t="shared" si="28"/>
        <v>4979.8332655397362</v>
      </c>
      <c r="AK39" s="36">
        <f t="shared" si="28"/>
        <v>5415.7880922083905</v>
      </c>
      <c r="AL39" s="36">
        <f t="shared" si="28"/>
        <v>5883.288154595145</v>
      </c>
      <c r="AM39" s="36">
        <f t="shared" si="28"/>
        <v>2.7284841053187846E-14</v>
      </c>
      <c r="AN39" s="36">
        <f t="shared" si="28"/>
        <v>2.7284841053187846E-14</v>
      </c>
      <c r="AO39" s="36">
        <f t="shared" si="28"/>
        <v>2.7284841053187846E-14</v>
      </c>
      <c r="AP39" s="36">
        <f t="shared" si="28"/>
        <v>2.7284841053187846E-14</v>
      </c>
      <c r="AQ39" s="36">
        <f t="shared" si="28"/>
        <v>2.7284841053187846E-14</v>
      </c>
      <c r="AR39" s="36">
        <f t="shared" si="28"/>
        <v>2.7284841053187846E-14</v>
      </c>
      <c r="AS39" s="36">
        <f t="shared" si="28"/>
        <v>2.7284841053187846E-14</v>
      </c>
      <c r="AT39" s="36">
        <f t="shared" si="28"/>
        <v>2.7284841053187846E-14</v>
      </c>
      <c r="AU39" s="36">
        <f t="shared" si="28"/>
        <v>2.7284841053187846E-14</v>
      </c>
      <c r="AV39" s="36">
        <f t="shared" si="28"/>
        <v>2.7284841053187846E-14</v>
      </c>
      <c r="AW39" s="36">
        <f t="shared" si="28"/>
        <v>2.7284841053187846E-14</v>
      </c>
      <c r="AX39" s="36">
        <f t="shared" si="28"/>
        <v>2.7284841053187846E-14</v>
      </c>
      <c r="AY39" s="36">
        <f t="shared" si="28"/>
        <v>2.7284841053187846E-14</v>
      </c>
      <c r="AZ39" s="36">
        <f t="shared" si="28"/>
        <v>2.7284841053187846E-14</v>
      </c>
      <c r="BA39" s="36">
        <f t="shared" si="28"/>
        <v>2.7284841053187846E-14</v>
      </c>
      <c r="BB39" s="36">
        <f t="shared" si="28"/>
        <v>2.7284841053187846E-14</v>
      </c>
      <c r="BC39" s="36">
        <f t="shared" si="28"/>
        <v>2.7284841053187846E-14</v>
      </c>
      <c r="BD39" s="36">
        <f t="shared" si="28"/>
        <v>2.7284841053187846E-14</v>
      </c>
      <c r="BE39" s="36">
        <f t="shared" si="28"/>
        <v>2.7284841053187846E-14</v>
      </c>
      <c r="BF39" s="36">
        <f t="shared" si="28"/>
        <v>2.7284841053187846E-14</v>
      </c>
      <c r="BG39" s="36">
        <f t="shared" si="28"/>
        <v>2.7284841053187846E-14</v>
      </c>
      <c r="BH39" s="36">
        <f t="shared" si="28"/>
        <v>2.7284841053187846E-14</v>
      </c>
      <c r="BI39" s="36">
        <f t="shared" si="28"/>
        <v>2.7284841053187846E-14</v>
      </c>
      <c r="BJ39" s="36">
        <f t="shared" si="28"/>
        <v>2.7284841053187846E-14</v>
      </c>
      <c r="BK39" s="36">
        <f t="shared" si="28"/>
        <v>2.7284841053187846E-14</v>
      </c>
      <c r="BL39" s="36">
        <f t="shared" si="28"/>
        <v>2.7284841053187846E-14</v>
      </c>
      <c r="BM39" s="36">
        <f t="shared" si="28"/>
        <v>2.7284841053187846E-14</v>
      </c>
      <c r="BN39" s="36">
        <f t="shared" si="28"/>
        <v>2.7284841053187846E-14</v>
      </c>
      <c r="BO39" s="36">
        <f t="shared" si="28"/>
        <v>2.7284841053187846E-14</v>
      </c>
      <c r="BP39" s="36">
        <f t="shared" si="28"/>
        <v>2.7284841053187846E-14</v>
      </c>
      <c r="BQ39" s="36">
        <f t="shared" si="28"/>
        <v>2.7284841053187846E-14</v>
      </c>
      <c r="BR39" s="36">
        <f t="shared" si="28"/>
        <v>2.7284841053187846E-14</v>
      </c>
      <c r="BS39" s="36">
        <f t="shared" si="28"/>
        <v>2.7284841053187846E-14</v>
      </c>
      <c r="BT39" s="36">
        <f t="shared" si="28"/>
        <v>2.7284841053187846E-14</v>
      </c>
      <c r="BU39" s="36">
        <f t="shared" si="28"/>
        <v>2.7284841053187846E-14</v>
      </c>
      <c r="BV39" s="36">
        <f t="shared" ref="BV39:CH39" si="29">$E$37*BV38</f>
        <v>2.7284841053187846E-14</v>
      </c>
      <c r="BW39" s="36">
        <f t="shared" si="29"/>
        <v>2.7284841053187846E-14</v>
      </c>
      <c r="BX39" s="36">
        <f t="shared" si="29"/>
        <v>2.7284841053187846E-14</v>
      </c>
      <c r="BY39" s="36">
        <f t="shared" si="29"/>
        <v>2.7284841053187846E-14</v>
      </c>
      <c r="BZ39" s="36">
        <f t="shared" si="29"/>
        <v>2.7284841053187846E-14</v>
      </c>
      <c r="CA39" s="36">
        <f t="shared" si="29"/>
        <v>2.7284841053187846E-14</v>
      </c>
      <c r="CB39" s="36">
        <f t="shared" si="29"/>
        <v>2.7284841053187846E-14</v>
      </c>
      <c r="CC39" s="36">
        <f t="shared" si="29"/>
        <v>2.7284841053187846E-14</v>
      </c>
      <c r="CD39" s="36">
        <f t="shared" si="29"/>
        <v>2.7284841053187846E-14</v>
      </c>
      <c r="CE39" s="36">
        <f t="shared" si="29"/>
        <v>2.7284841053187846E-14</v>
      </c>
      <c r="CF39" s="36">
        <f t="shared" si="29"/>
        <v>2.7284841053187846E-14</v>
      </c>
      <c r="CG39" s="36">
        <f t="shared" si="29"/>
        <v>2.7284841053187846E-14</v>
      </c>
      <c r="CH39" s="36">
        <f t="shared" si="29"/>
        <v>2.7284841053187846E-14</v>
      </c>
    </row>
    <row r="41" spans="1:86" x14ac:dyDescent="0.25">
      <c r="A41" s="5" t="s">
        <v>289</v>
      </c>
    </row>
    <row r="43" spans="1:86" x14ac:dyDescent="0.25">
      <c r="D43" s="3" t="s">
        <v>287</v>
      </c>
      <c r="E43" s="73">
        <f>Inputs!H81</f>
        <v>0.3</v>
      </c>
      <c r="F43" s="23" t="s">
        <v>52</v>
      </c>
    </row>
    <row r="44" spans="1:86" x14ac:dyDescent="0.25">
      <c r="A44" s="88"/>
      <c r="B44" s="88"/>
      <c r="C44" s="88"/>
      <c r="D44" s="171" t="str">
        <f>FinSt!D$17</f>
        <v>Profit before tax</v>
      </c>
      <c r="E44" s="171">
        <f>FinSt!E$17</f>
        <v>0</v>
      </c>
      <c r="F44" s="172" t="str">
        <f>FinSt!F$17</f>
        <v>$ 000s</v>
      </c>
      <c r="G44" s="171">
        <f>FinSt!G$17</f>
        <v>191141.93506655283</v>
      </c>
      <c r="H44" s="171">
        <f>FinSt!H$17</f>
        <v>0</v>
      </c>
      <c r="I44" s="171">
        <f>FinSt!I$17</f>
        <v>0</v>
      </c>
      <c r="J44" s="171">
        <f>FinSt!J$17</f>
        <v>0</v>
      </c>
      <c r="K44" s="171">
        <f>FinSt!K$17</f>
        <v>0</v>
      </c>
      <c r="L44" s="171">
        <f>FinSt!L$17</f>
        <v>-422.37326073973736</v>
      </c>
      <c r="M44" s="171">
        <f>FinSt!M$17</f>
        <v>-102.05191741265571</v>
      </c>
      <c r="N44" s="171">
        <f>FinSt!N$17</f>
        <v>238.16142841442615</v>
      </c>
      <c r="O44" s="171">
        <f>FinSt!O$17</f>
        <v>599.70407461956984</v>
      </c>
      <c r="P44" s="171">
        <f>FinSt!P$17</f>
        <v>984.11610042220309</v>
      </c>
      <c r="Q44" s="171">
        <f>FinSt!Q$17</f>
        <v>1393.0476951801566</v>
      </c>
      <c r="R44" s="171">
        <f>FinSt!R$17</f>
        <v>1828.2670093441966</v>
      </c>
      <c r="S44" s="171">
        <f>FinSt!S$17</f>
        <v>2291.6685647639765</v>
      </c>
      <c r="T44" s="171">
        <f>FinSt!T$17</f>
        <v>2785.2822641885914</v>
      </c>
      <c r="U44" s="171">
        <f>FinSt!U$17</f>
        <v>3311.2830426427613</v>
      </c>
      <c r="V44" s="171">
        <f>FinSt!V$17</f>
        <v>3872.0012063996965</v>
      </c>
      <c r="W44" s="171">
        <f>FinSt!W$17</f>
        <v>4469.9335085283037</v>
      </c>
      <c r="X44" s="171">
        <f>FinSt!X$17</f>
        <v>5107.7550134808307</v>
      </c>
      <c r="Y44" s="171">
        <f>FinSt!Y$17</f>
        <v>5788.3318069240777</v>
      </c>
      <c r="Z44" s="171">
        <f>FinSt!Z$17</f>
        <v>6514.7346110203835</v>
      </c>
      <c r="AA44" s="171">
        <f>FinSt!AA$17</f>
        <v>7234.8320263257901</v>
      </c>
      <c r="AB44" s="171">
        <f>FinSt!AB$17</f>
        <v>8007.5701860290828</v>
      </c>
      <c r="AC44" s="171">
        <f>FinSt!AC$17</f>
        <v>8836.7254632698587</v>
      </c>
      <c r="AD44" s="171">
        <f>FinSt!AD$17</f>
        <v>9726.3437440869711</v>
      </c>
      <c r="AE44" s="171">
        <f>FinSt!AE$17</f>
        <v>10680.759634289245</v>
      </c>
      <c r="AF44" s="171">
        <f>FinSt!AF$17</f>
        <v>11704.617034551817</v>
      </c>
      <c r="AG44" s="171">
        <f>FinSt!AG$17</f>
        <v>12802.891181194344</v>
      </c>
      <c r="AH44" s="171">
        <f>FinSt!AH$17</f>
        <v>13980.912257038673</v>
      </c>
      <c r="AI44" s="171">
        <f>FinSt!AI$17</f>
        <v>15244.390684179334</v>
      </c>
      <c r="AJ44" s="171">
        <f>FinSt!AJ$17</f>
        <v>16599.444218465789</v>
      </c>
      <c r="AK44" s="171">
        <f>FinSt!AK$17</f>
        <v>18052.626974027968</v>
      </c>
      <c r="AL44" s="171">
        <f>FinSt!AL$17</f>
        <v>19610.960515317151</v>
      </c>
      <c r="AM44" s="171">
        <f>FinSt!AM$17</f>
        <v>9.0949470177292829E-14</v>
      </c>
      <c r="AN44" s="171">
        <f>FinSt!AN$17</f>
        <v>9.0949470177292829E-14</v>
      </c>
      <c r="AO44" s="171">
        <f>FinSt!AO$17</f>
        <v>9.0949470177292829E-14</v>
      </c>
      <c r="AP44" s="171">
        <f>FinSt!AP$17</f>
        <v>9.0949470177292829E-14</v>
      </c>
      <c r="AQ44" s="171">
        <f>FinSt!AQ$17</f>
        <v>9.0949470177292829E-14</v>
      </c>
      <c r="AR44" s="171">
        <f>FinSt!AR$17</f>
        <v>9.0949470177292829E-14</v>
      </c>
      <c r="AS44" s="171">
        <f>FinSt!AS$17</f>
        <v>9.0949470177292829E-14</v>
      </c>
      <c r="AT44" s="171">
        <f>FinSt!AT$17</f>
        <v>9.0949470177292829E-14</v>
      </c>
      <c r="AU44" s="171">
        <f>FinSt!AU$17</f>
        <v>9.0949470177292829E-14</v>
      </c>
      <c r="AV44" s="171">
        <f>FinSt!AV$17</f>
        <v>9.0949470177292829E-14</v>
      </c>
      <c r="AW44" s="171">
        <f>FinSt!AW$17</f>
        <v>9.0949470177292829E-14</v>
      </c>
      <c r="AX44" s="171">
        <f>FinSt!AX$17</f>
        <v>9.0949470177292829E-14</v>
      </c>
      <c r="AY44" s="171">
        <f>FinSt!AY$17</f>
        <v>9.0949470177292829E-14</v>
      </c>
      <c r="AZ44" s="171">
        <f>FinSt!AZ$17</f>
        <v>9.0949470177292829E-14</v>
      </c>
      <c r="BA44" s="171">
        <f>FinSt!BA$17</f>
        <v>9.0949470177292829E-14</v>
      </c>
      <c r="BB44" s="171">
        <f>FinSt!BB$17</f>
        <v>9.0949470177292829E-14</v>
      </c>
      <c r="BC44" s="171">
        <f>FinSt!BC$17</f>
        <v>9.0949470177292829E-14</v>
      </c>
      <c r="BD44" s="171">
        <f>FinSt!BD$17</f>
        <v>9.0949470177292829E-14</v>
      </c>
      <c r="BE44" s="171">
        <f>FinSt!BE$17</f>
        <v>9.0949470177292829E-14</v>
      </c>
      <c r="BF44" s="171">
        <f>FinSt!BF$17</f>
        <v>9.0949470177292829E-14</v>
      </c>
      <c r="BG44" s="171">
        <f>FinSt!BG$17</f>
        <v>9.0949470177292829E-14</v>
      </c>
      <c r="BH44" s="171">
        <f>FinSt!BH$17</f>
        <v>9.0949470177292829E-14</v>
      </c>
      <c r="BI44" s="171">
        <f>FinSt!BI$17</f>
        <v>9.0949470177292829E-14</v>
      </c>
      <c r="BJ44" s="171">
        <f>FinSt!BJ$17</f>
        <v>9.0949470177292829E-14</v>
      </c>
      <c r="BK44" s="171">
        <f>FinSt!BK$17</f>
        <v>9.0949470177292829E-14</v>
      </c>
      <c r="BL44" s="171">
        <f>FinSt!BL$17</f>
        <v>9.0949470177292829E-14</v>
      </c>
      <c r="BM44" s="171">
        <f>FinSt!BM$17</f>
        <v>9.0949470177292829E-14</v>
      </c>
      <c r="BN44" s="171">
        <f>FinSt!BN$17</f>
        <v>9.0949470177292829E-14</v>
      </c>
      <c r="BO44" s="171">
        <f>FinSt!BO$17</f>
        <v>9.0949470177292829E-14</v>
      </c>
      <c r="BP44" s="171">
        <f>FinSt!BP$17</f>
        <v>9.0949470177292829E-14</v>
      </c>
      <c r="BQ44" s="171">
        <f>FinSt!BQ$17</f>
        <v>9.0949470177292829E-14</v>
      </c>
      <c r="BR44" s="171">
        <f>FinSt!BR$17</f>
        <v>9.0949470177292829E-14</v>
      </c>
      <c r="BS44" s="171">
        <f>FinSt!BS$17</f>
        <v>9.0949470177292829E-14</v>
      </c>
      <c r="BT44" s="171">
        <f>FinSt!BT$17</f>
        <v>9.0949470177292829E-14</v>
      </c>
      <c r="BU44" s="171">
        <f>FinSt!BU$17</f>
        <v>9.0949470177292829E-14</v>
      </c>
      <c r="BV44" s="171">
        <f>FinSt!BV$17</f>
        <v>9.0949470177292829E-14</v>
      </c>
      <c r="BW44" s="171">
        <f>FinSt!BW$17</f>
        <v>9.0949470177292829E-14</v>
      </c>
      <c r="BX44" s="171">
        <f>FinSt!BX$17</f>
        <v>9.0949470177292829E-14</v>
      </c>
      <c r="BY44" s="171">
        <f>FinSt!BY$17</f>
        <v>9.0949470177292829E-14</v>
      </c>
      <c r="BZ44" s="171">
        <f>FinSt!BZ$17</f>
        <v>9.0949470177292829E-14</v>
      </c>
      <c r="CA44" s="171">
        <f>FinSt!CA$17</f>
        <v>9.0949470177292829E-14</v>
      </c>
      <c r="CB44" s="171">
        <f>FinSt!CB$17</f>
        <v>9.0949470177292829E-14</v>
      </c>
      <c r="CC44" s="171">
        <f>FinSt!CC$17</f>
        <v>9.0949470177292829E-14</v>
      </c>
      <c r="CD44" s="171">
        <f>FinSt!CD$17</f>
        <v>9.0949470177292829E-14</v>
      </c>
      <c r="CE44" s="171">
        <f>FinSt!CE$17</f>
        <v>9.0949470177292829E-14</v>
      </c>
      <c r="CF44" s="171">
        <f>FinSt!CF$17</f>
        <v>9.0949470177292829E-14</v>
      </c>
      <c r="CG44" s="171">
        <f>FinSt!CG$17</f>
        <v>9.0949470177292829E-14</v>
      </c>
      <c r="CH44" s="171">
        <f>FinSt!CH$17</f>
        <v>9.0949470177292829E-14</v>
      </c>
    </row>
    <row r="45" spans="1:86" s="36" customFormat="1" x14ac:dyDescent="0.25">
      <c r="A45" s="32"/>
      <c r="B45" s="32"/>
      <c r="C45" s="32"/>
      <c r="D45" s="33" t="s">
        <v>290</v>
      </c>
      <c r="E45" s="117" t="s">
        <v>131</v>
      </c>
      <c r="F45" s="34" t="s">
        <v>59</v>
      </c>
      <c r="G45" s="34">
        <f>SUM(I45:CH45)</f>
        <v>57342.580519965843</v>
      </c>
      <c r="H45" s="33"/>
      <c r="I45" s="36">
        <f>$E$43*I44</f>
        <v>0</v>
      </c>
      <c r="J45" s="36">
        <f t="shared" ref="J45:BU45" si="30">$E$43*J44</f>
        <v>0</v>
      </c>
      <c r="K45" s="36">
        <f t="shared" si="30"/>
        <v>0</v>
      </c>
      <c r="L45" s="36">
        <f t="shared" si="30"/>
        <v>-126.7119782219212</v>
      </c>
      <c r="M45" s="36">
        <f t="shared" si="30"/>
        <v>-30.615575223796711</v>
      </c>
      <c r="N45" s="36">
        <f t="shared" si="30"/>
        <v>71.448428524327838</v>
      </c>
      <c r="O45" s="36">
        <f t="shared" si="30"/>
        <v>179.91122238587096</v>
      </c>
      <c r="P45" s="36">
        <f t="shared" si="30"/>
        <v>295.23483012666094</v>
      </c>
      <c r="Q45" s="36">
        <f t="shared" si="30"/>
        <v>417.91430855404695</v>
      </c>
      <c r="R45" s="36">
        <f t="shared" si="30"/>
        <v>548.480102803259</v>
      </c>
      <c r="S45" s="36">
        <f t="shared" si="30"/>
        <v>687.50056942919298</v>
      </c>
      <c r="T45" s="36">
        <f t="shared" si="30"/>
        <v>835.58467925657737</v>
      </c>
      <c r="U45" s="36">
        <f t="shared" si="30"/>
        <v>993.38491279282835</v>
      </c>
      <c r="V45" s="36">
        <f t="shared" si="30"/>
        <v>1161.6003619199089</v>
      </c>
      <c r="W45" s="36">
        <f t="shared" si="30"/>
        <v>1340.980052558491</v>
      </c>
      <c r="X45" s="36">
        <f t="shared" si="30"/>
        <v>1532.3265040442491</v>
      </c>
      <c r="Y45" s="36">
        <f t="shared" si="30"/>
        <v>1736.4995420772232</v>
      </c>
      <c r="Z45" s="36">
        <f t="shared" si="30"/>
        <v>1954.4203833061149</v>
      </c>
      <c r="AA45" s="36">
        <f t="shared" si="30"/>
        <v>2170.4496078977368</v>
      </c>
      <c r="AB45" s="36">
        <f t="shared" si="30"/>
        <v>2402.2710558087247</v>
      </c>
      <c r="AC45" s="36">
        <f t="shared" si="30"/>
        <v>2651.0176389809576</v>
      </c>
      <c r="AD45" s="36">
        <f t="shared" si="30"/>
        <v>2917.9031232260913</v>
      </c>
      <c r="AE45" s="36">
        <f t="shared" si="30"/>
        <v>3204.2278902867733</v>
      </c>
      <c r="AF45" s="36">
        <f t="shared" si="30"/>
        <v>3511.3851103655447</v>
      </c>
      <c r="AG45" s="36">
        <f t="shared" si="30"/>
        <v>3840.8673543583027</v>
      </c>
      <c r="AH45" s="36">
        <f t="shared" si="30"/>
        <v>4194.2736771116015</v>
      </c>
      <c r="AI45" s="36">
        <f t="shared" si="30"/>
        <v>4573.3172052538002</v>
      </c>
      <c r="AJ45" s="36">
        <f t="shared" si="30"/>
        <v>4979.8332655397362</v>
      </c>
      <c r="AK45" s="36">
        <f t="shared" si="30"/>
        <v>5415.7880922083905</v>
      </c>
      <c r="AL45" s="36">
        <f t="shared" si="30"/>
        <v>5883.288154595145</v>
      </c>
      <c r="AM45" s="36">
        <f t="shared" si="30"/>
        <v>2.7284841053187846E-14</v>
      </c>
      <c r="AN45" s="36">
        <f t="shared" si="30"/>
        <v>2.7284841053187846E-14</v>
      </c>
      <c r="AO45" s="36">
        <f t="shared" si="30"/>
        <v>2.7284841053187846E-14</v>
      </c>
      <c r="AP45" s="36">
        <f t="shared" si="30"/>
        <v>2.7284841053187846E-14</v>
      </c>
      <c r="AQ45" s="36">
        <f t="shared" si="30"/>
        <v>2.7284841053187846E-14</v>
      </c>
      <c r="AR45" s="36">
        <f t="shared" si="30"/>
        <v>2.7284841053187846E-14</v>
      </c>
      <c r="AS45" s="36">
        <f t="shared" si="30"/>
        <v>2.7284841053187846E-14</v>
      </c>
      <c r="AT45" s="36">
        <f t="shared" si="30"/>
        <v>2.7284841053187846E-14</v>
      </c>
      <c r="AU45" s="36">
        <f t="shared" si="30"/>
        <v>2.7284841053187846E-14</v>
      </c>
      <c r="AV45" s="36">
        <f t="shared" si="30"/>
        <v>2.7284841053187846E-14</v>
      </c>
      <c r="AW45" s="36">
        <f t="shared" si="30"/>
        <v>2.7284841053187846E-14</v>
      </c>
      <c r="AX45" s="36">
        <f t="shared" si="30"/>
        <v>2.7284841053187846E-14</v>
      </c>
      <c r="AY45" s="36">
        <f t="shared" si="30"/>
        <v>2.7284841053187846E-14</v>
      </c>
      <c r="AZ45" s="36">
        <f t="shared" si="30"/>
        <v>2.7284841053187846E-14</v>
      </c>
      <c r="BA45" s="36">
        <f t="shared" si="30"/>
        <v>2.7284841053187846E-14</v>
      </c>
      <c r="BB45" s="36">
        <f t="shared" si="30"/>
        <v>2.7284841053187846E-14</v>
      </c>
      <c r="BC45" s="36">
        <f t="shared" si="30"/>
        <v>2.7284841053187846E-14</v>
      </c>
      <c r="BD45" s="36">
        <f t="shared" si="30"/>
        <v>2.7284841053187846E-14</v>
      </c>
      <c r="BE45" s="36">
        <f t="shared" si="30"/>
        <v>2.7284841053187846E-14</v>
      </c>
      <c r="BF45" s="36">
        <f t="shared" si="30"/>
        <v>2.7284841053187846E-14</v>
      </c>
      <c r="BG45" s="36">
        <f t="shared" si="30"/>
        <v>2.7284841053187846E-14</v>
      </c>
      <c r="BH45" s="36">
        <f t="shared" si="30"/>
        <v>2.7284841053187846E-14</v>
      </c>
      <c r="BI45" s="36">
        <f t="shared" si="30"/>
        <v>2.7284841053187846E-14</v>
      </c>
      <c r="BJ45" s="36">
        <f t="shared" si="30"/>
        <v>2.7284841053187846E-14</v>
      </c>
      <c r="BK45" s="36">
        <f t="shared" si="30"/>
        <v>2.7284841053187846E-14</v>
      </c>
      <c r="BL45" s="36">
        <f t="shared" si="30"/>
        <v>2.7284841053187846E-14</v>
      </c>
      <c r="BM45" s="36">
        <f t="shared" si="30"/>
        <v>2.7284841053187846E-14</v>
      </c>
      <c r="BN45" s="36">
        <f t="shared" si="30"/>
        <v>2.7284841053187846E-14</v>
      </c>
      <c r="BO45" s="36">
        <f t="shared" si="30"/>
        <v>2.7284841053187846E-14</v>
      </c>
      <c r="BP45" s="36">
        <f t="shared" si="30"/>
        <v>2.7284841053187846E-14</v>
      </c>
      <c r="BQ45" s="36">
        <f t="shared" si="30"/>
        <v>2.7284841053187846E-14</v>
      </c>
      <c r="BR45" s="36">
        <f t="shared" si="30"/>
        <v>2.7284841053187846E-14</v>
      </c>
      <c r="BS45" s="36">
        <f t="shared" si="30"/>
        <v>2.7284841053187846E-14</v>
      </c>
      <c r="BT45" s="36">
        <f t="shared" si="30"/>
        <v>2.7284841053187846E-14</v>
      </c>
      <c r="BU45" s="36">
        <f t="shared" si="30"/>
        <v>2.7284841053187846E-14</v>
      </c>
      <c r="BV45" s="36">
        <f t="shared" ref="BV45:CH45" si="31">$E$43*BV44</f>
        <v>2.7284841053187846E-14</v>
      </c>
      <c r="BW45" s="36">
        <f t="shared" si="31"/>
        <v>2.7284841053187846E-14</v>
      </c>
      <c r="BX45" s="36">
        <f t="shared" si="31"/>
        <v>2.7284841053187846E-14</v>
      </c>
      <c r="BY45" s="36">
        <f t="shared" si="31"/>
        <v>2.7284841053187846E-14</v>
      </c>
      <c r="BZ45" s="36">
        <f t="shared" si="31"/>
        <v>2.7284841053187846E-14</v>
      </c>
      <c r="CA45" s="36">
        <f t="shared" si="31"/>
        <v>2.7284841053187846E-14</v>
      </c>
      <c r="CB45" s="36">
        <f t="shared" si="31"/>
        <v>2.7284841053187846E-14</v>
      </c>
      <c r="CC45" s="36">
        <f t="shared" si="31"/>
        <v>2.7284841053187846E-14</v>
      </c>
      <c r="CD45" s="36">
        <f t="shared" si="31"/>
        <v>2.7284841053187846E-14</v>
      </c>
      <c r="CE45" s="36">
        <f t="shared" si="31"/>
        <v>2.7284841053187846E-14</v>
      </c>
      <c r="CF45" s="36">
        <f t="shared" si="31"/>
        <v>2.7284841053187846E-14</v>
      </c>
      <c r="CG45" s="36">
        <f t="shared" si="31"/>
        <v>2.7284841053187846E-14</v>
      </c>
      <c r="CH45" s="36">
        <f t="shared" si="31"/>
        <v>2.7284841053187846E-14</v>
      </c>
    </row>
    <row r="47" spans="1:86" x14ac:dyDescent="0.25">
      <c r="A47" s="5" t="s">
        <v>291</v>
      </c>
    </row>
    <row r="49" spans="1:86" s="86" customFormat="1" x14ac:dyDescent="0.25">
      <c r="A49" s="85"/>
      <c r="B49" s="85"/>
      <c r="C49" s="85"/>
      <c r="D49" s="69" t="s">
        <v>292</v>
      </c>
      <c r="E49" s="109"/>
      <c r="F49" s="68" t="s">
        <v>59</v>
      </c>
      <c r="G49" s="68"/>
      <c r="H49" s="69"/>
      <c r="I49" s="86">
        <f>H52</f>
        <v>0</v>
      </c>
      <c r="J49" s="86">
        <f t="shared" ref="J49:BU49" si="32">I52</f>
        <v>0</v>
      </c>
      <c r="K49" s="86">
        <f t="shared" si="32"/>
        <v>0</v>
      </c>
      <c r="L49" s="86">
        <f t="shared" si="32"/>
        <v>0</v>
      </c>
      <c r="M49" s="86">
        <f t="shared" si="32"/>
        <v>-126.7119782219212</v>
      </c>
      <c r="N49" s="86">
        <f t="shared" si="32"/>
        <v>-157.32755344571791</v>
      </c>
      <c r="O49" s="86">
        <f t="shared" si="32"/>
        <v>-85.879124921390073</v>
      </c>
      <c r="P49" s="86">
        <f t="shared" si="32"/>
        <v>0</v>
      </c>
      <c r="Q49" s="86">
        <f t="shared" si="32"/>
        <v>0</v>
      </c>
      <c r="R49" s="86">
        <f t="shared" si="32"/>
        <v>0</v>
      </c>
      <c r="S49" s="86">
        <f t="shared" si="32"/>
        <v>0</v>
      </c>
      <c r="T49" s="86">
        <f t="shared" si="32"/>
        <v>0</v>
      </c>
      <c r="U49" s="86">
        <f t="shared" si="32"/>
        <v>0</v>
      </c>
      <c r="V49" s="86">
        <f t="shared" si="32"/>
        <v>0</v>
      </c>
      <c r="W49" s="86">
        <f t="shared" si="32"/>
        <v>0</v>
      </c>
      <c r="X49" s="86">
        <f t="shared" si="32"/>
        <v>0</v>
      </c>
      <c r="Y49" s="86">
        <f t="shared" si="32"/>
        <v>0</v>
      </c>
      <c r="Z49" s="86">
        <f t="shared" si="32"/>
        <v>0</v>
      </c>
      <c r="AA49" s="86">
        <f t="shared" si="32"/>
        <v>0</v>
      </c>
      <c r="AB49" s="86">
        <f t="shared" si="32"/>
        <v>0</v>
      </c>
      <c r="AC49" s="86">
        <f t="shared" si="32"/>
        <v>0</v>
      </c>
      <c r="AD49" s="86">
        <f t="shared" si="32"/>
        <v>0</v>
      </c>
      <c r="AE49" s="86">
        <f t="shared" si="32"/>
        <v>0</v>
      </c>
      <c r="AF49" s="86">
        <f t="shared" si="32"/>
        <v>0</v>
      </c>
      <c r="AG49" s="86">
        <f t="shared" si="32"/>
        <v>0</v>
      </c>
      <c r="AH49" s="86">
        <f t="shared" si="32"/>
        <v>0</v>
      </c>
      <c r="AI49" s="86">
        <f t="shared" si="32"/>
        <v>0</v>
      </c>
      <c r="AJ49" s="86">
        <f t="shared" si="32"/>
        <v>0</v>
      </c>
      <c r="AK49" s="86">
        <f t="shared" si="32"/>
        <v>0</v>
      </c>
      <c r="AL49" s="86">
        <f t="shared" si="32"/>
        <v>0</v>
      </c>
      <c r="AM49" s="86">
        <f t="shared" si="32"/>
        <v>0</v>
      </c>
      <c r="AN49" s="86">
        <f t="shared" si="32"/>
        <v>0</v>
      </c>
      <c r="AO49" s="86">
        <f t="shared" si="32"/>
        <v>0</v>
      </c>
      <c r="AP49" s="86">
        <f t="shared" si="32"/>
        <v>0</v>
      </c>
      <c r="AQ49" s="86">
        <f t="shared" si="32"/>
        <v>0</v>
      </c>
      <c r="AR49" s="86">
        <f t="shared" si="32"/>
        <v>0</v>
      </c>
      <c r="AS49" s="86">
        <f t="shared" si="32"/>
        <v>0</v>
      </c>
      <c r="AT49" s="86">
        <f t="shared" si="32"/>
        <v>0</v>
      </c>
      <c r="AU49" s="86">
        <f t="shared" si="32"/>
        <v>0</v>
      </c>
      <c r="AV49" s="86">
        <f t="shared" si="32"/>
        <v>0</v>
      </c>
      <c r="AW49" s="86">
        <f t="shared" si="32"/>
        <v>0</v>
      </c>
      <c r="AX49" s="86">
        <f t="shared" si="32"/>
        <v>0</v>
      </c>
      <c r="AY49" s="86">
        <f t="shared" si="32"/>
        <v>0</v>
      </c>
      <c r="AZ49" s="86">
        <f t="shared" si="32"/>
        <v>0</v>
      </c>
      <c r="BA49" s="86">
        <f t="shared" si="32"/>
        <v>0</v>
      </c>
      <c r="BB49" s="86">
        <f t="shared" si="32"/>
        <v>0</v>
      </c>
      <c r="BC49" s="86">
        <f t="shared" si="32"/>
        <v>0</v>
      </c>
      <c r="BD49" s="86">
        <f t="shared" si="32"/>
        <v>0</v>
      </c>
      <c r="BE49" s="86">
        <f t="shared" si="32"/>
        <v>0</v>
      </c>
      <c r="BF49" s="86">
        <f t="shared" si="32"/>
        <v>0</v>
      </c>
      <c r="BG49" s="86">
        <f t="shared" si="32"/>
        <v>0</v>
      </c>
      <c r="BH49" s="86">
        <f t="shared" si="32"/>
        <v>0</v>
      </c>
      <c r="BI49" s="86">
        <f t="shared" si="32"/>
        <v>0</v>
      </c>
      <c r="BJ49" s="86">
        <f t="shared" si="32"/>
        <v>0</v>
      </c>
      <c r="BK49" s="86">
        <f t="shared" si="32"/>
        <v>0</v>
      </c>
      <c r="BL49" s="86">
        <f t="shared" si="32"/>
        <v>0</v>
      </c>
      <c r="BM49" s="86">
        <f t="shared" si="32"/>
        <v>0</v>
      </c>
      <c r="BN49" s="86">
        <f t="shared" si="32"/>
        <v>0</v>
      </c>
      <c r="BO49" s="86">
        <f t="shared" si="32"/>
        <v>0</v>
      </c>
      <c r="BP49" s="86">
        <f t="shared" si="32"/>
        <v>0</v>
      </c>
      <c r="BQ49" s="86">
        <f t="shared" si="32"/>
        <v>0</v>
      </c>
      <c r="BR49" s="86">
        <f t="shared" si="32"/>
        <v>0</v>
      </c>
      <c r="BS49" s="86">
        <f t="shared" si="32"/>
        <v>0</v>
      </c>
      <c r="BT49" s="86">
        <f t="shared" si="32"/>
        <v>0</v>
      </c>
      <c r="BU49" s="86">
        <f t="shared" si="32"/>
        <v>0</v>
      </c>
      <c r="BV49" s="86">
        <f t="shared" ref="BV49:CH49" si="33">BU52</f>
        <v>0</v>
      </c>
      <c r="BW49" s="86">
        <f t="shared" si="33"/>
        <v>0</v>
      </c>
      <c r="BX49" s="86">
        <f t="shared" si="33"/>
        <v>0</v>
      </c>
      <c r="BY49" s="86">
        <f t="shared" si="33"/>
        <v>0</v>
      </c>
      <c r="BZ49" s="86">
        <f t="shared" si="33"/>
        <v>0</v>
      </c>
      <c r="CA49" s="86">
        <f t="shared" si="33"/>
        <v>0</v>
      </c>
      <c r="CB49" s="86">
        <f t="shared" si="33"/>
        <v>0</v>
      </c>
      <c r="CC49" s="86">
        <f t="shared" si="33"/>
        <v>0</v>
      </c>
      <c r="CD49" s="86">
        <f t="shared" si="33"/>
        <v>0</v>
      </c>
      <c r="CE49" s="86">
        <f t="shared" si="33"/>
        <v>0</v>
      </c>
      <c r="CF49" s="86">
        <f t="shared" si="33"/>
        <v>0</v>
      </c>
      <c r="CG49" s="86">
        <f t="shared" si="33"/>
        <v>0</v>
      </c>
      <c r="CH49" s="86">
        <f t="shared" si="33"/>
        <v>0</v>
      </c>
    </row>
    <row r="50" spans="1:86" s="189" customFormat="1" x14ac:dyDescent="0.25">
      <c r="A50" s="188"/>
      <c r="B50" s="188"/>
      <c r="C50" s="188"/>
      <c r="D50" s="184" t="str">
        <f>D$45</f>
        <v>Tax expense</v>
      </c>
      <c r="E50" s="189" t="str">
        <f t="shared" ref="E50:BP50" si="34">E$45</f>
        <v>P&amp;L</v>
      </c>
      <c r="F50" s="122" t="str">
        <f t="shared" si="34"/>
        <v>$ 000s</v>
      </c>
      <c r="G50" s="184">
        <f t="shared" si="34"/>
        <v>57342.580519965843</v>
      </c>
      <c r="H50" s="184">
        <f t="shared" si="34"/>
        <v>0</v>
      </c>
      <c r="I50" s="184">
        <f t="shared" si="34"/>
        <v>0</v>
      </c>
      <c r="J50" s="184">
        <f t="shared" si="34"/>
        <v>0</v>
      </c>
      <c r="K50" s="184">
        <f t="shared" si="34"/>
        <v>0</v>
      </c>
      <c r="L50" s="184">
        <f t="shared" si="34"/>
        <v>-126.7119782219212</v>
      </c>
      <c r="M50" s="184">
        <f t="shared" si="34"/>
        <v>-30.615575223796711</v>
      </c>
      <c r="N50" s="184">
        <f t="shared" si="34"/>
        <v>71.448428524327838</v>
      </c>
      <c r="O50" s="184">
        <f t="shared" si="34"/>
        <v>179.91122238587096</v>
      </c>
      <c r="P50" s="184">
        <f t="shared" si="34"/>
        <v>295.23483012666094</v>
      </c>
      <c r="Q50" s="184">
        <f t="shared" si="34"/>
        <v>417.91430855404695</v>
      </c>
      <c r="R50" s="184">
        <f t="shared" si="34"/>
        <v>548.480102803259</v>
      </c>
      <c r="S50" s="184">
        <f t="shared" si="34"/>
        <v>687.50056942919298</v>
      </c>
      <c r="T50" s="184">
        <f t="shared" si="34"/>
        <v>835.58467925657737</v>
      </c>
      <c r="U50" s="184">
        <f t="shared" si="34"/>
        <v>993.38491279282835</v>
      </c>
      <c r="V50" s="184">
        <f t="shared" si="34"/>
        <v>1161.6003619199089</v>
      </c>
      <c r="W50" s="184">
        <f t="shared" si="34"/>
        <v>1340.980052558491</v>
      </c>
      <c r="X50" s="184">
        <f t="shared" si="34"/>
        <v>1532.3265040442491</v>
      </c>
      <c r="Y50" s="184">
        <f t="shared" si="34"/>
        <v>1736.4995420772232</v>
      </c>
      <c r="Z50" s="184">
        <f t="shared" si="34"/>
        <v>1954.4203833061149</v>
      </c>
      <c r="AA50" s="184">
        <f t="shared" si="34"/>
        <v>2170.4496078977368</v>
      </c>
      <c r="AB50" s="184">
        <f t="shared" si="34"/>
        <v>2402.2710558087247</v>
      </c>
      <c r="AC50" s="184">
        <f t="shared" si="34"/>
        <v>2651.0176389809576</v>
      </c>
      <c r="AD50" s="184">
        <f t="shared" si="34"/>
        <v>2917.9031232260913</v>
      </c>
      <c r="AE50" s="184">
        <f t="shared" si="34"/>
        <v>3204.2278902867733</v>
      </c>
      <c r="AF50" s="184">
        <f t="shared" si="34"/>
        <v>3511.3851103655447</v>
      </c>
      <c r="AG50" s="184">
        <f t="shared" si="34"/>
        <v>3840.8673543583027</v>
      </c>
      <c r="AH50" s="184">
        <f t="shared" si="34"/>
        <v>4194.2736771116015</v>
      </c>
      <c r="AI50" s="184">
        <f t="shared" si="34"/>
        <v>4573.3172052538002</v>
      </c>
      <c r="AJ50" s="184">
        <f t="shared" si="34"/>
        <v>4979.8332655397362</v>
      </c>
      <c r="AK50" s="184">
        <f t="shared" si="34"/>
        <v>5415.7880922083905</v>
      </c>
      <c r="AL50" s="184">
        <f t="shared" si="34"/>
        <v>5883.288154595145</v>
      </c>
      <c r="AM50" s="184">
        <f t="shared" si="34"/>
        <v>2.7284841053187846E-14</v>
      </c>
      <c r="AN50" s="184">
        <f t="shared" si="34"/>
        <v>2.7284841053187846E-14</v>
      </c>
      <c r="AO50" s="184">
        <f t="shared" si="34"/>
        <v>2.7284841053187846E-14</v>
      </c>
      <c r="AP50" s="184">
        <f t="shared" si="34"/>
        <v>2.7284841053187846E-14</v>
      </c>
      <c r="AQ50" s="184">
        <f t="shared" si="34"/>
        <v>2.7284841053187846E-14</v>
      </c>
      <c r="AR50" s="184">
        <f t="shared" si="34"/>
        <v>2.7284841053187846E-14</v>
      </c>
      <c r="AS50" s="184">
        <f t="shared" si="34"/>
        <v>2.7284841053187846E-14</v>
      </c>
      <c r="AT50" s="184">
        <f t="shared" si="34"/>
        <v>2.7284841053187846E-14</v>
      </c>
      <c r="AU50" s="184">
        <f t="shared" si="34"/>
        <v>2.7284841053187846E-14</v>
      </c>
      <c r="AV50" s="184">
        <f t="shared" si="34"/>
        <v>2.7284841053187846E-14</v>
      </c>
      <c r="AW50" s="184">
        <f t="shared" si="34"/>
        <v>2.7284841053187846E-14</v>
      </c>
      <c r="AX50" s="184">
        <f t="shared" si="34"/>
        <v>2.7284841053187846E-14</v>
      </c>
      <c r="AY50" s="184">
        <f t="shared" si="34"/>
        <v>2.7284841053187846E-14</v>
      </c>
      <c r="AZ50" s="184">
        <f t="shared" si="34"/>
        <v>2.7284841053187846E-14</v>
      </c>
      <c r="BA50" s="184">
        <f t="shared" si="34"/>
        <v>2.7284841053187846E-14</v>
      </c>
      <c r="BB50" s="184">
        <f t="shared" si="34"/>
        <v>2.7284841053187846E-14</v>
      </c>
      <c r="BC50" s="184">
        <f t="shared" si="34"/>
        <v>2.7284841053187846E-14</v>
      </c>
      <c r="BD50" s="184">
        <f t="shared" si="34"/>
        <v>2.7284841053187846E-14</v>
      </c>
      <c r="BE50" s="184">
        <f t="shared" si="34"/>
        <v>2.7284841053187846E-14</v>
      </c>
      <c r="BF50" s="184">
        <f t="shared" si="34"/>
        <v>2.7284841053187846E-14</v>
      </c>
      <c r="BG50" s="184">
        <f t="shared" si="34"/>
        <v>2.7284841053187846E-14</v>
      </c>
      <c r="BH50" s="184">
        <f t="shared" si="34"/>
        <v>2.7284841053187846E-14</v>
      </c>
      <c r="BI50" s="184">
        <f t="shared" si="34"/>
        <v>2.7284841053187846E-14</v>
      </c>
      <c r="BJ50" s="184">
        <f t="shared" si="34"/>
        <v>2.7284841053187846E-14</v>
      </c>
      <c r="BK50" s="184">
        <f t="shared" si="34"/>
        <v>2.7284841053187846E-14</v>
      </c>
      <c r="BL50" s="184">
        <f t="shared" si="34"/>
        <v>2.7284841053187846E-14</v>
      </c>
      <c r="BM50" s="184">
        <f t="shared" si="34"/>
        <v>2.7284841053187846E-14</v>
      </c>
      <c r="BN50" s="184">
        <f t="shared" si="34"/>
        <v>2.7284841053187846E-14</v>
      </c>
      <c r="BO50" s="184">
        <f t="shared" si="34"/>
        <v>2.7284841053187846E-14</v>
      </c>
      <c r="BP50" s="184">
        <f t="shared" si="34"/>
        <v>2.7284841053187846E-14</v>
      </c>
      <c r="BQ50" s="184">
        <f t="shared" ref="BQ50:CH50" si="35">BQ$45</f>
        <v>2.7284841053187846E-14</v>
      </c>
      <c r="BR50" s="184">
        <f t="shared" si="35"/>
        <v>2.7284841053187846E-14</v>
      </c>
      <c r="BS50" s="184">
        <f t="shared" si="35"/>
        <v>2.7284841053187846E-14</v>
      </c>
      <c r="BT50" s="184">
        <f t="shared" si="35"/>
        <v>2.7284841053187846E-14</v>
      </c>
      <c r="BU50" s="184">
        <f t="shared" si="35"/>
        <v>2.7284841053187846E-14</v>
      </c>
      <c r="BV50" s="184">
        <f t="shared" si="35"/>
        <v>2.7284841053187846E-14</v>
      </c>
      <c r="BW50" s="184">
        <f t="shared" si="35"/>
        <v>2.7284841053187846E-14</v>
      </c>
      <c r="BX50" s="184">
        <f t="shared" si="35"/>
        <v>2.7284841053187846E-14</v>
      </c>
      <c r="BY50" s="184">
        <f t="shared" si="35"/>
        <v>2.7284841053187846E-14</v>
      </c>
      <c r="BZ50" s="184">
        <f t="shared" si="35"/>
        <v>2.7284841053187846E-14</v>
      </c>
      <c r="CA50" s="184">
        <f t="shared" si="35"/>
        <v>2.7284841053187846E-14</v>
      </c>
      <c r="CB50" s="184">
        <f t="shared" si="35"/>
        <v>2.7284841053187846E-14</v>
      </c>
      <c r="CC50" s="184">
        <f t="shared" si="35"/>
        <v>2.7284841053187846E-14</v>
      </c>
      <c r="CD50" s="184">
        <f t="shared" si="35"/>
        <v>2.7284841053187846E-14</v>
      </c>
      <c r="CE50" s="184">
        <f t="shared" si="35"/>
        <v>2.7284841053187846E-14</v>
      </c>
      <c r="CF50" s="184">
        <f t="shared" si="35"/>
        <v>2.7284841053187846E-14</v>
      </c>
      <c r="CG50" s="184">
        <f t="shared" si="35"/>
        <v>2.7284841053187846E-14</v>
      </c>
      <c r="CH50" s="184">
        <f t="shared" si="35"/>
        <v>2.7284841053187846E-14</v>
      </c>
    </row>
    <row r="51" spans="1:86" x14ac:dyDescent="0.25">
      <c r="A51" s="88"/>
      <c r="B51" s="88"/>
      <c r="C51" s="88"/>
      <c r="D51" s="171" t="str">
        <f>D$39</f>
        <v xml:space="preserve">Tax paid </v>
      </c>
      <c r="E51" s="171" t="str">
        <f t="shared" ref="E51:BP51" si="36">E$39</f>
        <v>CF</v>
      </c>
      <c r="F51" s="172" t="str">
        <f t="shared" si="36"/>
        <v>$ 000s</v>
      </c>
      <c r="G51" s="171">
        <f t="shared" si="36"/>
        <v>57342.580519965843</v>
      </c>
      <c r="H51" s="171">
        <f t="shared" si="36"/>
        <v>0</v>
      </c>
      <c r="I51" s="171">
        <f t="shared" si="36"/>
        <v>0</v>
      </c>
      <c r="J51" s="171">
        <f t="shared" si="36"/>
        <v>0</v>
      </c>
      <c r="K51" s="171">
        <f t="shared" si="36"/>
        <v>0</v>
      </c>
      <c r="L51" s="171">
        <f t="shared" si="36"/>
        <v>0</v>
      </c>
      <c r="M51" s="171">
        <f t="shared" si="36"/>
        <v>0</v>
      </c>
      <c r="N51" s="171">
        <f t="shared" si="36"/>
        <v>0</v>
      </c>
      <c r="O51" s="171">
        <f t="shared" si="36"/>
        <v>94.03209746448087</v>
      </c>
      <c r="P51" s="171">
        <f t="shared" si="36"/>
        <v>295.23483012666094</v>
      </c>
      <c r="Q51" s="171">
        <f t="shared" si="36"/>
        <v>417.91430855404695</v>
      </c>
      <c r="R51" s="171">
        <f t="shared" si="36"/>
        <v>548.480102803259</v>
      </c>
      <c r="S51" s="171">
        <f t="shared" si="36"/>
        <v>687.50056942919275</v>
      </c>
      <c r="T51" s="171">
        <f t="shared" si="36"/>
        <v>835.58467925657737</v>
      </c>
      <c r="U51" s="171">
        <f t="shared" si="36"/>
        <v>993.38491279282823</v>
      </c>
      <c r="V51" s="171">
        <f t="shared" si="36"/>
        <v>1161.6003619199089</v>
      </c>
      <c r="W51" s="171">
        <f t="shared" si="36"/>
        <v>1340.9800525584913</v>
      </c>
      <c r="X51" s="171">
        <f t="shared" si="36"/>
        <v>1532.3265040442491</v>
      </c>
      <c r="Y51" s="171">
        <f t="shared" si="36"/>
        <v>1736.4995420772232</v>
      </c>
      <c r="Z51" s="171">
        <f t="shared" si="36"/>
        <v>1954.4203833061149</v>
      </c>
      <c r="AA51" s="171">
        <f t="shared" si="36"/>
        <v>2170.4496078977368</v>
      </c>
      <c r="AB51" s="171">
        <f t="shared" si="36"/>
        <v>2402.2710558087247</v>
      </c>
      <c r="AC51" s="171">
        <f t="shared" si="36"/>
        <v>2651.0176389809576</v>
      </c>
      <c r="AD51" s="171">
        <f t="shared" si="36"/>
        <v>2917.9031232260913</v>
      </c>
      <c r="AE51" s="171">
        <f t="shared" si="36"/>
        <v>3204.2278902867733</v>
      </c>
      <c r="AF51" s="171">
        <f t="shared" si="36"/>
        <v>3511.3851103655447</v>
      </c>
      <c r="AG51" s="171">
        <f t="shared" si="36"/>
        <v>3840.8673543583027</v>
      </c>
      <c r="AH51" s="171">
        <f t="shared" si="36"/>
        <v>4194.2736771116015</v>
      </c>
      <c r="AI51" s="171">
        <f t="shared" si="36"/>
        <v>4573.3172052538002</v>
      </c>
      <c r="AJ51" s="171">
        <f t="shared" si="36"/>
        <v>4979.8332655397362</v>
      </c>
      <c r="AK51" s="171">
        <f t="shared" si="36"/>
        <v>5415.7880922083905</v>
      </c>
      <c r="AL51" s="171">
        <f t="shared" si="36"/>
        <v>5883.288154595145</v>
      </c>
      <c r="AM51" s="171">
        <f t="shared" si="36"/>
        <v>2.7284841053187846E-14</v>
      </c>
      <c r="AN51" s="171">
        <f t="shared" si="36"/>
        <v>2.7284841053187846E-14</v>
      </c>
      <c r="AO51" s="171">
        <f t="shared" si="36"/>
        <v>2.7284841053187846E-14</v>
      </c>
      <c r="AP51" s="171">
        <f t="shared" si="36"/>
        <v>2.7284841053187846E-14</v>
      </c>
      <c r="AQ51" s="171">
        <f t="shared" si="36"/>
        <v>2.7284841053187846E-14</v>
      </c>
      <c r="AR51" s="171">
        <f t="shared" si="36"/>
        <v>2.7284841053187846E-14</v>
      </c>
      <c r="AS51" s="171">
        <f t="shared" si="36"/>
        <v>2.7284841053187846E-14</v>
      </c>
      <c r="AT51" s="171">
        <f t="shared" si="36"/>
        <v>2.7284841053187846E-14</v>
      </c>
      <c r="AU51" s="171">
        <f t="shared" si="36"/>
        <v>2.7284841053187846E-14</v>
      </c>
      <c r="AV51" s="171">
        <f t="shared" si="36"/>
        <v>2.7284841053187846E-14</v>
      </c>
      <c r="AW51" s="171">
        <f t="shared" si="36"/>
        <v>2.7284841053187846E-14</v>
      </c>
      <c r="AX51" s="171">
        <f t="shared" si="36"/>
        <v>2.7284841053187846E-14</v>
      </c>
      <c r="AY51" s="171">
        <f t="shared" si="36"/>
        <v>2.7284841053187846E-14</v>
      </c>
      <c r="AZ51" s="171">
        <f t="shared" si="36"/>
        <v>2.7284841053187846E-14</v>
      </c>
      <c r="BA51" s="171">
        <f t="shared" si="36"/>
        <v>2.7284841053187846E-14</v>
      </c>
      <c r="BB51" s="171">
        <f t="shared" si="36"/>
        <v>2.7284841053187846E-14</v>
      </c>
      <c r="BC51" s="171">
        <f t="shared" si="36"/>
        <v>2.7284841053187846E-14</v>
      </c>
      <c r="BD51" s="171">
        <f t="shared" si="36"/>
        <v>2.7284841053187846E-14</v>
      </c>
      <c r="BE51" s="171">
        <f t="shared" si="36"/>
        <v>2.7284841053187846E-14</v>
      </c>
      <c r="BF51" s="171">
        <f t="shared" si="36"/>
        <v>2.7284841053187846E-14</v>
      </c>
      <c r="BG51" s="171">
        <f t="shared" si="36"/>
        <v>2.7284841053187846E-14</v>
      </c>
      <c r="BH51" s="171">
        <f t="shared" si="36"/>
        <v>2.7284841053187846E-14</v>
      </c>
      <c r="BI51" s="171">
        <f t="shared" si="36"/>
        <v>2.7284841053187846E-14</v>
      </c>
      <c r="BJ51" s="171">
        <f t="shared" si="36"/>
        <v>2.7284841053187846E-14</v>
      </c>
      <c r="BK51" s="171">
        <f t="shared" si="36"/>
        <v>2.7284841053187846E-14</v>
      </c>
      <c r="BL51" s="171">
        <f t="shared" si="36"/>
        <v>2.7284841053187846E-14</v>
      </c>
      <c r="BM51" s="171">
        <f t="shared" si="36"/>
        <v>2.7284841053187846E-14</v>
      </c>
      <c r="BN51" s="171">
        <f t="shared" si="36"/>
        <v>2.7284841053187846E-14</v>
      </c>
      <c r="BO51" s="171">
        <f t="shared" si="36"/>
        <v>2.7284841053187846E-14</v>
      </c>
      <c r="BP51" s="171">
        <f t="shared" si="36"/>
        <v>2.7284841053187846E-14</v>
      </c>
      <c r="BQ51" s="171">
        <f t="shared" ref="BQ51:CH51" si="37">BQ$39</f>
        <v>2.7284841053187846E-14</v>
      </c>
      <c r="BR51" s="171">
        <f t="shared" si="37"/>
        <v>2.7284841053187846E-14</v>
      </c>
      <c r="BS51" s="171">
        <f t="shared" si="37"/>
        <v>2.7284841053187846E-14</v>
      </c>
      <c r="BT51" s="171">
        <f t="shared" si="37"/>
        <v>2.7284841053187846E-14</v>
      </c>
      <c r="BU51" s="171">
        <f t="shared" si="37"/>
        <v>2.7284841053187846E-14</v>
      </c>
      <c r="BV51" s="171">
        <f t="shared" si="37"/>
        <v>2.7284841053187846E-14</v>
      </c>
      <c r="BW51" s="171">
        <f t="shared" si="37"/>
        <v>2.7284841053187846E-14</v>
      </c>
      <c r="BX51" s="171">
        <f t="shared" si="37"/>
        <v>2.7284841053187846E-14</v>
      </c>
      <c r="BY51" s="171">
        <f t="shared" si="37"/>
        <v>2.7284841053187846E-14</v>
      </c>
      <c r="BZ51" s="171">
        <f t="shared" si="37"/>
        <v>2.7284841053187846E-14</v>
      </c>
      <c r="CA51" s="171">
        <f t="shared" si="37"/>
        <v>2.7284841053187846E-14</v>
      </c>
      <c r="CB51" s="171">
        <f t="shared" si="37"/>
        <v>2.7284841053187846E-14</v>
      </c>
      <c r="CC51" s="171">
        <f t="shared" si="37"/>
        <v>2.7284841053187846E-14</v>
      </c>
      <c r="CD51" s="171">
        <f t="shared" si="37"/>
        <v>2.7284841053187846E-14</v>
      </c>
      <c r="CE51" s="171">
        <f t="shared" si="37"/>
        <v>2.7284841053187846E-14</v>
      </c>
      <c r="CF51" s="171">
        <f t="shared" si="37"/>
        <v>2.7284841053187846E-14</v>
      </c>
      <c r="CG51" s="171">
        <f t="shared" si="37"/>
        <v>2.7284841053187846E-14</v>
      </c>
      <c r="CH51" s="171">
        <f t="shared" si="37"/>
        <v>2.7284841053187846E-14</v>
      </c>
    </row>
    <row r="52" spans="1:86" s="115" customFormat="1" x14ac:dyDescent="0.25">
      <c r="A52" s="111"/>
      <c r="B52" s="111"/>
      <c r="C52" s="111"/>
      <c r="D52" s="112" t="s">
        <v>103</v>
      </c>
      <c r="E52" s="113" t="s">
        <v>157</v>
      </c>
      <c r="F52" s="114" t="s">
        <v>59</v>
      </c>
      <c r="G52" s="114"/>
      <c r="H52" s="112"/>
      <c r="I52" s="115">
        <f>I49+I50-I51</f>
        <v>0</v>
      </c>
      <c r="J52" s="115">
        <f t="shared" ref="J52:BU52" si="38">J49+J50-J51</f>
        <v>0</v>
      </c>
      <c r="K52" s="115">
        <f t="shared" si="38"/>
        <v>0</v>
      </c>
      <c r="L52" s="115">
        <f t="shared" si="38"/>
        <v>-126.7119782219212</v>
      </c>
      <c r="M52" s="115">
        <f t="shared" si="38"/>
        <v>-157.32755344571791</v>
      </c>
      <c r="N52" s="115">
        <f t="shared" si="38"/>
        <v>-85.879124921390073</v>
      </c>
      <c r="O52" s="115">
        <f t="shared" si="38"/>
        <v>0</v>
      </c>
      <c r="P52" s="115">
        <f t="shared" si="38"/>
        <v>0</v>
      </c>
      <c r="Q52" s="115">
        <f t="shared" si="38"/>
        <v>0</v>
      </c>
      <c r="R52" s="115">
        <f t="shared" si="38"/>
        <v>0</v>
      </c>
      <c r="S52" s="115">
        <f t="shared" si="38"/>
        <v>0</v>
      </c>
      <c r="T52" s="115">
        <f t="shared" si="38"/>
        <v>0</v>
      </c>
      <c r="U52" s="115">
        <f t="shared" si="38"/>
        <v>0</v>
      </c>
      <c r="V52" s="115">
        <f t="shared" si="38"/>
        <v>0</v>
      </c>
      <c r="W52" s="115">
        <f t="shared" si="38"/>
        <v>0</v>
      </c>
      <c r="X52" s="115">
        <f t="shared" si="38"/>
        <v>0</v>
      </c>
      <c r="Y52" s="115">
        <f t="shared" si="38"/>
        <v>0</v>
      </c>
      <c r="Z52" s="115">
        <f t="shared" si="38"/>
        <v>0</v>
      </c>
      <c r="AA52" s="115">
        <f t="shared" si="38"/>
        <v>0</v>
      </c>
      <c r="AB52" s="115">
        <f t="shared" si="38"/>
        <v>0</v>
      </c>
      <c r="AC52" s="115">
        <f t="shared" si="38"/>
        <v>0</v>
      </c>
      <c r="AD52" s="115">
        <f t="shared" si="38"/>
        <v>0</v>
      </c>
      <c r="AE52" s="115">
        <f t="shared" si="38"/>
        <v>0</v>
      </c>
      <c r="AF52" s="115">
        <f t="shared" si="38"/>
        <v>0</v>
      </c>
      <c r="AG52" s="115">
        <f t="shared" si="38"/>
        <v>0</v>
      </c>
      <c r="AH52" s="115">
        <f t="shared" si="38"/>
        <v>0</v>
      </c>
      <c r="AI52" s="115">
        <f t="shared" si="38"/>
        <v>0</v>
      </c>
      <c r="AJ52" s="115">
        <f t="shared" si="38"/>
        <v>0</v>
      </c>
      <c r="AK52" s="115">
        <f t="shared" si="38"/>
        <v>0</v>
      </c>
      <c r="AL52" s="115">
        <f t="shared" si="38"/>
        <v>0</v>
      </c>
      <c r="AM52" s="115">
        <f t="shared" si="38"/>
        <v>0</v>
      </c>
      <c r="AN52" s="115">
        <f t="shared" si="38"/>
        <v>0</v>
      </c>
      <c r="AO52" s="115">
        <f t="shared" si="38"/>
        <v>0</v>
      </c>
      <c r="AP52" s="115">
        <f t="shared" si="38"/>
        <v>0</v>
      </c>
      <c r="AQ52" s="115">
        <f t="shared" si="38"/>
        <v>0</v>
      </c>
      <c r="AR52" s="115">
        <f t="shared" si="38"/>
        <v>0</v>
      </c>
      <c r="AS52" s="115">
        <f t="shared" si="38"/>
        <v>0</v>
      </c>
      <c r="AT52" s="115">
        <f t="shared" si="38"/>
        <v>0</v>
      </c>
      <c r="AU52" s="115">
        <f t="shared" si="38"/>
        <v>0</v>
      </c>
      <c r="AV52" s="115">
        <f t="shared" si="38"/>
        <v>0</v>
      </c>
      <c r="AW52" s="115">
        <f t="shared" si="38"/>
        <v>0</v>
      </c>
      <c r="AX52" s="115">
        <f t="shared" si="38"/>
        <v>0</v>
      </c>
      <c r="AY52" s="115">
        <f t="shared" si="38"/>
        <v>0</v>
      </c>
      <c r="AZ52" s="115">
        <f t="shared" si="38"/>
        <v>0</v>
      </c>
      <c r="BA52" s="115">
        <f t="shared" si="38"/>
        <v>0</v>
      </c>
      <c r="BB52" s="115">
        <f t="shared" si="38"/>
        <v>0</v>
      </c>
      <c r="BC52" s="115">
        <f t="shared" si="38"/>
        <v>0</v>
      </c>
      <c r="BD52" s="115">
        <f t="shared" si="38"/>
        <v>0</v>
      </c>
      <c r="BE52" s="115">
        <f t="shared" si="38"/>
        <v>0</v>
      </c>
      <c r="BF52" s="115">
        <f t="shared" si="38"/>
        <v>0</v>
      </c>
      <c r="BG52" s="115">
        <f t="shared" si="38"/>
        <v>0</v>
      </c>
      <c r="BH52" s="115">
        <f t="shared" si="38"/>
        <v>0</v>
      </c>
      <c r="BI52" s="115">
        <f t="shared" si="38"/>
        <v>0</v>
      </c>
      <c r="BJ52" s="115">
        <f t="shared" si="38"/>
        <v>0</v>
      </c>
      <c r="BK52" s="115">
        <f t="shared" si="38"/>
        <v>0</v>
      </c>
      <c r="BL52" s="115">
        <f t="shared" si="38"/>
        <v>0</v>
      </c>
      <c r="BM52" s="115">
        <f t="shared" si="38"/>
        <v>0</v>
      </c>
      <c r="BN52" s="115">
        <f t="shared" si="38"/>
        <v>0</v>
      </c>
      <c r="BO52" s="115">
        <f t="shared" si="38"/>
        <v>0</v>
      </c>
      <c r="BP52" s="115">
        <f t="shared" si="38"/>
        <v>0</v>
      </c>
      <c r="BQ52" s="115">
        <f t="shared" si="38"/>
        <v>0</v>
      </c>
      <c r="BR52" s="115">
        <f t="shared" si="38"/>
        <v>0</v>
      </c>
      <c r="BS52" s="115">
        <f t="shared" si="38"/>
        <v>0</v>
      </c>
      <c r="BT52" s="115">
        <f t="shared" si="38"/>
        <v>0</v>
      </c>
      <c r="BU52" s="115">
        <f t="shared" si="38"/>
        <v>0</v>
      </c>
      <c r="BV52" s="115">
        <f t="shared" ref="BV52:CH52" si="39">BV49+BV50-BV51</f>
        <v>0</v>
      </c>
      <c r="BW52" s="115">
        <f t="shared" si="39"/>
        <v>0</v>
      </c>
      <c r="BX52" s="115">
        <f t="shared" si="39"/>
        <v>0</v>
      </c>
      <c r="BY52" s="115">
        <f t="shared" si="39"/>
        <v>0</v>
      </c>
      <c r="BZ52" s="115">
        <f t="shared" si="39"/>
        <v>0</v>
      </c>
      <c r="CA52" s="115">
        <f t="shared" si="39"/>
        <v>0</v>
      </c>
      <c r="CB52" s="115">
        <f t="shared" si="39"/>
        <v>0</v>
      </c>
      <c r="CC52" s="115">
        <f t="shared" si="39"/>
        <v>0</v>
      </c>
      <c r="CD52" s="115">
        <f t="shared" si="39"/>
        <v>0</v>
      </c>
      <c r="CE52" s="115">
        <f t="shared" si="39"/>
        <v>0</v>
      </c>
      <c r="CF52" s="115">
        <f t="shared" si="39"/>
        <v>0</v>
      </c>
      <c r="CG52" s="115">
        <f t="shared" si="39"/>
        <v>0</v>
      </c>
      <c r="CH52" s="115">
        <f t="shared" si="39"/>
        <v>0</v>
      </c>
    </row>
  </sheetData>
  <conditionalFormatting sqref="I3:XFD3">
    <cfRule type="cellIs" dxfId="9" priority="1" operator="equal">
      <formula>"Post-operate."</formula>
    </cfRule>
    <cfRule type="cellIs" dxfId="8" priority="2" operator="equal">
      <formula>"Operation "</formula>
    </cfRule>
    <cfRule type="cellIs" dxfId="7" priority="3" operator="equal">
      <formula>"Construction "</formula>
    </cfRule>
    <cfRule type="cellIs" dxfId="6" priority="4" operator="equal">
      <formula>"FC "</formula>
    </cfRule>
    <cfRule type="cellIs" dxfId="5" priority="5" operator="equal">
      <formula>"Pre-FC"</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XFC5"/>
  <sheetViews>
    <sheetView zoomScale="90" zoomScaleNormal="90" workbookViewId="0">
      <pane xSplit="7" ySplit="5" topLeftCell="H6" activePane="bottomRight" state="frozen"/>
      <selection pane="topRight" activeCell="H1" sqref="H1"/>
      <selection pane="bottomLeft" activeCell="A6" sqref="A6"/>
      <selection pane="bottomRight" activeCell="H20" sqref="H20"/>
    </sheetView>
  </sheetViews>
  <sheetFormatPr defaultColWidth="0" defaultRowHeight="15" x14ac:dyDescent="0.25"/>
  <cols>
    <col min="1" max="3" width="1.28515625" style="5" customWidth="1"/>
    <col min="4" max="4" width="34.42578125" style="6" bestFit="1" customWidth="1"/>
    <col min="5" max="5" width="12.85546875" style="18"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tr">
        <f ca="1">MID(CELL("filename",A6),FIND("]",CELL("filename",A6))+1,255)</f>
        <v>Temp</v>
      </c>
      <c r="B1" s="10"/>
      <c r="C1" s="10"/>
      <c r="D1" s="11"/>
      <c r="E1" s="17"/>
      <c r="F1" s="12"/>
      <c r="G1" s="12"/>
      <c r="H1" s="11"/>
    </row>
    <row r="2" spans="1:86" s="8" customFormat="1" x14ac:dyDescent="0.25">
      <c r="A2" s="5"/>
      <c r="B2" s="5"/>
      <c r="C2" s="5"/>
      <c r="D2" s="6" t="str">
        <f>Timing!D$2</f>
        <v xml:space="preserve">Financial period end date </v>
      </c>
      <c r="E2" s="18"/>
      <c r="F2" s="7"/>
      <c r="G2" s="7"/>
      <c r="H2" s="6">
        <f>Timing!H$2</f>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tr">
        <f>Timing!D$3</f>
        <v xml:space="preserve">Timeline </v>
      </c>
      <c r="E3" s="6"/>
      <c r="F3" s="6"/>
      <c r="G3" s="6"/>
      <c r="H3" s="6">
        <f>Timing!H$3</f>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tr">
        <f>Timing!D$4</f>
        <v xml:space="preserve">Financial year </v>
      </c>
      <c r="H4" s="6">
        <f>Timing!H$4</f>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18" t="s">
        <v>22</v>
      </c>
      <c r="F5" s="7" t="s">
        <v>21</v>
      </c>
      <c r="G5" s="7" t="s">
        <v>1</v>
      </c>
      <c r="H5" s="6"/>
    </row>
  </sheetData>
  <conditionalFormatting sqref="I3:XFD3">
    <cfRule type="cellIs" dxfId="4" priority="1" operator="equal">
      <formula>"Post-operate."</formula>
    </cfRule>
    <cfRule type="cellIs" dxfId="3" priority="2" operator="equal">
      <formula>"Operation "</formula>
    </cfRule>
    <cfRule type="cellIs" dxfId="2" priority="3" operator="equal">
      <formula>"Construction "</formula>
    </cfRule>
    <cfRule type="cellIs" dxfId="1" priority="4" operator="equal">
      <formula>"FC "</formula>
    </cfRule>
    <cfRule type="cellIs" dxfId="0" priority="5" operator="equal">
      <formula>"Pre-FC"</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DD7E0-AD1B-4CAD-A155-ACBB302E0895}">
  <sheetPr codeName="Sheet12"/>
  <dimension ref="A1:N17"/>
  <sheetViews>
    <sheetView showGridLines="0" zoomScale="80" zoomScaleNormal="80" workbookViewId="0">
      <selection activeCell="B3" sqref="B3"/>
    </sheetView>
  </sheetViews>
  <sheetFormatPr defaultColWidth="0" defaultRowHeight="15" x14ac:dyDescent="0.25"/>
  <cols>
    <col min="1" max="1" width="9.85546875" customWidth="1"/>
    <col min="2" max="2" width="218.85546875" customWidth="1"/>
    <col min="3" max="3" width="23.5703125" customWidth="1"/>
    <col min="4" max="16384" width="80.42578125" hidden="1"/>
  </cols>
  <sheetData>
    <row r="1" spans="1:14" s="130" customFormat="1" ht="30.75" x14ac:dyDescent="0.25">
      <c r="A1" s="125" t="s">
        <v>196</v>
      </c>
      <c r="B1" s="126"/>
      <c r="C1" s="126"/>
      <c r="D1" s="126"/>
      <c r="E1" s="126"/>
      <c r="F1" s="127"/>
      <c r="G1" s="126"/>
      <c r="H1" s="128"/>
      <c r="I1" s="126"/>
      <c r="J1" s="129"/>
      <c r="K1" s="129"/>
      <c r="M1" s="131"/>
      <c r="N1" s="131"/>
    </row>
    <row r="2" spans="1:14" s="130" customFormat="1" ht="14.25" x14ac:dyDescent="0.25">
      <c r="A2" s="126"/>
      <c r="B2" s="126"/>
      <c r="C2" s="126"/>
      <c r="D2" s="126"/>
      <c r="E2" s="132"/>
      <c r="F2" s="127"/>
      <c r="G2" s="132"/>
      <c r="H2" s="133"/>
      <c r="I2" s="126"/>
      <c r="J2" s="129"/>
      <c r="K2" s="129"/>
      <c r="M2" s="131"/>
      <c r="N2" s="131"/>
    </row>
    <row r="5" spans="1:14" x14ac:dyDescent="0.25">
      <c r="B5" s="134" t="s">
        <v>197</v>
      </c>
    </row>
    <row r="7" spans="1:14" x14ac:dyDescent="0.25">
      <c r="B7" s="135" t="s">
        <v>198</v>
      </c>
    </row>
    <row r="8" spans="1:14" x14ac:dyDescent="0.25">
      <c r="B8" s="136"/>
    </row>
    <row r="9" spans="1:14" ht="168" customHeight="1" thickBot="1" x14ac:dyDescent="0.3"/>
    <row r="10" spans="1:14" ht="129" thickBot="1" x14ac:dyDescent="0.3">
      <c r="B10" s="137" t="s">
        <v>372</v>
      </c>
    </row>
    <row r="11" spans="1:14" x14ac:dyDescent="0.25">
      <c r="B11" s="138" t="s">
        <v>199</v>
      </c>
    </row>
    <row r="12" spans="1:14" x14ac:dyDescent="0.25">
      <c r="B12" s="139"/>
    </row>
    <row r="13" spans="1:14" x14ac:dyDescent="0.25">
      <c r="B13" s="139" t="s">
        <v>200</v>
      </c>
    </row>
    <row r="14" spans="1:14" x14ac:dyDescent="0.25">
      <c r="B14" s="139" t="s">
        <v>201</v>
      </c>
    </row>
    <row r="15" spans="1:14" ht="15.75" thickBot="1" x14ac:dyDescent="0.3">
      <c r="B15" s="140"/>
    </row>
    <row r="17" ht="22.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725A-9DD1-42EC-94AF-FCDAC98CC79B}">
  <sheetPr codeName="Sheet13"/>
  <dimension ref="A1:N221"/>
  <sheetViews>
    <sheetView showGridLines="0" zoomScale="80" zoomScaleNormal="80" workbookViewId="0">
      <pane ySplit="4" topLeftCell="A34" activePane="bottomLeft" state="frozen"/>
      <selection activeCell="B10" sqref="B10"/>
      <selection pane="bottomLeft" activeCell="E53" sqref="E53"/>
    </sheetView>
  </sheetViews>
  <sheetFormatPr defaultColWidth="7.42578125" defaultRowHeight="14.25" zeroHeight="1" x14ac:dyDescent="0.25"/>
  <cols>
    <col min="1" max="1" width="7.42578125" style="147" customWidth="1"/>
    <col min="2" max="2" width="0.7109375" style="147" customWidth="1"/>
    <col min="3" max="3" width="1.85546875" style="147" customWidth="1"/>
    <col min="4" max="4" width="3.85546875" style="147" customWidth="1"/>
    <col min="5" max="5" width="50.5703125" style="147" customWidth="1"/>
    <col min="6" max="6" width="20" style="151" customWidth="1"/>
    <col min="7" max="7" width="7.42578125" style="147" customWidth="1"/>
    <col min="8" max="8" width="25.28515625" style="155" customWidth="1"/>
    <col min="9" max="9" width="14.42578125" style="147" customWidth="1"/>
    <col min="10" max="11" width="7.42578125" style="129" customWidth="1"/>
    <col min="12" max="12" width="7.42578125" style="147" customWidth="1"/>
    <col min="13" max="14" width="7.42578125" style="164" customWidth="1"/>
    <col min="15" max="16384" width="7.42578125" style="147"/>
  </cols>
  <sheetData>
    <row r="1" spans="1:14" s="130" customFormat="1" ht="30.75" x14ac:dyDescent="0.25">
      <c r="A1" s="125" t="s">
        <v>22</v>
      </c>
      <c r="B1" s="126"/>
      <c r="C1" s="126"/>
      <c r="D1" s="126"/>
      <c r="E1" s="126"/>
      <c r="F1" s="127"/>
      <c r="G1" s="126"/>
      <c r="H1" s="128"/>
      <c r="I1" s="126"/>
      <c r="J1" s="129"/>
      <c r="K1" s="129"/>
      <c r="M1" s="131"/>
      <c r="N1" s="131"/>
    </row>
    <row r="2" spans="1:14" s="130" customFormat="1" x14ac:dyDescent="0.25">
      <c r="A2" s="126"/>
      <c r="B2" s="126"/>
      <c r="C2" s="126"/>
      <c r="D2" s="126"/>
      <c r="E2" s="132"/>
      <c r="F2" s="127"/>
      <c r="G2" s="132"/>
      <c r="H2" s="133"/>
      <c r="I2" s="126"/>
      <c r="J2" s="129"/>
      <c r="K2" s="129"/>
      <c r="M2" s="131"/>
      <c r="N2" s="131"/>
    </row>
    <row r="3" spans="1:14" s="130" customFormat="1" x14ac:dyDescent="0.25">
      <c r="A3" s="141"/>
      <c r="B3" s="141"/>
      <c r="C3" s="141"/>
      <c r="D3" s="141"/>
      <c r="E3" s="142"/>
      <c r="F3" s="143"/>
      <c r="G3" s="142"/>
      <c r="H3" s="144"/>
      <c r="I3" s="141"/>
      <c r="J3" s="129"/>
      <c r="K3" s="129"/>
      <c r="M3" s="131"/>
      <c r="N3" s="131"/>
    </row>
    <row r="4" spans="1:14" s="130" customFormat="1" x14ac:dyDescent="0.25">
      <c r="F4" s="145" t="s">
        <v>21</v>
      </c>
      <c r="H4" s="146" t="s">
        <v>202</v>
      </c>
      <c r="J4" s="129"/>
      <c r="K4" s="129"/>
      <c r="M4" s="131"/>
      <c r="N4" s="131"/>
    </row>
    <row r="5" spans="1:14" ht="15" x14ac:dyDescent="0.25">
      <c r="E5" s="148"/>
      <c r="F5" s="149"/>
      <c r="G5" s="148"/>
      <c r="H5" s="147"/>
      <c r="M5" s="131"/>
      <c r="N5" s="131"/>
    </row>
    <row r="6" spans="1:14" s="148" customFormat="1" ht="15" x14ac:dyDescent="0.25">
      <c r="B6" s="148" t="s">
        <v>203</v>
      </c>
      <c r="F6" s="149"/>
      <c r="H6" s="147"/>
      <c r="J6" s="150"/>
      <c r="K6" s="150"/>
      <c r="M6" s="131"/>
      <c r="N6" s="131"/>
    </row>
    <row r="7" spans="1:14" x14ac:dyDescent="0.25">
      <c r="H7" s="147"/>
      <c r="M7" s="131"/>
      <c r="N7" s="131"/>
    </row>
    <row r="8" spans="1:14" x14ac:dyDescent="0.25">
      <c r="E8" s="147" t="s">
        <v>204</v>
      </c>
      <c r="F8" s="151" t="s">
        <v>24</v>
      </c>
      <c r="H8" s="152">
        <v>44562</v>
      </c>
      <c r="M8" s="131"/>
      <c r="N8" s="131"/>
    </row>
    <row r="9" spans="1:14" x14ac:dyDescent="0.25">
      <c r="E9" s="147" t="s">
        <v>205</v>
      </c>
      <c r="F9" s="151" t="s">
        <v>43</v>
      </c>
      <c r="H9" s="153">
        <v>30</v>
      </c>
      <c r="M9" s="131"/>
      <c r="N9" s="131"/>
    </row>
    <row r="10" spans="1:14" x14ac:dyDescent="0.25">
      <c r="E10" s="147" t="s">
        <v>206</v>
      </c>
      <c r="F10" s="151" t="s">
        <v>24</v>
      </c>
      <c r="H10" s="152">
        <v>55518</v>
      </c>
      <c r="M10" s="131"/>
      <c r="N10" s="131"/>
    </row>
    <row r="11" spans="1:14" x14ac:dyDescent="0.25">
      <c r="H11" s="147"/>
      <c r="M11" s="131"/>
      <c r="N11" s="131"/>
    </row>
    <row r="12" spans="1:14" x14ac:dyDescent="0.25">
      <c r="E12" s="147" t="s">
        <v>207</v>
      </c>
      <c r="F12" s="151" t="s">
        <v>24</v>
      </c>
      <c r="H12" s="152">
        <v>44562</v>
      </c>
      <c r="M12" s="131"/>
      <c r="N12" s="131"/>
    </row>
    <row r="13" spans="1:14" x14ac:dyDescent="0.25">
      <c r="H13" s="147"/>
      <c r="M13" s="131"/>
      <c r="N13" s="131"/>
    </row>
    <row r="14" spans="1:14" x14ac:dyDescent="0.25">
      <c r="E14" s="147" t="s">
        <v>208</v>
      </c>
      <c r="F14" s="151" t="s">
        <v>24</v>
      </c>
      <c r="H14" s="152">
        <v>44562</v>
      </c>
      <c r="M14" s="131"/>
      <c r="N14" s="131"/>
    </row>
    <row r="15" spans="1:14" x14ac:dyDescent="0.25">
      <c r="E15" s="147" t="s">
        <v>209</v>
      </c>
      <c r="F15" s="151" t="s">
        <v>43</v>
      </c>
      <c r="H15" s="153">
        <v>3</v>
      </c>
      <c r="M15" s="131"/>
      <c r="N15" s="131"/>
    </row>
    <row r="16" spans="1:14" x14ac:dyDescent="0.25">
      <c r="E16" s="147" t="s">
        <v>210</v>
      </c>
      <c r="F16" s="151" t="s">
        <v>24</v>
      </c>
      <c r="H16" s="152">
        <v>45657</v>
      </c>
      <c r="M16" s="131"/>
      <c r="N16" s="131"/>
    </row>
    <row r="17" spans="2:14" x14ac:dyDescent="0.25">
      <c r="H17" s="147"/>
      <c r="M17" s="131"/>
      <c r="N17" s="131"/>
    </row>
    <row r="18" spans="2:14" x14ac:dyDescent="0.25">
      <c r="E18" s="147" t="s">
        <v>211</v>
      </c>
      <c r="F18" s="151" t="s">
        <v>24</v>
      </c>
      <c r="H18" s="152">
        <v>45658</v>
      </c>
      <c r="M18" s="131"/>
      <c r="N18" s="131"/>
    </row>
    <row r="19" spans="2:14" x14ac:dyDescent="0.25">
      <c r="E19" s="147" t="s">
        <v>212</v>
      </c>
      <c r="F19" s="151" t="s">
        <v>24</v>
      </c>
      <c r="H19" s="152">
        <v>55518</v>
      </c>
      <c r="M19" s="131"/>
      <c r="N19" s="131"/>
    </row>
    <row r="20" spans="2:14" x14ac:dyDescent="0.25">
      <c r="H20" s="147"/>
      <c r="M20" s="131"/>
      <c r="N20" s="131"/>
    </row>
    <row r="21" spans="2:14" ht="15" x14ac:dyDescent="0.25">
      <c r="B21" s="148" t="s">
        <v>213</v>
      </c>
      <c r="H21" s="147"/>
      <c r="M21" s="131"/>
      <c r="N21" s="131"/>
    </row>
    <row r="22" spans="2:14" x14ac:dyDescent="0.25">
      <c r="H22" s="147"/>
      <c r="M22" s="131"/>
      <c r="N22" s="131"/>
    </row>
    <row r="23" spans="2:14" x14ac:dyDescent="0.25">
      <c r="E23" s="147" t="s">
        <v>214</v>
      </c>
      <c r="F23" s="151" t="s">
        <v>52</v>
      </c>
      <c r="H23" s="154">
        <v>0.02</v>
      </c>
      <c r="M23" s="131"/>
      <c r="N23" s="131"/>
    </row>
    <row r="24" spans="2:14" x14ac:dyDescent="0.25">
      <c r="H24" s="147"/>
      <c r="M24" s="131"/>
      <c r="N24" s="131"/>
    </row>
    <row r="25" spans="2:14" ht="15" x14ac:dyDescent="0.25">
      <c r="B25" s="148" t="s">
        <v>215</v>
      </c>
      <c r="H25" s="147"/>
      <c r="M25" s="131"/>
      <c r="N25" s="131"/>
    </row>
    <row r="26" spans="2:14" x14ac:dyDescent="0.25">
      <c r="H26" s="147"/>
      <c r="M26" s="131"/>
      <c r="N26" s="131"/>
    </row>
    <row r="27" spans="2:14" x14ac:dyDescent="0.25">
      <c r="E27" s="147" t="s">
        <v>216</v>
      </c>
      <c r="F27" s="151" t="s">
        <v>217</v>
      </c>
      <c r="H27" s="155">
        <v>70000</v>
      </c>
      <c r="M27" s="131"/>
      <c r="N27" s="131"/>
    </row>
    <row r="28" spans="2:14" x14ac:dyDescent="0.25">
      <c r="H28" s="147"/>
      <c r="M28" s="131"/>
      <c r="N28" s="131"/>
    </row>
    <row r="29" spans="2:14" x14ac:dyDescent="0.25">
      <c r="E29" s="147" t="s">
        <v>218</v>
      </c>
      <c r="F29" s="151" t="s">
        <v>52</v>
      </c>
      <c r="H29" s="156">
        <v>0.3</v>
      </c>
      <c r="M29" s="131"/>
      <c r="N29" s="131"/>
    </row>
    <row r="30" spans="2:14" x14ac:dyDescent="0.25">
      <c r="E30" s="147" t="s">
        <v>219</v>
      </c>
      <c r="F30" s="151" t="s">
        <v>52</v>
      </c>
      <c r="H30" s="156">
        <v>0.3</v>
      </c>
      <c r="I30" s="157"/>
      <c r="M30" s="131"/>
      <c r="N30" s="131"/>
    </row>
    <row r="31" spans="2:14" x14ac:dyDescent="0.25">
      <c r="E31" s="147" t="s">
        <v>220</v>
      </c>
      <c r="F31" s="151" t="s">
        <v>52</v>
      </c>
      <c r="H31" s="156">
        <v>0.4</v>
      </c>
      <c r="M31" s="131"/>
      <c r="N31" s="131"/>
    </row>
    <row r="32" spans="2:14" x14ac:dyDescent="0.25">
      <c r="H32" s="147"/>
      <c r="M32" s="131"/>
      <c r="N32" s="131"/>
    </row>
    <row r="33" spans="2:14" s="148" customFormat="1" ht="15" x14ac:dyDescent="0.25">
      <c r="B33" s="148" t="s">
        <v>221</v>
      </c>
      <c r="F33" s="149"/>
      <c r="H33" s="147"/>
      <c r="J33" s="150"/>
      <c r="K33" s="150"/>
      <c r="M33" s="131"/>
      <c r="N33" s="131"/>
    </row>
    <row r="34" spans="2:14" s="148" customFormat="1" ht="15" x14ac:dyDescent="0.25">
      <c r="F34" s="149"/>
      <c r="H34" s="147"/>
      <c r="J34" s="150"/>
      <c r="K34" s="150"/>
      <c r="M34" s="131"/>
      <c r="N34" s="131"/>
    </row>
    <row r="35" spans="2:14" s="158" customFormat="1" x14ac:dyDescent="0.25">
      <c r="E35" s="147" t="s">
        <v>222</v>
      </c>
      <c r="F35" s="151" t="s">
        <v>52</v>
      </c>
      <c r="G35" s="147"/>
      <c r="H35" s="159">
        <v>0.75</v>
      </c>
      <c r="J35" s="131"/>
      <c r="K35" s="131"/>
      <c r="M35" s="131"/>
      <c r="N35" s="131"/>
    </row>
    <row r="36" spans="2:14" s="158" customFormat="1" x14ac:dyDescent="0.25">
      <c r="E36" s="147" t="s">
        <v>223</v>
      </c>
      <c r="F36" s="151" t="s">
        <v>224</v>
      </c>
      <c r="G36" s="147"/>
      <c r="H36" s="160">
        <v>1.35</v>
      </c>
      <c r="J36" s="131"/>
      <c r="K36" s="131"/>
      <c r="M36" s="131"/>
      <c r="N36" s="131"/>
    </row>
    <row r="37" spans="2:14" s="148" customFormat="1" ht="15" x14ac:dyDescent="0.25">
      <c r="F37" s="149"/>
      <c r="H37" s="147"/>
      <c r="J37" s="150"/>
      <c r="K37" s="150"/>
      <c r="M37" s="131"/>
      <c r="N37" s="131"/>
    </row>
    <row r="38" spans="2:14" x14ac:dyDescent="0.25">
      <c r="E38" s="147" t="s">
        <v>225</v>
      </c>
      <c r="H38" s="154" t="s">
        <v>226</v>
      </c>
      <c r="I38" s="158"/>
      <c r="J38" s="131"/>
      <c r="K38" s="131"/>
      <c r="L38" s="158"/>
      <c r="M38" s="131"/>
      <c r="N38" s="131"/>
    </row>
    <row r="39" spans="2:14" s="148" customFormat="1" ht="15" x14ac:dyDescent="0.25">
      <c r="F39" s="149"/>
      <c r="H39" s="147"/>
      <c r="J39" s="150"/>
      <c r="K39" s="150"/>
      <c r="M39" s="131"/>
      <c r="N39" s="131"/>
    </row>
    <row r="40" spans="2:14" x14ac:dyDescent="0.25">
      <c r="E40" s="147" t="s">
        <v>227</v>
      </c>
      <c r="F40" s="151" t="s">
        <v>52</v>
      </c>
      <c r="H40" s="154">
        <v>0.02</v>
      </c>
      <c r="M40" s="131"/>
      <c r="N40" s="131"/>
    </row>
    <row r="41" spans="2:14" x14ac:dyDescent="0.25">
      <c r="E41" s="147" t="s">
        <v>228</v>
      </c>
      <c r="F41" s="151" t="s">
        <v>52</v>
      </c>
      <c r="H41" s="154">
        <v>1.4999999999999999E-2</v>
      </c>
      <c r="M41" s="131"/>
      <c r="N41" s="131"/>
    </row>
    <row r="42" spans="2:14" x14ac:dyDescent="0.25">
      <c r="E42" s="147" t="s">
        <v>229</v>
      </c>
      <c r="F42" s="151" t="s">
        <v>52</v>
      </c>
      <c r="H42" s="154">
        <v>1.4999999999999999E-2</v>
      </c>
      <c r="M42" s="131"/>
      <c r="N42" s="131"/>
    </row>
    <row r="43" spans="2:14" x14ac:dyDescent="0.25">
      <c r="E43" s="147" t="s">
        <v>230</v>
      </c>
      <c r="F43" s="151" t="s">
        <v>52</v>
      </c>
      <c r="H43" s="154">
        <v>2.5000000000000001E-2</v>
      </c>
      <c r="M43" s="131"/>
      <c r="N43" s="131"/>
    </row>
    <row r="44" spans="2:14" x14ac:dyDescent="0.25">
      <c r="E44" s="147" t="s">
        <v>231</v>
      </c>
      <c r="F44" s="151" t="s">
        <v>43</v>
      </c>
      <c r="H44" s="161">
        <v>17</v>
      </c>
      <c r="M44" s="131"/>
      <c r="N44" s="131"/>
    </row>
    <row r="45" spans="2:14" x14ac:dyDescent="0.25">
      <c r="F45" s="147"/>
      <c r="H45" s="147"/>
      <c r="J45" s="147"/>
      <c r="K45" s="147"/>
      <c r="M45" s="147"/>
      <c r="N45" s="147"/>
    </row>
    <row r="46" spans="2:14" ht="15" x14ac:dyDescent="0.25">
      <c r="B46" s="148" t="s">
        <v>232</v>
      </c>
      <c r="H46" s="147"/>
      <c r="M46" s="131"/>
      <c r="N46" s="131"/>
    </row>
    <row r="47" spans="2:14" ht="15" x14ac:dyDescent="0.25">
      <c r="B47" s="148"/>
      <c r="H47" s="147"/>
      <c r="M47" s="131"/>
      <c r="N47" s="131"/>
    </row>
    <row r="48" spans="2:14" s="148" customFormat="1" ht="15" x14ac:dyDescent="0.25">
      <c r="C48" s="148" t="s">
        <v>233</v>
      </c>
      <c r="F48" s="149"/>
      <c r="H48" s="147"/>
      <c r="J48" s="150"/>
      <c r="K48" s="150"/>
      <c r="M48" s="131"/>
      <c r="N48" s="131"/>
    </row>
    <row r="49" spans="2:14" ht="15" x14ac:dyDescent="0.25">
      <c r="B49" s="148"/>
      <c r="H49" s="147"/>
      <c r="M49" s="131"/>
      <c r="N49" s="131"/>
    </row>
    <row r="50" spans="2:14" ht="15" x14ac:dyDescent="0.25">
      <c r="B50" s="148"/>
      <c r="E50" s="147" t="s">
        <v>234</v>
      </c>
      <c r="F50" s="151" t="s">
        <v>235</v>
      </c>
      <c r="H50" s="160">
        <v>10</v>
      </c>
      <c r="M50" s="131"/>
      <c r="N50" s="131"/>
    </row>
    <row r="51" spans="2:14" ht="15" x14ac:dyDescent="0.25">
      <c r="B51" s="148"/>
      <c r="E51" s="147" t="s">
        <v>236</v>
      </c>
      <c r="F51" s="151" t="s">
        <v>235</v>
      </c>
      <c r="H51" s="160">
        <v>15</v>
      </c>
      <c r="M51" s="131"/>
      <c r="N51" s="131"/>
    </row>
    <row r="52" spans="2:14" x14ac:dyDescent="0.25">
      <c r="H52" s="147"/>
      <c r="M52" s="131"/>
      <c r="N52" s="131"/>
    </row>
    <row r="53" spans="2:14" x14ac:dyDescent="0.25">
      <c r="E53" s="147" t="s">
        <v>237</v>
      </c>
      <c r="F53" s="151" t="s">
        <v>238</v>
      </c>
      <c r="H53" s="161">
        <v>250000</v>
      </c>
      <c r="M53" s="131"/>
      <c r="N53" s="131"/>
    </row>
    <row r="54" spans="2:14" x14ac:dyDescent="0.25">
      <c r="E54" s="147" t="s">
        <v>239</v>
      </c>
      <c r="F54" s="151" t="s">
        <v>240</v>
      </c>
      <c r="H54" s="161">
        <v>100000</v>
      </c>
      <c r="M54" s="131"/>
      <c r="N54" s="131"/>
    </row>
    <row r="55" spans="2:14" x14ac:dyDescent="0.25">
      <c r="H55" s="147"/>
      <c r="M55" s="131"/>
      <c r="N55" s="131"/>
    </row>
    <row r="56" spans="2:14" x14ac:dyDescent="0.25">
      <c r="E56" s="147" t="s">
        <v>241</v>
      </c>
      <c r="F56" s="151" t="s">
        <v>52</v>
      </c>
      <c r="H56" s="162">
        <v>3.5000000000000003E-2</v>
      </c>
      <c r="M56" s="131"/>
      <c r="N56" s="131"/>
    </row>
    <row r="57" spans="2:14" x14ac:dyDescent="0.25">
      <c r="E57" s="147" t="s">
        <v>242</v>
      </c>
      <c r="F57" s="151" t="s">
        <v>52</v>
      </c>
      <c r="H57" s="162">
        <v>3.5000000000000003E-2</v>
      </c>
      <c r="M57" s="131"/>
      <c r="N57" s="131"/>
    </row>
    <row r="58" spans="2:14" x14ac:dyDescent="0.25">
      <c r="H58" s="147"/>
      <c r="M58" s="131"/>
      <c r="N58" s="131"/>
    </row>
    <row r="59" spans="2:14" x14ac:dyDescent="0.25">
      <c r="E59" s="147" t="s">
        <v>243</v>
      </c>
      <c r="F59" s="151" t="s">
        <v>52</v>
      </c>
      <c r="H59" s="162">
        <v>3.5000000000000003E-2</v>
      </c>
      <c r="M59" s="131"/>
      <c r="N59" s="131"/>
    </row>
    <row r="60" spans="2:14" x14ac:dyDescent="0.25">
      <c r="E60" s="147" t="s">
        <v>244</v>
      </c>
      <c r="F60" s="151" t="s">
        <v>52</v>
      </c>
      <c r="H60" s="162">
        <v>3.5000000000000003E-2</v>
      </c>
      <c r="M60" s="131"/>
      <c r="N60" s="131"/>
    </row>
    <row r="61" spans="2:14" x14ac:dyDescent="0.25">
      <c r="H61" s="147"/>
      <c r="M61" s="131"/>
      <c r="N61" s="131"/>
    </row>
    <row r="62" spans="2:14" s="148" customFormat="1" ht="15" x14ac:dyDescent="0.25">
      <c r="C62" s="148" t="s">
        <v>245</v>
      </c>
      <c r="F62" s="149"/>
      <c r="G62" s="147"/>
      <c r="H62" s="147"/>
      <c r="J62" s="150"/>
      <c r="K62" s="150"/>
      <c r="M62" s="131"/>
      <c r="N62" s="131"/>
    </row>
    <row r="63" spans="2:14" x14ac:dyDescent="0.25">
      <c r="H63" s="147"/>
      <c r="M63" s="131"/>
      <c r="N63" s="131"/>
    </row>
    <row r="64" spans="2:14" x14ac:dyDescent="0.25">
      <c r="E64" s="147" t="s">
        <v>246</v>
      </c>
      <c r="F64" s="151" t="s">
        <v>217</v>
      </c>
      <c r="H64" s="161">
        <v>1000</v>
      </c>
      <c r="M64" s="131"/>
      <c r="N64" s="131"/>
    </row>
    <row r="65" spans="3:14" x14ac:dyDescent="0.25">
      <c r="H65" s="130"/>
      <c r="M65" s="131"/>
      <c r="N65" s="131"/>
    </row>
    <row r="66" spans="3:14" x14ac:dyDescent="0.25">
      <c r="E66" s="147" t="s">
        <v>247</v>
      </c>
      <c r="F66" s="151" t="s">
        <v>52</v>
      </c>
      <c r="H66" s="162" t="s">
        <v>248</v>
      </c>
      <c r="M66" s="131"/>
      <c r="N66" s="131"/>
    </row>
    <row r="67" spans="3:14" x14ac:dyDescent="0.25">
      <c r="H67" s="130"/>
      <c r="M67" s="131"/>
      <c r="N67" s="131"/>
    </row>
    <row r="68" spans="3:14" s="148" customFormat="1" ht="15" x14ac:dyDescent="0.25">
      <c r="C68" s="148" t="s">
        <v>249</v>
      </c>
      <c r="F68" s="149"/>
      <c r="H68" s="130"/>
      <c r="J68" s="150"/>
      <c r="K68" s="150"/>
      <c r="M68" s="131"/>
      <c r="N68" s="131"/>
    </row>
    <row r="69" spans="3:14" x14ac:dyDescent="0.25">
      <c r="H69" s="130"/>
      <c r="M69" s="131"/>
      <c r="N69" s="131"/>
    </row>
    <row r="70" spans="3:14" x14ac:dyDescent="0.25">
      <c r="E70" s="147" t="s">
        <v>250</v>
      </c>
      <c r="F70" s="163" t="s">
        <v>28</v>
      </c>
      <c r="H70" s="161">
        <v>0</v>
      </c>
      <c r="M70" s="131"/>
      <c r="N70" s="131"/>
    </row>
    <row r="71" spans="3:14" x14ac:dyDescent="0.25">
      <c r="E71" s="147" t="s">
        <v>251</v>
      </c>
      <c r="F71" s="163" t="s">
        <v>28</v>
      </c>
      <c r="H71" s="161">
        <v>30</v>
      </c>
      <c r="M71" s="131"/>
      <c r="N71" s="131"/>
    </row>
    <row r="72" spans="3:14" x14ac:dyDescent="0.25">
      <c r="E72" s="147" t="s">
        <v>252</v>
      </c>
      <c r="F72" s="163" t="s">
        <v>28</v>
      </c>
      <c r="H72" s="161">
        <v>0</v>
      </c>
      <c r="M72" s="131"/>
      <c r="N72" s="131"/>
    </row>
    <row r="73" spans="3:14" s="163" customFormat="1" x14ac:dyDescent="0.25"/>
    <row r="74" spans="3:14" s="148" customFormat="1" ht="15" x14ac:dyDescent="0.25">
      <c r="C74" s="148" t="s">
        <v>253</v>
      </c>
      <c r="F74" s="149"/>
      <c r="H74" s="130"/>
      <c r="J74" s="150"/>
      <c r="K74" s="150"/>
      <c r="M74" s="131"/>
      <c r="N74" s="131"/>
    </row>
    <row r="75" spans="3:14" x14ac:dyDescent="0.25">
      <c r="H75" s="130"/>
      <c r="M75" s="131"/>
      <c r="N75" s="131"/>
    </row>
    <row r="76" spans="3:14" x14ac:dyDescent="0.25">
      <c r="E76" s="147" t="s">
        <v>254</v>
      </c>
      <c r="F76" s="163" t="s">
        <v>255</v>
      </c>
      <c r="H76" s="161" t="s">
        <v>256</v>
      </c>
      <c r="M76" s="131"/>
      <c r="N76" s="131"/>
    </row>
    <row r="77" spans="3:14" x14ac:dyDescent="0.25">
      <c r="E77" s="147" t="s">
        <v>257</v>
      </c>
      <c r="F77" s="163" t="s">
        <v>43</v>
      </c>
      <c r="H77" s="161">
        <v>27</v>
      </c>
      <c r="M77" s="131"/>
      <c r="N77" s="131"/>
    </row>
    <row r="78" spans="3:14" s="163" customFormat="1" x14ac:dyDescent="0.25"/>
    <row r="79" spans="3:14" s="148" customFormat="1" ht="15" x14ac:dyDescent="0.25">
      <c r="C79" s="148" t="s">
        <v>258</v>
      </c>
      <c r="F79" s="149"/>
      <c r="H79" s="130"/>
      <c r="J79" s="150"/>
      <c r="K79" s="150"/>
      <c r="M79" s="131"/>
      <c r="N79" s="131"/>
    </row>
    <row r="80" spans="3:14" s="163" customFormat="1" x14ac:dyDescent="0.25"/>
    <row r="81" spans="5:14" x14ac:dyDescent="0.25">
      <c r="E81" s="147" t="s">
        <v>259</v>
      </c>
      <c r="F81" s="151" t="s">
        <v>52</v>
      </c>
      <c r="H81" s="162">
        <v>0.3</v>
      </c>
      <c r="M81" s="131"/>
      <c r="N81" s="131"/>
    </row>
    <row r="82" spans="5:14" x14ac:dyDescent="0.25">
      <c r="H82" s="130"/>
      <c r="M82" s="131"/>
      <c r="N82" s="131"/>
    </row>
    <row r="83" spans="5:14" hidden="1" x14ac:dyDescent="0.25">
      <c r="F83" s="147"/>
      <c r="H83" s="147"/>
      <c r="J83" s="147"/>
      <c r="K83" s="147"/>
      <c r="M83" s="147"/>
      <c r="N83" s="147"/>
    </row>
    <row r="84" spans="5:14" hidden="1" x14ac:dyDescent="0.25">
      <c r="F84" s="147"/>
      <c r="H84" s="147"/>
      <c r="J84" s="147"/>
      <c r="K84" s="147"/>
      <c r="M84" s="147"/>
      <c r="N84" s="147"/>
    </row>
    <row r="85" spans="5:14" hidden="1" x14ac:dyDescent="0.25">
      <c r="F85" s="147"/>
      <c r="H85" s="147"/>
      <c r="J85" s="147"/>
      <c r="K85" s="147"/>
      <c r="M85" s="147"/>
      <c r="N85" s="147"/>
    </row>
    <row r="86" spans="5:14" hidden="1" x14ac:dyDescent="0.25">
      <c r="F86" s="147"/>
      <c r="H86" s="147"/>
      <c r="J86" s="147"/>
      <c r="K86" s="147"/>
      <c r="M86" s="147"/>
      <c r="N86" s="147"/>
    </row>
    <row r="87" spans="5:14" hidden="1" x14ac:dyDescent="0.25">
      <c r="F87" s="147"/>
      <c r="H87" s="147"/>
      <c r="J87" s="147"/>
      <c r="K87" s="147"/>
      <c r="M87" s="147"/>
      <c r="N87" s="147"/>
    </row>
    <row r="88" spans="5:14" hidden="1" x14ac:dyDescent="0.25">
      <c r="F88" s="147"/>
      <c r="H88" s="147"/>
      <c r="J88" s="147"/>
      <c r="K88" s="147"/>
      <c r="M88" s="147"/>
      <c r="N88" s="147"/>
    </row>
    <row r="89" spans="5:14" hidden="1" x14ac:dyDescent="0.25">
      <c r="F89" s="147"/>
      <c r="H89" s="147"/>
      <c r="J89" s="147"/>
      <c r="K89" s="147"/>
      <c r="M89" s="147"/>
      <c r="N89" s="147"/>
    </row>
    <row r="90" spans="5:14" hidden="1" x14ac:dyDescent="0.25">
      <c r="F90" s="147"/>
      <c r="H90" s="147"/>
      <c r="J90" s="147"/>
      <c r="K90" s="147"/>
      <c r="M90" s="147"/>
      <c r="N90" s="147"/>
    </row>
    <row r="91" spans="5:14" hidden="1" x14ac:dyDescent="0.25">
      <c r="F91" s="147"/>
      <c r="H91" s="147"/>
      <c r="J91" s="147"/>
      <c r="K91" s="147"/>
      <c r="M91" s="147"/>
      <c r="N91" s="147"/>
    </row>
    <row r="92" spans="5:14" hidden="1" x14ac:dyDescent="0.25">
      <c r="F92" s="147"/>
      <c r="H92" s="147"/>
      <c r="J92" s="147"/>
      <c r="K92" s="147"/>
      <c r="M92" s="147"/>
      <c r="N92" s="147"/>
    </row>
    <row r="93" spans="5:14" hidden="1" x14ac:dyDescent="0.25">
      <c r="F93" s="147"/>
      <c r="H93" s="147"/>
      <c r="J93" s="147"/>
      <c r="K93" s="147"/>
      <c r="M93" s="147"/>
      <c r="N93" s="147"/>
    </row>
    <row r="94" spans="5:14" hidden="1" x14ac:dyDescent="0.25">
      <c r="F94" s="147"/>
      <c r="H94" s="147"/>
      <c r="J94" s="147"/>
      <c r="K94" s="147"/>
      <c r="M94" s="147"/>
      <c r="N94" s="147"/>
    </row>
    <row r="95" spans="5:14" hidden="1" x14ac:dyDescent="0.25">
      <c r="F95" s="147"/>
      <c r="H95" s="147"/>
      <c r="J95" s="147"/>
      <c r="K95" s="147"/>
      <c r="M95" s="147"/>
      <c r="N95" s="147"/>
    </row>
    <row r="96" spans="5:14" hidden="1" x14ac:dyDescent="0.25">
      <c r="F96" s="147"/>
      <c r="H96" s="147"/>
      <c r="J96" s="147"/>
      <c r="K96" s="147"/>
      <c r="M96" s="147"/>
      <c r="N96" s="147"/>
    </row>
    <row r="97" s="147" customFormat="1" hidden="1" x14ac:dyDescent="0.25"/>
    <row r="98" s="147" customFormat="1" hidden="1" x14ac:dyDescent="0.25"/>
    <row r="99" s="147" customFormat="1" hidden="1" x14ac:dyDescent="0.25"/>
    <row r="100" s="147" customFormat="1" hidden="1" x14ac:dyDescent="0.25"/>
    <row r="101" s="147" customFormat="1" hidden="1" x14ac:dyDescent="0.25"/>
    <row r="102" s="147" customFormat="1" hidden="1" x14ac:dyDescent="0.25"/>
    <row r="103" s="147" customFormat="1" hidden="1" x14ac:dyDescent="0.25"/>
    <row r="104" s="147" customFormat="1" hidden="1" x14ac:dyDescent="0.25"/>
    <row r="105" s="147" customFormat="1" hidden="1" x14ac:dyDescent="0.25"/>
    <row r="106" s="147" customFormat="1" hidden="1" x14ac:dyDescent="0.25"/>
    <row r="107" s="147" customFormat="1" hidden="1" x14ac:dyDescent="0.25"/>
    <row r="108" s="147" customFormat="1" hidden="1" x14ac:dyDescent="0.25"/>
    <row r="109" s="147" customFormat="1" hidden="1" x14ac:dyDescent="0.25"/>
    <row r="110" s="147" customFormat="1" hidden="1" x14ac:dyDescent="0.25"/>
    <row r="111" s="147" customFormat="1" hidden="1" x14ac:dyDescent="0.25"/>
    <row r="112" s="147" customFormat="1" hidden="1" x14ac:dyDescent="0.25"/>
    <row r="113" s="147" customFormat="1" hidden="1" x14ac:dyDescent="0.25"/>
    <row r="114" s="147" customFormat="1" hidden="1" x14ac:dyDescent="0.25"/>
    <row r="115" s="147" customFormat="1" hidden="1" x14ac:dyDescent="0.25"/>
    <row r="116" s="147" customFormat="1" hidden="1" x14ac:dyDescent="0.25"/>
    <row r="117" s="147" customFormat="1" hidden="1" x14ac:dyDescent="0.25"/>
    <row r="118" s="147" customFormat="1" hidden="1" x14ac:dyDescent="0.25"/>
    <row r="119" s="147" customFormat="1" hidden="1" x14ac:dyDescent="0.25"/>
    <row r="120" s="147" customFormat="1" hidden="1" x14ac:dyDescent="0.25"/>
    <row r="121" s="147" customFormat="1" hidden="1" x14ac:dyDescent="0.25"/>
    <row r="122" s="147" customFormat="1" hidden="1" x14ac:dyDescent="0.25"/>
    <row r="123" s="147" customFormat="1" hidden="1" x14ac:dyDescent="0.25"/>
    <row r="124" s="147" customFormat="1" hidden="1" x14ac:dyDescent="0.25"/>
    <row r="125" s="147" customFormat="1" hidden="1" x14ac:dyDescent="0.25"/>
    <row r="126" s="147" customFormat="1" hidden="1" x14ac:dyDescent="0.25"/>
    <row r="127" s="147" customFormat="1" hidden="1" x14ac:dyDescent="0.25"/>
    <row r="128" s="147" customFormat="1" hidden="1" x14ac:dyDescent="0.25"/>
    <row r="129" s="147" customFormat="1" hidden="1" x14ac:dyDescent="0.25"/>
    <row r="130" s="147" customFormat="1" hidden="1" x14ac:dyDescent="0.25"/>
    <row r="131" s="147" customFormat="1" hidden="1" x14ac:dyDescent="0.25"/>
    <row r="132" s="147" customFormat="1" hidden="1" x14ac:dyDescent="0.25"/>
    <row r="133" s="147" customFormat="1" hidden="1" x14ac:dyDescent="0.25"/>
    <row r="134" s="147" customFormat="1" hidden="1" x14ac:dyDescent="0.25"/>
    <row r="135" s="147" customFormat="1" hidden="1" x14ac:dyDescent="0.25"/>
    <row r="136" s="147" customFormat="1" hidden="1" x14ac:dyDescent="0.25"/>
    <row r="137" s="147" customFormat="1" hidden="1" x14ac:dyDescent="0.25"/>
    <row r="138" s="147" customFormat="1" hidden="1" x14ac:dyDescent="0.25"/>
    <row r="139" s="147" customFormat="1" hidden="1" x14ac:dyDescent="0.25"/>
    <row r="140" s="147" customFormat="1" hidden="1" x14ac:dyDescent="0.25"/>
    <row r="141" s="147" customFormat="1" hidden="1" x14ac:dyDescent="0.25"/>
    <row r="142" s="147" customFormat="1" hidden="1" x14ac:dyDescent="0.25"/>
    <row r="143" s="147" customFormat="1" hidden="1" x14ac:dyDescent="0.25"/>
    <row r="144" s="147" customFormat="1" hidden="1" x14ac:dyDescent="0.25"/>
    <row r="145" s="147" customFormat="1" hidden="1" x14ac:dyDescent="0.25"/>
    <row r="146" s="147" customFormat="1" hidden="1" x14ac:dyDescent="0.25"/>
    <row r="147" s="147" customFormat="1" hidden="1" x14ac:dyDescent="0.25"/>
    <row r="148" s="147" customFormat="1" hidden="1" x14ac:dyDescent="0.25"/>
    <row r="149" s="147" customFormat="1" hidden="1" x14ac:dyDescent="0.25"/>
    <row r="150" s="147" customFormat="1" hidden="1" x14ac:dyDescent="0.25"/>
    <row r="151" s="147" customFormat="1" hidden="1" x14ac:dyDescent="0.25"/>
    <row r="152" s="147" customFormat="1" hidden="1" x14ac:dyDescent="0.25"/>
    <row r="153" s="147" customFormat="1" hidden="1" x14ac:dyDescent="0.25"/>
    <row r="154" s="147" customFormat="1" hidden="1" x14ac:dyDescent="0.25"/>
    <row r="155" s="147" customFormat="1" hidden="1" x14ac:dyDescent="0.25"/>
    <row r="156" s="147" customFormat="1" hidden="1" x14ac:dyDescent="0.25"/>
    <row r="157" s="147" customFormat="1" hidden="1" x14ac:dyDescent="0.25"/>
    <row r="158" s="147" customFormat="1" hidden="1" x14ac:dyDescent="0.25"/>
    <row r="159" s="147" customFormat="1" hidden="1" x14ac:dyDescent="0.25"/>
    <row r="160" s="147" customFormat="1" hidden="1" x14ac:dyDescent="0.25"/>
    <row r="161" s="147" customFormat="1" hidden="1" x14ac:dyDescent="0.25"/>
    <row r="162" s="147" customFormat="1" hidden="1" x14ac:dyDescent="0.25"/>
    <row r="163" s="147" customFormat="1" hidden="1" x14ac:dyDescent="0.25"/>
    <row r="164" s="147" customFormat="1" hidden="1" x14ac:dyDescent="0.25"/>
    <row r="165" s="147" customFormat="1" hidden="1" x14ac:dyDescent="0.25"/>
    <row r="166" s="147" customFormat="1" hidden="1" x14ac:dyDescent="0.25"/>
    <row r="167" s="147" customFormat="1" hidden="1" x14ac:dyDescent="0.25"/>
    <row r="168" s="147" customFormat="1" hidden="1" x14ac:dyDescent="0.25"/>
    <row r="169" s="147" customFormat="1" hidden="1" x14ac:dyDescent="0.25"/>
    <row r="170" s="147" customFormat="1" hidden="1" x14ac:dyDescent="0.25"/>
    <row r="171" s="147" customFormat="1" hidden="1" x14ac:dyDescent="0.25"/>
    <row r="172" s="147" customFormat="1" hidden="1" x14ac:dyDescent="0.25"/>
    <row r="173" s="147" customFormat="1" hidden="1" x14ac:dyDescent="0.25"/>
    <row r="174" s="147" customFormat="1" hidden="1" x14ac:dyDescent="0.25"/>
    <row r="175" s="147" customFormat="1" hidden="1" x14ac:dyDescent="0.25"/>
    <row r="176" s="147" customFormat="1" hidden="1" x14ac:dyDescent="0.25"/>
    <row r="177" s="147" customFormat="1" hidden="1" x14ac:dyDescent="0.25"/>
    <row r="178" s="147" customFormat="1" hidden="1" x14ac:dyDescent="0.25"/>
    <row r="179" s="147" customFormat="1" hidden="1" x14ac:dyDescent="0.25"/>
    <row r="180" s="147" customFormat="1" hidden="1" x14ac:dyDescent="0.25"/>
    <row r="181" s="147" customFormat="1" hidden="1" x14ac:dyDescent="0.25"/>
    <row r="182" s="147" customFormat="1" hidden="1" x14ac:dyDescent="0.25"/>
    <row r="183" s="147" customFormat="1" hidden="1" x14ac:dyDescent="0.25"/>
    <row r="184" s="147" customFormat="1" hidden="1" x14ac:dyDescent="0.25"/>
    <row r="185" s="147" customFormat="1" hidden="1" x14ac:dyDescent="0.25"/>
    <row r="186" s="147" customFormat="1" hidden="1" x14ac:dyDescent="0.25"/>
    <row r="187" s="147" customFormat="1" hidden="1" x14ac:dyDescent="0.25"/>
    <row r="188" s="147" customFormat="1" hidden="1" x14ac:dyDescent="0.25"/>
    <row r="189" s="147" customFormat="1" hidden="1" x14ac:dyDescent="0.25"/>
    <row r="190" s="147" customFormat="1" hidden="1" x14ac:dyDescent="0.25"/>
    <row r="191" s="147" customFormat="1" hidden="1" x14ac:dyDescent="0.25"/>
    <row r="192" s="147" customFormat="1" hidden="1" x14ac:dyDescent="0.25"/>
    <row r="193" s="147" customFormat="1" hidden="1" x14ac:dyDescent="0.25"/>
    <row r="194" s="147" customFormat="1" hidden="1" x14ac:dyDescent="0.25"/>
    <row r="195" s="147" customFormat="1" hidden="1" x14ac:dyDescent="0.25"/>
    <row r="196" s="147" customFormat="1" hidden="1" x14ac:dyDescent="0.25"/>
    <row r="197" s="147" customFormat="1" hidden="1" x14ac:dyDescent="0.25"/>
    <row r="198" s="147" customFormat="1" hidden="1" x14ac:dyDescent="0.25"/>
    <row r="199" s="147" customFormat="1" hidden="1" x14ac:dyDescent="0.25"/>
    <row r="200" s="147" customFormat="1" hidden="1" x14ac:dyDescent="0.25"/>
    <row r="201" s="147" customFormat="1" hidden="1" x14ac:dyDescent="0.25"/>
    <row r="202" s="147" customFormat="1" hidden="1" x14ac:dyDescent="0.25"/>
    <row r="203" s="147" customFormat="1" hidden="1" x14ac:dyDescent="0.25"/>
    <row r="204" s="147" customFormat="1" hidden="1" x14ac:dyDescent="0.25"/>
    <row r="205" s="147" customFormat="1" hidden="1" x14ac:dyDescent="0.25"/>
    <row r="206" s="147" customFormat="1" hidden="1" x14ac:dyDescent="0.25"/>
    <row r="207" s="147" customFormat="1" hidden="1" x14ac:dyDescent="0.25"/>
    <row r="208" s="147" customFormat="1" hidden="1" x14ac:dyDescent="0.25"/>
    <row r="209" s="147" customFormat="1" hidden="1" x14ac:dyDescent="0.25"/>
    <row r="210" s="147" customFormat="1" hidden="1" x14ac:dyDescent="0.25"/>
    <row r="211" s="147" customFormat="1" hidden="1" x14ac:dyDescent="0.25"/>
    <row r="212" s="147" customFormat="1" hidden="1" x14ac:dyDescent="0.25"/>
    <row r="213" s="147" customFormat="1" hidden="1" x14ac:dyDescent="0.25"/>
    <row r="214" s="147" customFormat="1" hidden="1" x14ac:dyDescent="0.25"/>
    <row r="215" s="147" customFormat="1" hidden="1" x14ac:dyDescent="0.25"/>
    <row r="217" s="151" customFormat="1" hidden="1" x14ac:dyDescent="0.25"/>
    <row r="218" s="151" customFormat="1" hidden="1" x14ac:dyDescent="0.25"/>
    <row r="219" s="147" customFormat="1" hidden="1" x14ac:dyDescent="0.25"/>
    <row r="220" s="147" customFormat="1" hidden="1" x14ac:dyDescent="0.25"/>
    <row r="221" s="147" customFormat="1" hidden="1" x14ac:dyDescent="0.25"/>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XFD124"/>
  <sheetViews>
    <sheetView zoomScale="90" zoomScaleNormal="90" workbookViewId="0">
      <pane xSplit="7" ySplit="5" topLeftCell="H13" activePane="bottomRight" state="frozen"/>
      <selection pane="topRight" activeCell="H1" sqref="H1"/>
      <selection pane="bottomLeft" activeCell="A6" sqref="A6"/>
      <selection pane="bottomRight" activeCell="D36" sqref="D36"/>
    </sheetView>
  </sheetViews>
  <sheetFormatPr defaultColWidth="0" defaultRowHeight="15" x14ac:dyDescent="0.25"/>
  <cols>
    <col min="1" max="3" width="1.28515625" style="5" customWidth="1"/>
    <col min="4" max="4" width="34.42578125" style="6" bestFit="1" customWidth="1"/>
    <col min="5" max="5" width="12.85546875" style="18"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tr">
        <f ca="1">MID(CELL("filename",A6),FIND("]",CELL("filename",A6))+1,255)</f>
        <v>Timing</v>
      </c>
      <c r="B1" s="10"/>
      <c r="C1" s="10"/>
      <c r="D1" s="11"/>
      <c r="E1" s="17"/>
      <c r="F1" s="12"/>
      <c r="G1" s="12"/>
      <c r="H1" s="11"/>
    </row>
    <row r="2" spans="1:86" s="8" customFormat="1" x14ac:dyDescent="0.25">
      <c r="A2" s="5"/>
      <c r="B2" s="5"/>
      <c r="C2" s="5"/>
      <c r="D2" s="6" t="str">
        <f>D$21</f>
        <v xml:space="preserve">Financial period end date </v>
      </c>
      <c r="E2" s="18"/>
      <c r="F2" s="7"/>
      <c r="G2" s="7"/>
      <c r="H2" s="6">
        <f t="shared" ref="H2:BP2" si="0">H$21</f>
        <v>0</v>
      </c>
      <c r="I2" s="4">
        <f t="shared" si="0"/>
        <v>44926</v>
      </c>
      <c r="J2" s="4">
        <f t="shared" si="0"/>
        <v>45291</v>
      </c>
      <c r="K2" s="4">
        <f t="shared" si="0"/>
        <v>45657</v>
      </c>
      <c r="L2" s="4">
        <f t="shared" si="0"/>
        <v>46022</v>
      </c>
      <c r="M2" s="4">
        <f t="shared" si="0"/>
        <v>46387</v>
      </c>
      <c r="N2" s="4">
        <f t="shared" si="0"/>
        <v>46752</v>
      </c>
      <c r="O2" s="4">
        <f t="shared" si="0"/>
        <v>47118</v>
      </c>
      <c r="P2" s="4">
        <f t="shared" si="0"/>
        <v>47483</v>
      </c>
      <c r="Q2" s="4">
        <f t="shared" si="0"/>
        <v>47848</v>
      </c>
      <c r="R2" s="4">
        <f t="shared" si="0"/>
        <v>48213</v>
      </c>
      <c r="S2" s="4">
        <f t="shared" si="0"/>
        <v>48579</v>
      </c>
      <c r="T2" s="4">
        <f t="shared" si="0"/>
        <v>48944</v>
      </c>
      <c r="U2" s="4">
        <f t="shared" si="0"/>
        <v>49309</v>
      </c>
      <c r="V2" s="4">
        <f t="shared" si="0"/>
        <v>49674</v>
      </c>
      <c r="W2" s="4">
        <f t="shared" si="0"/>
        <v>50040</v>
      </c>
      <c r="X2" s="4">
        <f t="shared" si="0"/>
        <v>50405</v>
      </c>
      <c r="Y2" s="4">
        <f t="shared" si="0"/>
        <v>50770</v>
      </c>
      <c r="Z2" s="4">
        <f t="shared" si="0"/>
        <v>51135</v>
      </c>
      <c r="AA2" s="4">
        <f t="shared" si="0"/>
        <v>51501</v>
      </c>
      <c r="AB2" s="4">
        <f t="shared" si="0"/>
        <v>51866</v>
      </c>
      <c r="AC2" s="4">
        <f t="shared" si="0"/>
        <v>52231</v>
      </c>
      <c r="AD2" s="4">
        <f t="shared" si="0"/>
        <v>52596</v>
      </c>
      <c r="AE2" s="4">
        <f t="shared" si="0"/>
        <v>52962</v>
      </c>
      <c r="AF2" s="4">
        <f t="shared" si="0"/>
        <v>53327</v>
      </c>
      <c r="AG2" s="4">
        <f t="shared" si="0"/>
        <v>53692</v>
      </c>
      <c r="AH2" s="4">
        <f t="shared" si="0"/>
        <v>54057</v>
      </c>
      <c r="AI2" s="4">
        <f t="shared" si="0"/>
        <v>54423</v>
      </c>
      <c r="AJ2" s="4">
        <f t="shared" si="0"/>
        <v>54788</v>
      </c>
      <c r="AK2" s="4">
        <f t="shared" si="0"/>
        <v>55153</v>
      </c>
      <c r="AL2" s="4">
        <f t="shared" si="0"/>
        <v>55518</v>
      </c>
      <c r="AM2" s="4">
        <f t="shared" si="0"/>
        <v>55884</v>
      </c>
      <c r="AN2" s="4">
        <f t="shared" si="0"/>
        <v>56249</v>
      </c>
      <c r="AO2" s="4">
        <f t="shared" si="0"/>
        <v>56614</v>
      </c>
      <c r="AP2" s="4">
        <f t="shared" si="0"/>
        <v>56979</v>
      </c>
      <c r="AQ2" s="4">
        <f t="shared" si="0"/>
        <v>57345</v>
      </c>
      <c r="AR2" s="4">
        <f t="shared" si="0"/>
        <v>57710</v>
      </c>
      <c r="AS2" s="4">
        <f t="shared" si="0"/>
        <v>58075</v>
      </c>
      <c r="AT2" s="4">
        <f t="shared" si="0"/>
        <v>58440</v>
      </c>
      <c r="AU2" s="4">
        <f t="shared" si="0"/>
        <v>58806</v>
      </c>
      <c r="AV2" s="4">
        <f t="shared" si="0"/>
        <v>59171</v>
      </c>
      <c r="AW2" s="4">
        <f t="shared" si="0"/>
        <v>59536</v>
      </c>
      <c r="AX2" s="4">
        <f t="shared" si="0"/>
        <v>59901</v>
      </c>
      <c r="AY2" s="4">
        <f t="shared" si="0"/>
        <v>60267</v>
      </c>
      <c r="AZ2" s="4">
        <f t="shared" si="0"/>
        <v>60632</v>
      </c>
      <c r="BA2" s="4">
        <f t="shared" si="0"/>
        <v>60997</v>
      </c>
      <c r="BB2" s="4">
        <f t="shared" si="0"/>
        <v>61362</v>
      </c>
      <c r="BC2" s="4">
        <f t="shared" si="0"/>
        <v>61728</v>
      </c>
      <c r="BD2" s="4">
        <f t="shared" si="0"/>
        <v>62093</v>
      </c>
      <c r="BE2" s="4">
        <f t="shared" si="0"/>
        <v>62458</v>
      </c>
      <c r="BF2" s="4">
        <f t="shared" si="0"/>
        <v>62823</v>
      </c>
      <c r="BG2" s="4">
        <f t="shared" si="0"/>
        <v>63189</v>
      </c>
      <c r="BH2" s="4">
        <f t="shared" si="0"/>
        <v>63554</v>
      </c>
      <c r="BI2" s="4">
        <f t="shared" si="0"/>
        <v>63919</v>
      </c>
      <c r="BJ2" s="4">
        <f t="shared" si="0"/>
        <v>64284</v>
      </c>
      <c r="BK2" s="4">
        <f t="shared" si="0"/>
        <v>64650</v>
      </c>
      <c r="BL2" s="4">
        <f t="shared" si="0"/>
        <v>65015</v>
      </c>
      <c r="BM2" s="4">
        <f t="shared" si="0"/>
        <v>65380</v>
      </c>
      <c r="BN2" s="4">
        <f t="shared" si="0"/>
        <v>65745</v>
      </c>
      <c r="BO2" s="4">
        <f t="shared" si="0"/>
        <v>66111</v>
      </c>
      <c r="BP2" s="4">
        <f t="shared" si="0"/>
        <v>66476</v>
      </c>
      <c r="BQ2" s="4">
        <f t="shared" ref="BQ2:CH2" si="1">BQ$21</f>
        <v>66841</v>
      </c>
      <c r="BR2" s="4">
        <f t="shared" si="1"/>
        <v>67206</v>
      </c>
      <c r="BS2" s="4">
        <f t="shared" si="1"/>
        <v>67572</v>
      </c>
      <c r="BT2" s="4">
        <f t="shared" si="1"/>
        <v>67937</v>
      </c>
      <c r="BU2" s="4">
        <f t="shared" si="1"/>
        <v>68302</v>
      </c>
      <c r="BV2" s="4">
        <f t="shared" si="1"/>
        <v>68667</v>
      </c>
      <c r="BW2" s="4">
        <f t="shared" si="1"/>
        <v>69033</v>
      </c>
      <c r="BX2" s="4">
        <f t="shared" si="1"/>
        <v>69398</v>
      </c>
      <c r="BY2" s="4">
        <f t="shared" si="1"/>
        <v>69763</v>
      </c>
      <c r="BZ2" s="4">
        <f t="shared" si="1"/>
        <v>70128</v>
      </c>
      <c r="CA2" s="4">
        <f t="shared" si="1"/>
        <v>70494</v>
      </c>
      <c r="CB2" s="4">
        <f t="shared" si="1"/>
        <v>70859</v>
      </c>
      <c r="CC2" s="4">
        <f t="shared" si="1"/>
        <v>71224</v>
      </c>
      <c r="CD2" s="4">
        <f t="shared" si="1"/>
        <v>71589</v>
      </c>
      <c r="CE2" s="4">
        <f t="shared" si="1"/>
        <v>71955</v>
      </c>
      <c r="CF2" s="4">
        <f t="shared" si="1"/>
        <v>72320</v>
      </c>
      <c r="CG2" s="4">
        <f t="shared" si="1"/>
        <v>72685</v>
      </c>
      <c r="CH2" s="4">
        <f t="shared" si="1"/>
        <v>73050</v>
      </c>
    </row>
    <row r="3" spans="1:86" s="7" customFormat="1" x14ac:dyDescent="0.25">
      <c r="A3" s="5"/>
      <c r="B3" s="5"/>
      <c r="C3" s="5"/>
      <c r="D3" s="6" t="str">
        <f>D$106</f>
        <v xml:space="preserve">Timeline </v>
      </c>
      <c r="E3" s="6"/>
      <c r="F3" s="6"/>
      <c r="G3" s="6"/>
      <c r="H3" s="6">
        <f t="shared" ref="H3:BP3" si="2">H$106</f>
        <v>0</v>
      </c>
      <c r="I3" s="7" t="str">
        <f t="shared" si="2"/>
        <v xml:space="preserve">FC </v>
      </c>
      <c r="J3" s="7" t="str">
        <f t="shared" si="2"/>
        <v xml:space="preserve">Construction </v>
      </c>
      <c r="K3" s="7" t="str">
        <f t="shared" si="2"/>
        <v xml:space="preserve">Construction </v>
      </c>
      <c r="L3" s="7" t="str">
        <f t="shared" si="2"/>
        <v xml:space="preserve">Operation </v>
      </c>
      <c r="M3" s="7" t="str">
        <f t="shared" si="2"/>
        <v xml:space="preserve">Operation </v>
      </c>
      <c r="N3" s="7" t="str">
        <f t="shared" si="2"/>
        <v xml:space="preserve">Operation </v>
      </c>
      <c r="O3" s="7" t="str">
        <f t="shared" si="2"/>
        <v xml:space="preserve">Operation </v>
      </c>
      <c r="P3" s="7" t="str">
        <f t="shared" si="2"/>
        <v xml:space="preserve">Operation </v>
      </c>
      <c r="Q3" s="7" t="str">
        <f t="shared" si="2"/>
        <v xml:space="preserve">Operation </v>
      </c>
      <c r="R3" s="7" t="str">
        <f t="shared" si="2"/>
        <v xml:space="preserve">Operation </v>
      </c>
      <c r="S3" s="7" t="str">
        <f t="shared" si="2"/>
        <v xml:space="preserve">Operation </v>
      </c>
      <c r="T3" s="7" t="str">
        <f t="shared" si="2"/>
        <v xml:space="preserve">Operation </v>
      </c>
      <c r="U3" s="7" t="str">
        <f t="shared" si="2"/>
        <v xml:space="preserve">Operation </v>
      </c>
      <c r="V3" s="7" t="str">
        <f t="shared" si="2"/>
        <v xml:space="preserve">Operation </v>
      </c>
      <c r="W3" s="7" t="str">
        <f t="shared" si="2"/>
        <v xml:space="preserve">Operation </v>
      </c>
      <c r="X3" s="7" t="str">
        <f t="shared" si="2"/>
        <v xml:space="preserve">Operation </v>
      </c>
      <c r="Y3" s="7" t="str">
        <f t="shared" si="2"/>
        <v xml:space="preserve">Operation </v>
      </c>
      <c r="Z3" s="7" t="str">
        <f t="shared" si="2"/>
        <v xml:space="preserve">Operation </v>
      </c>
      <c r="AA3" s="7" t="str">
        <f t="shared" si="2"/>
        <v xml:space="preserve">Operation </v>
      </c>
      <c r="AB3" s="7" t="str">
        <f t="shared" si="2"/>
        <v xml:space="preserve">Operation </v>
      </c>
      <c r="AC3" s="7" t="str">
        <f t="shared" si="2"/>
        <v xml:space="preserve">Operation </v>
      </c>
      <c r="AD3" s="7" t="str">
        <f t="shared" si="2"/>
        <v xml:space="preserve">Operation </v>
      </c>
      <c r="AE3" s="7" t="str">
        <f t="shared" si="2"/>
        <v xml:space="preserve">Operation </v>
      </c>
      <c r="AF3" s="7" t="str">
        <f t="shared" si="2"/>
        <v xml:space="preserve">Operation </v>
      </c>
      <c r="AG3" s="7" t="str">
        <f t="shared" si="2"/>
        <v xml:space="preserve">Operation </v>
      </c>
      <c r="AH3" s="7" t="str">
        <f t="shared" si="2"/>
        <v xml:space="preserve">Operation </v>
      </c>
      <c r="AI3" s="7" t="str">
        <f t="shared" si="2"/>
        <v xml:space="preserve">Operation </v>
      </c>
      <c r="AJ3" s="7" t="str">
        <f t="shared" si="2"/>
        <v xml:space="preserve">Operation </v>
      </c>
      <c r="AK3" s="7" t="str">
        <f t="shared" si="2"/>
        <v xml:space="preserve">Operation </v>
      </c>
      <c r="AL3" s="7" t="str">
        <f t="shared" si="2"/>
        <v xml:space="preserve">Operation </v>
      </c>
      <c r="AM3" s="7" t="str">
        <f t="shared" si="2"/>
        <v>Post-operate.</v>
      </c>
      <c r="AN3" s="7" t="str">
        <f t="shared" si="2"/>
        <v>Post-operate.</v>
      </c>
      <c r="AO3" s="7" t="str">
        <f t="shared" si="2"/>
        <v>Post-operate.</v>
      </c>
      <c r="AP3" s="7" t="str">
        <f t="shared" si="2"/>
        <v>Post-operate.</v>
      </c>
      <c r="AQ3" s="7" t="str">
        <f t="shared" si="2"/>
        <v>Post-operate.</v>
      </c>
      <c r="AR3" s="7" t="str">
        <f t="shared" si="2"/>
        <v>Post-operate.</v>
      </c>
      <c r="AS3" s="7" t="str">
        <f t="shared" si="2"/>
        <v>Post-operate.</v>
      </c>
      <c r="AT3" s="7" t="str">
        <f t="shared" si="2"/>
        <v>Post-operate.</v>
      </c>
      <c r="AU3" s="7" t="str">
        <f t="shared" si="2"/>
        <v>Post-operate.</v>
      </c>
      <c r="AV3" s="7" t="str">
        <f t="shared" si="2"/>
        <v>Post-operate.</v>
      </c>
      <c r="AW3" s="7" t="str">
        <f t="shared" si="2"/>
        <v>Post-operate.</v>
      </c>
      <c r="AX3" s="7" t="str">
        <f t="shared" si="2"/>
        <v>Post-operate.</v>
      </c>
      <c r="AY3" s="7" t="str">
        <f t="shared" si="2"/>
        <v>Post-operate.</v>
      </c>
      <c r="AZ3" s="7" t="str">
        <f t="shared" si="2"/>
        <v>Post-operate.</v>
      </c>
      <c r="BA3" s="7" t="str">
        <f t="shared" si="2"/>
        <v>Post-operate.</v>
      </c>
      <c r="BB3" s="7" t="str">
        <f t="shared" si="2"/>
        <v>Post-operate.</v>
      </c>
      <c r="BC3" s="7" t="str">
        <f t="shared" si="2"/>
        <v>Post-operate.</v>
      </c>
      <c r="BD3" s="7" t="str">
        <f t="shared" si="2"/>
        <v>Post-operate.</v>
      </c>
      <c r="BE3" s="7" t="str">
        <f t="shared" si="2"/>
        <v>Post-operate.</v>
      </c>
      <c r="BF3" s="7" t="str">
        <f t="shared" si="2"/>
        <v>Post-operate.</v>
      </c>
      <c r="BG3" s="7" t="str">
        <f t="shared" si="2"/>
        <v>Post-operate.</v>
      </c>
      <c r="BH3" s="7" t="str">
        <f t="shared" si="2"/>
        <v>Post-operate.</v>
      </c>
      <c r="BI3" s="7" t="str">
        <f t="shared" si="2"/>
        <v>Post-operate.</v>
      </c>
      <c r="BJ3" s="7" t="str">
        <f t="shared" si="2"/>
        <v>Post-operate.</v>
      </c>
      <c r="BK3" s="7" t="str">
        <f t="shared" si="2"/>
        <v>Post-operate.</v>
      </c>
      <c r="BL3" s="7" t="str">
        <f t="shared" si="2"/>
        <v>Post-operate.</v>
      </c>
      <c r="BM3" s="7" t="str">
        <f t="shared" si="2"/>
        <v>Post-operate.</v>
      </c>
      <c r="BN3" s="7" t="str">
        <f t="shared" si="2"/>
        <v>Post-operate.</v>
      </c>
      <c r="BO3" s="7" t="str">
        <f t="shared" si="2"/>
        <v>Post-operate.</v>
      </c>
      <c r="BP3" s="7" t="str">
        <f t="shared" si="2"/>
        <v>Post-operate.</v>
      </c>
      <c r="BQ3" s="7" t="str">
        <f t="shared" ref="BQ3:CH3" si="3">BQ$106</f>
        <v>Post-operate.</v>
      </c>
      <c r="BR3" s="7" t="str">
        <f t="shared" si="3"/>
        <v>Post-operate.</v>
      </c>
      <c r="BS3" s="7" t="str">
        <f t="shared" si="3"/>
        <v>Post-operate.</v>
      </c>
      <c r="BT3" s="7" t="str">
        <f t="shared" si="3"/>
        <v>Post-operate.</v>
      </c>
      <c r="BU3" s="7" t="str">
        <f t="shared" si="3"/>
        <v>Post-operate.</v>
      </c>
      <c r="BV3" s="7" t="str">
        <f t="shared" si="3"/>
        <v>Post-operate.</v>
      </c>
      <c r="BW3" s="7" t="str">
        <f t="shared" si="3"/>
        <v>Post-operate.</v>
      </c>
      <c r="BX3" s="7" t="str">
        <f t="shared" si="3"/>
        <v>Post-operate.</v>
      </c>
      <c r="BY3" s="7" t="str">
        <f t="shared" si="3"/>
        <v>Post-operate.</v>
      </c>
      <c r="BZ3" s="7" t="str">
        <f t="shared" si="3"/>
        <v>Post-operate.</v>
      </c>
      <c r="CA3" s="7" t="str">
        <f t="shared" si="3"/>
        <v>Post-operate.</v>
      </c>
      <c r="CB3" s="7" t="str">
        <f t="shared" si="3"/>
        <v>Post-operate.</v>
      </c>
      <c r="CC3" s="7" t="str">
        <f t="shared" si="3"/>
        <v>Post-operate.</v>
      </c>
      <c r="CD3" s="7" t="str">
        <f t="shared" si="3"/>
        <v>Post-operate.</v>
      </c>
      <c r="CE3" s="7" t="str">
        <f t="shared" si="3"/>
        <v>Post-operate.</v>
      </c>
      <c r="CF3" s="7" t="str">
        <f t="shared" si="3"/>
        <v>Post-operate.</v>
      </c>
      <c r="CG3" s="7" t="str">
        <f t="shared" si="3"/>
        <v>Post-operate.</v>
      </c>
      <c r="CH3" s="7" t="str">
        <f t="shared" si="3"/>
        <v>Post-operate.</v>
      </c>
    </row>
    <row r="4" spans="1:86" x14ac:dyDescent="0.25">
      <c r="D4" s="6" t="str">
        <f>D$24</f>
        <v xml:space="preserve">Financial year </v>
      </c>
      <c r="H4" s="6">
        <f t="shared" ref="H4:BP4" si="4">H$24</f>
        <v>0</v>
      </c>
      <c r="I4" s="15">
        <f t="shared" si="4"/>
        <v>2022</v>
      </c>
      <c r="J4" s="15">
        <f t="shared" si="4"/>
        <v>2023</v>
      </c>
      <c r="K4" s="15">
        <f t="shared" si="4"/>
        <v>2024</v>
      </c>
      <c r="L4" s="15">
        <f t="shared" si="4"/>
        <v>2025</v>
      </c>
      <c r="M4" s="15">
        <f t="shared" si="4"/>
        <v>2026</v>
      </c>
      <c r="N4" s="15">
        <f t="shared" si="4"/>
        <v>2027</v>
      </c>
      <c r="O4" s="15">
        <f t="shared" si="4"/>
        <v>2028</v>
      </c>
      <c r="P4" s="15">
        <f t="shared" si="4"/>
        <v>2029</v>
      </c>
      <c r="Q4" s="15">
        <f t="shared" si="4"/>
        <v>2030</v>
      </c>
      <c r="R4" s="15">
        <f t="shared" si="4"/>
        <v>2031</v>
      </c>
      <c r="S4" s="15">
        <f t="shared" si="4"/>
        <v>2032</v>
      </c>
      <c r="T4" s="15">
        <f t="shared" si="4"/>
        <v>2033</v>
      </c>
      <c r="U4" s="15">
        <f t="shared" si="4"/>
        <v>2034</v>
      </c>
      <c r="V4" s="15">
        <f t="shared" si="4"/>
        <v>2035</v>
      </c>
      <c r="W4" s="15">
        <f t="shared" si="4"/>
        <v>2036</v>
      </c>
      <c r="X4" s="15">
        <f t="shared" si="4"/>
        <v>2037</v>
      </c>
      <c r="Y4" s="15">
        <f t="shared" si="4"/>
        <v>2038</v>
      </c>
      <c r="Z4" s="15">
        <f t="shared" si="4"/>
        <v>2039</v>
      </c>
      <c r="AA4" s="15">
        <f t="shared" si="4"/>
        <v>2040</v>
      </c>
      <c r="AB4" s="15">
        <f t="shared" si="4"/>
        <v>2041</v>
      </c>
      <c r="AC4" s="15">
        <f t="shared" si="4"/>
        <v>2042</v>
      </c>
      <c r="AD4" s="15">
        <f t="shared" si="4"/>
        <v>2043</v>
      </c>
      <c r="AE4" s="15">
        <f t="shared" si="4"/>
        <v>2044</v>
      </c>
      <c r="AF4" s="15">
        <f t="shared" si="4"/>
        <v>2045</v>
      </c>
      <c r="AG4" s="15">
        <f t="shared" si="4"/>
        <v>2046</v>
      </c>
      <c r="AH4" s="15">
        <f t="shared" si="4"/>
        <v>2047</v>
      </c>
      <c r="AI4" s="15">
        <f t="shared" si="4"/>
        <v>2048</v>
      </c>
      <c r="AJ4" s="15">
        <f t="shared" si="4"/>
        <v>2049</v>
      </c>
      <c r="AK4" s="15">
        <f t="shared" si="4"/>
        <v>2050</v>
      </c>
      <c r="AL4" s="15">
        <f t="shared" si="4"/>
        <v>2051</v>
      </c>
      <c r="AM4" s="15">
        <f t="shared" si="4"/>
        <v>2052</v>
      </c>
      <c r="AN4" s="15">
        <f t="shared" si="4"/>
        <v>2053</v>
      </c>
      <c r="AO4" s="15">
        <f t="shared" si="4"/>
        <v>2054</v>
      </c>
      <c r="AP4" s="15">
        <f t="shared" si="4"/>
        <v>2055</v>
      </c>
      <c r="AQ4" s="15">
        <f t="shared" si="4"/>
        <v>2056</v>
      </c>
      <c r="AR4" s="15">
        <f t="shared" si="4"/>
        <v>2057</v>
      </c>
      <c r="AS4" s="15">
        <f t="shared" si="4"/>
        <v>2058</v>
      </c>
      <c r="AT4" s="15">
        <f t="shared" si="4"/>
        <v>2059</v>
      </c>
      <c r="AU4" s="15">
        <f t="shared" si="4"/>
        <v>2060</v>
      </c>
      <c r="AV4" s="15">
        <f t="shared" si="4"/>
        <v>2061</v>
      </c>
      <c r="AW4" s="15">
        <f t="shared" si="4"/>
        <v>2062</v>
      </c>
      <c r="AX4" s="15">
        <f t="shared" si="4"/>
        <v>2063</v>
      </c>
      <c r="AY4" s="15">
        <f t="shared" si="4"/>
        <v>2064</v>
      </c>
      <c r="AZ4" s="15">
        <f t="shared" si="4"/>
        <v>2065</v>
      </c>
      <c r="BA4" s="15">
        <f t="shared" si="4"/>
        <v>2066</v>
      </c>
      <c r="BB4" s="15">
        <f t="shared" si="4"/>
        <v>2067</v>
      </c>
      <c r="BC4" s="15">
        <f t="shared" si="4"/>
        <v>2068</v>
      </c>
      <c r="BD4" s="15">
        <f t="shared" si="4"/>
        <v>2069</v>
      </c>
      <c r="BE4" s="15">
        <f t="shared" si="4"/>
        <v>2070</v>
      </c>
      <c r="BF4" s="15">
        <f t="shared" si="4"/>
        <v>2071</v>
      </c>
      <c r="BG4" s="15">
        <f t="shared" si="4"/>
        <v>2072</v>
      </c>
      <c r="BH4" s="15">
        <f t="shared" si="4"/>
        <v>2073</v>
      </c>
      <c r="BI4" s="15">
        <f t="shared" si="4"/>
        <v>2074</v>
      </c>
      <c r="BJ4" s="15">
        <f t="shared" si="4"/>
        <v>2075</v>
      </c>
      <c r="BK4" s="15">
        <f t="shared" si="4"/>
        <v>2076</v>
      </c>
      <c r="BL4" s="15">
        <f t="shared" si="4"/>
        <v>2077</v>
      </c>
      <c r="BM4" s="15">
        <f t="shared" si="4"/>
        <v>2078</v>
      </c>
      <c r="BN4" s="15">
        <f t="shared" si="4"/>
        <v>2079</v>
      </c>
      <c r="BO4" s="15">
        <f t="shared" si="4"/>
        <v>2080</v>
      </c>
      <c r="BP4" s="15">
        <f t="shared" si="4"/>
        <v>2081</v>
      </c>
      <c r="BQ4" s="15">
        <f t="shared" ref="BQ4:CH4" si="5">BQ$24</f>
        <v>2082</v>
      </c>
      <c r="BR4" s="15">
        <f t="shared" si="5"/>
        <v>2083</v>
      </c>
      <c r="BS4" s="15">
        <f t="shared" si="5"/>
        <v>2084</v>
      </c>
      <c r="BT4" s="15">
        <f t="shared" si="5"/>
        <v>2085</v>
      </c>
      <c r="BU4" s="15">
        <f t="shared" si="5"/>
        <v>2086</v>
      </c>
      <c r="BV4" s="15">
        <f t="shared" si="5"/>
        <v>2087</v>
      </c>
      <c r="BW4" s="15">
        <f t="shared" si="5"/>
        <v>2088</v>
      </c>
      <c r="BX4" s="15">
        <f t="shared" si="5"/>
        <v>2089</v>
      </c>
      <c r="BY4" s="15">
        <f t="shared" si="5"/>
        <v>2090</v>
      </c>
      <c r="BZ4" s="15">
        <f t="shared" si="5"/>
        <v>2091</v>
      </c>
      <c r="CA4" s="15">
        <f t="shared" si="5"/>
        <v>2092</v>
      </c>
      <c r="CB4" s="15">
        <f t="shared" si="5"/>
        <v>2093</v>
      </c>
      <c r="CC4" s="15">
        <f t="shared" si="5"/>
        <v>2094</v>
      </c>
      <c r="CD4" s="15">
        <f t="shared" si="5"/>
        <v>2095</v>
      </c>
      <c r="CE4" s="15">
        <f t="shared" si="5"/>
        <v>2096</v>
      </c>
      <c r="CF4" s="15">
        <f t="shared" si="5"/>
        <v>2097</v>
      </c>
      <c r="CG4" s="15">
        <f t="shared" si="5"/>
        <v>2098</v>
      </c>
      <c r="CH4" s="15">
        <f t="shared" si="5"/>
        <v>2099</v>
      </c>
    </row>
    <row r="5" spans="1:86" s="7" customFormat="1" x14ac:dyDescent="0.25">
      <c r="A5" s="5"/>
      <c r="B5" s="5"/>
      <c r="C5" s="5"/>
      <c r="D5" s="6"/>
      <c r="E5" s="18" t="s">
        <v>22</v>
      </c>
      <c r="F5" s="7" t="s">
        <v>21</v>
      </c>
      <c r="G5" s="7" t="s">
        <v>1</v>
      </c>
      <c r="H5" s="6"/>
    </row>
    <row r="7" spans="1:86" x14ac:dyDescent="0.25">
      <c r="A7" s="5" t="s">
        <v>26</v>
      </c>
    </row>
    <row r="9" spans="1:86" s="36" customFormat="1" x14ac:dyDescent="0.25">
      <c r="A9" s="32"/>
      <c r="B9" s="32"/>
      <c r="C9" s="32"/>
      <c r="D9" s="33" t="s">
        <v>20</v>
      </c>
      <c r="E9" s="38"/>
      <c r="F9" s="34"/>
      <c r="G9" s="34"/>
      <c r="H9" s="33"/>
      <c r="I9" s="36">
        <f>H9+1</f>
        <v>1</v>
      </c>
      <c r="J9" s="36">
        <f t="shared" ref="J9:BU9" si="6">I9+1</f>
        <v>2</v>
      </c>
      <c r="K9" s="36">
        <f t="shared" si="6"/>
        <v>3</v>
      </c>
      <c r="L9" s="36">
        <f t="shared" si="6"/>
        <v>4</v>
      </c>
      <c r="M9" s="36">
        <f t="shared" si="6"/>
        <v>5</v>
      </c>
      <c r="N9" s="36">
        <f t="shared" si="6"/>
        <v>6</v>
      </c>
      <c r="O9" s="36">
        <f t="shared" si="6"/>
        <v>7</v>
      </c>
      <c r="P9" s="36">
        <f t="shared" si="6"/>
        <v>8</v>
      </c>
      <c r="Q9" s="36">
        <f t="shared" si="6"/>
        <v>9</v>
      </c>
      <c r="R9" s="36">
        <f t="shared" si="6"/>
        <v>10</v>
      </c>
      <c r="S9" s="36">
        <f t="shared" si="6"/>
        <v>11</v>
      </c>
      <c r="T9" s="36">
        <f t="shared" si="6"/>
        <v>12</v>
      </c>
      <c r="U9" s="36">
        <f t="shared" si="6"/>
        <v>13</v>
      </c>
      <c r="V9" s="36">
        <f t="shared" si="6"/>
        <v>14</v>
      </c>
      <c r="W9" s="36">
        <f t="shared" si="6"/>
        <v>15</v>
      </c>
      <c r="X9" s="36">
        <f t="shared" si="6"/>
        <v>16</v>
      </c>
      <c r="Y9" s="36">
        <f t="shared" si="6"/>
        <v>17</v>
      </c>
      <c r="Z9" s="36">
        <f t="shared" si="6"/>
        <v>18</v>
      </c>
      <c r="AA9" s="36">
        <f t="shared" si="6"/>
        <v>19</v>
      </c>
      <c r="AB9" s="36">
        <f t="shared" si="6"/>
        <v>20</v>
      </c>
      <c r="AC9" s="36">
        <f t="shared" si="6"/>
        <v>21</v>
      </c>
      <c r="AD9" s="36">
        <f t="shared" si="6"/>
        <v>22</v>
      </c>
      <c r="AE9" s="36">
        <f t="shared" si="6"/>
        <v>23</v>
      </c>
      <c r="AF9" s="36">
        <f t="shared" si="6"/>
        <v>24</v>
      </c>
      <c r="AG9" s="36">
        <f t="shared" si="6"/>
        <v>25</v>
      </c>
      <c r="AH9" s="36">
        <f t="shared" si="6"/>
        <v>26</v>
      </c>
      <c r="AI9" s="36">
        <f t="shared" si="6"/>
        <v>27</v>
      </c>
      <c r="AJ9" s="36">
        <f t="shared" si="6"/>
        <v>28</v>
      </c>
      <c r="AK9" s="36">
        <f t="shared" si="6"/>
        <v>29</v>
      </c>
      <c r="AL9" s="36">
        <f t="shared" si="6"/>
        <v>30</v>
      </c>
      <c r="AM9" s="36">
        <f t="shared" si="6"/>
        <v>31</v>
      </c>
      <c r="AN9" s="36">
        <f t="shared" si="6"/>
        <v>32</v>
      </c>
      <c r="AO9" s="36">
        <f t="shared" si="6"/>
        <v>33</v>
      </c>
      <c r="AP9" s="36">
        <f t="shared" si="6"/>
        <v>34</v>
      </c>
      <c r="AQ9" s="36">
        <f t="shared" si="6"/>
        <v>35</v>
      </c>
      <c r="AR9" s="36">
        <f t="shared" si="6"/>
        <v>36</v>
      </c>
      <c r="AS9" s="36">
        <f t="shared" si="6"/>
        <v>37</v>
      </c>
      <c r="AT9" s="36">
        <f t="shared" si="6"/>
        <v>38</v>
      </c>
      <c r="AU9" s="36">
        <f t="shared" si="6"/>
        <v>39</v>
      </c>
      <c r="AV9" s="36">
        <f t="shared" si="6"/>
        <v>40</v>
      </c>
      <c r="AW9" s="36">
        <f t="shared" si="6"/>
        <v>41</v>
      </c>
      <c r="AX9" s="36">
        <f t="shared" si="6"/>
        <v>42</v>
      </c>
      <c r="AY9" s="36">
        <f t="shared" si="6"/>
        <v>43</v>
      </c>
      <c r="AZ9" s="36">
        <f t="shared" si="6"/>
        <v>44</v>
      </c>
      <c r="BA9" s="36">
        <f t="shared" si="6"/>
        <v>45</v>
      </c>
      <c r="BB9" s="36">
        <f t="shared" si="6"/>
        <v>46</v>
      </c>
      <c r="BC9" s="36">
        <f t="shared" si="6"/>
        <v>47</v>
      </c>
      <c r="BD9" s="36">
        <f t="shared" si="6"/>
        <v>48</v>
      </c>
      <c r="BE9" s="36">
        <f t="shared" si="6"/>
        <v>49</v>
      </c>
      <c r="BF9" s="36">
        <f t="shared" si="6"/>
        <v>50</v>
      </c>
      <c r="BG9" s="36">
        <f t="shared" si="6"/>
        <v>51</v>
      </c>
      <c r="BH9" s="36">
        <f t="shared" si="6"/>
        <v>52</v>
      </c>
      <c r="BI9" s="36">
        <f t="shared" si="6"/>
        <v>53</v>
      </c>
      <c r="BJ9" s="36">
        <f t="shared" si="6"/>
        <v>54</v>
      </c>
      <c r="BK9" s="36">
        <f t="shared" si="6"/>
        <v>55</v>
      </c>
      <c r="BL9" s="36">
        <f t="shared" si="6"/>
        <v>56</v>
      </c>
      <c r="BM9" s="36">
        <f t="shared" si="6"/>
        <v>57</v>
      </c>
      <c r="BN9" s="36">
        <f t="shared" si="6"/>
        <v>58</v>
      </c>
      <c r="BO9" s="36">
        <f t="shared" si="6"/>
        <v>59</v>
      </c>
      <c r="BP9" s="36">
        <f t="shared" si="6"/>
        <v>60</v>
      </c>
      <c r="BQ9" s="36">
        <f t="shared" si="6"/>
        <v>61</v>
      </c>
      <c r="BR9" s="36">
        <f t="shared" si="6"/>
        <v>62</v>
      </c>
      <c r="BS9" s="36">
        <f t="shared" si="6"/>
        <v>63</v>
      </c>
      <c r="BT9" s="36">
        <f t="shared" si="6"/>
        <v>64</v>
      </c>
      <c r="BU9" s="36">
        <f t="shared" si="6"/>
        <v>65</v>
      </c>
      <c r="BV9" s="36">
        <f t="shared" ref="BV9:CH9" si="7">BU9+1</f>
        <v>66</v>
      </c>
      <c r="BW9" s="36">
        <f t="shared" si="7"/>
        <v>67</v>
      </c>
      <c r="BX9" s="36">
        <f t="shared" si="7"/>
        <v>68</v>
      </c>
      <c r="BY9" s="36">
        <f t="shared" si="7"/>
        <v>69</v>
      </c>
      <c r="BZ9" s="36">
        <f t="shared" si="7"/>
        <v>70</v>
      </c>
      <c r="CA9" s="36">
        <f t="shared" si="7"/>
        <v>71</v>
      </c>
      <c r="CB9" s="36">
        <f t="shared" si="7"/>
        <v>72</v>
      </c>
      <c r="CC9" s="36">
        <f t="shared" si="7"/>
        <v>73</v>
      </c>
      <c r="CD9" s="36">
        <f t="shared" si="7"/>
        <v>74</v>
      </c>
      <c r="CE9" s="36">
        <f t="shared" si="7"/>
        <v>75</v>
      </c>
      <c r="CF9" s="36">
        <f t="shared" si="7"/>
        <v>76</v>
      </c>
      <c r="CG9" s="36">
        <f t="shared" si="7"/>
        <v>77</v>
      </c>
      <c r="CH9" s="36">
        <f t="shared" si="7"/>
        <v>78</v>
      </c>
    </row>
    <row r="11" spans="1:86" x14ac:dyDescent="0.25">
      <c r="D11" s="6" t="str">
        <f>D$9</f>
        <v>Column counter</v>
      </c>
      <c r="E11" s="7">
        <f t="shared" ref="E11:BP11" si="8">E$9</f>
        <v>0</v>
      </c>
      <c r="F11" s="7">
        <f t="shared" si="8"/>
        <v>0</v>
      </c>
      <c r="G11" s="6">
        <f t="shared" si="8"/>
        <v>0</v>
      </c>
      <c r="H11" s="6">
        <f t="shared" si="8"/>
        <v>0</v>
      </c>
      <c r="I11" s="6">
        <f t="shared" si="8"/>
        <v>1</v>
      </c>
      <c r="J11" s="6">
        <f t="shared" si="8"/>
        <v>2</v>
      </c>
      <c r="K11" s="6">
        <f t="shared" si="8"/>
        <v>3</v>
      </c>
      <c r="L11" s="6">
        <f t="shared" si="8"/>
        <v>4</v>
      </c>
      <c r="M11" s="6">
        <f t="shared" si="8"/>
        <v>5</v>
      </c>
      <c r="N11" s="6">
        <f t="shared" si="8"/>
        <v>6</v>
      </c>
      <c r="O11" s="6">
        <f t="shared" si="8"/>
        <v>7</v>
      </c>
      <c r="P11" s="6">
        <f t="shared" si="8"/>
        <v>8</v>
      </c>
      <c r="Q11" s="6">
        <f t="shared" si="8"/>
        <v>9</v>
      </c>
      <c r="R11" s="6">
        <f t="shared" si="8"/>
        <v>10</v>
      </c>
      <c r="S11" s="6">
        <f t="shared" si="8"/>
        <v>11</v>
      </c>
      <c r="T11" s="6">
        <f t="shared" si="8"/>
        <v>12</v>
      </c>
      <c r="U11" s="6">
        <f t="shared" si="8"/>
        <v>13</v>
      </c>
      <c r="V11" s="6">
        <f t="shared" si="8"/>
        <v>14</v>
      </c>
      <c r="W11" s="6">
        <f t="shared" si="8"/>
        <v>15</v>
      </c>
      <c r="X11" s="6">
        <f t="shared" si="8"/>
        <v>16</v>
      </c>
      <c r="Y11" s="6">
        <f t="shared" si="8"/>
        <v>17</v>
      </c>
      <c r="Z11" s="6">
        <f t="shared" si="8"/>
        <v>18</v>
      </c>
      <c r="AA11" s="6">
        <f t="shared" si="8"/>
        <v>19</v>
      </c>
      <c r="AB11" s="6">
        <f t="shared" si="8"/>
        <v>20</v>
      </c>
      <c r="AC11" s="6">
        <f t="shared" si="8"/>
        <v>21</v>
      </c>
      <c r="AD11" s="6">
        <f t="shared" si="8"/>
        <v>22</v>
      </c>
      <c r="AE11" s="6">
        <f t="shared" si="8"/>
        <v>23</v>
      </c>
      <c r="AF11" s="6">
        <f t="shared" si="8"/>
        <v>24</v>
      </c>
      <c r="AG11" s="6">
        <f t="shared" si="8"/>
        <v>25</v>
      </c>
      <c r="AH11" s="6">
        <f t="shared" si="8"/>
        <v>26</v>
      </c>
      <c r="AI11" s="6">
        <f t="shared" si="8"/>
        <v>27</v>
      </c>
      <c r="AJ11" s="6">
        <f t="shared" si="8"/>
        <v>28</v>
      </c>
      <c r="AK11" s="6">
        <f t="shared" si="8"/>
        <v>29</v>
      </c>
      <c r="AL11" s="6">
        <f t="shared" si="8"/>
        <v>30</v>
      </c>
      <c r="AM11" s="6">
        <f t="shared" si="8"/>
        <v>31</v>
      </c>
      <c r="AN11" s="6">
        <f t="shared" si="8"/>
        <v>32</v>
      </c>
      <c r="AO11" s="6">
        <f t="shared" si="8"/>
        <v>33</v>
      </c>
      <c r="AP11" s="6">
        <f t="shared" si="8"/>
        <v>34</v>
      </c>
      <c r="AQ11" s="6">
        <f t="shared" si="8"/>
        <v>35</v>
      </c>
      <c r="AR11" s="6">
        <f t="shared" si="8"/>
        <v>36</v>
      </c>
      <c r="AS11" s="6">
        <f t="shared" si="8"/>
        <v>37</v>
      </c>
      <c r="AT11" s="6">
        <f t="shared" si="8"/>
        <v>38</v>
      </c>
      <c r="AU11" s="6">
        <f t="shared" si="8"/>
        <v>39</v>
      </c>
      <c r="AV11" s="6">
        <f t="shared" si="8"/>
        <v>40</v>
      </c>
      <c r="AW11" s="6">
        <f t="shared" si="8"/>
        <v>41</v>
      </c>
      <c r="AX11" s="6">
        <f t="shared" si="8"/>
        <v>42</v>
      </c>
      <c r="AY11" s="6">
        <f t="shared" si="8"/>
        <v>43</v>
      </c>
      <c r="AZ11" s="6">
        <f t="shared" si="8"/>
        <v>44</v>
      </c>
      <c r="BA11" s="6">
        <f t="shared" si="8"/>
        <v>45</v>
      </c>
      <c r="BB11" s="6">
        <f t="shared" si="8"/>
        <v>46</v>
      </c>
      <c r="BC11" s="6">
        <f t="shared" si="8"/>
        <v>47</v>
      </c>
      <c r="BD11" s="6">
        <f t="shared" si="8"/>
        <v>48</v>
      </c>
      <c r="BE11" s="6">
        <f t="shared" si="8"/>
        <v>49</v>
      </c>
      <c r="BF11" s="6">
        <f t="shared" si="8"/>
        <v>50</v>
      </c>
      <c r="BG11" s="6">
        <f t="shared" si="8"/>
        <v>51</v>
      </c>
      <c r="BH11" s="6">
        <f t="shared" si="8"/>
        <v>52</v>
      </c>
      <c r="BI11" s="6">
        <f t="shared" si="8"/>
        <v>53</v>
      </c>
      <c r="BJ11" s="6">
        <f t="shared" si="8"/>
        <v>54</v>
      </c>
      <c r="BK11" s="6">
        <f t="shared" si="8"/>
        <v>55</v>
      </c>
      <c r="BL11" s="6">
        <f t="shared" si="8"/>
        <v>56</v>
      </c>
      <c r="BM11" s="6">
        <f t="shared" si="8"/>
        <v>57</v>
      </c>
      <c r="BN11" s="6">
        <f t="shared" si="8"/>
        <v>58</v>
      </c>
      <c r="BO11" s="6">
        <f t="shared" si="8"/>
        <v>59</v>
      </c>
      <c r="BP11" s="6">
        <f t="shared" si="8"/>
        <v>60</v>
      </c>
      <c r="BQ11" s="6">
        <f t="shared" ref="BQ11:CH11" si="9">BQ$9</f>
        <v>61</v>
      </c>
      <c r="BR11" s="6">
        <f t="shared" si="9"/>
        <v>62</v>
      </c>
      <c r="BS11" s="6">
        <f t="shared" si="9"/>
        <v>63</v>
      </c>
      <c r="BT11" s="6">
        <f t="shared" si="9"/>
        <v>64</v>
      </c>
      <c r="BU11" s="6">
        <f t="shared" si="9"/>
        <v>65</v>
      </c>
      <c r="BV11" s="6">
        <f t="shared" si="9"/>
        <v>66</v>
      </c>
      <c r="BW11" s="6">
        <f t="shared" si="9"/>
        <v>67</v>
      </c>
      <c r="BX11" s="6">
        <f t="shared" si="9"/>
        <v>68</v>
      </c>
      <c r="BY11" s="6">
        <f t="shared" si="9"/>
        <v>69</v>
      </c>
      <c r="BZ11" s="6">
        <f t="shared" si="9"/>
        <v>70</v>
      </c>
      <c r="CA11" s="6">
        <f t="shared" si="9"/>
        <v>71</v>
      </c>
      <c r="CB11" s="6">
        <f t="shared" si="9"/>
        <v>72</v>
      </c>
      <c r="CC11" s="6">
        <f t="shared" si="9"/>
        <v>73</v>
      </c>
      <c r="CD11" s="6">
        <f t="shared" si="9"/>
        <v>74</v>
      </c>
      <c r="CE11" s="6">
        <f t="shared" si="9"/>
        <v>75</v>
      </c>
      <c r="CF11" s="6">
        <f t="shared" si="9"/>
        <v>76</v>
      </c>
      <c r="CG11" s="6">
        <f t="shared" si="9"/>
        <v>77</v>
      </c>
      <c r="CH11" s="6">
        <f t="shared" si="9"/>
        <v>78</v>
      </c>
    </row>
    <row r="12" spans="1:86" x14ac:dyDescent="0.25">
      <c r="D12" s="6" t="s">
        <v>2</v>
      </c>
      <c r="F12" s="7" t="s">
        <v>23</v>
      </c>
      <c r="G12" s="7">
        <f>SUM(I12:CH12)</f>
        <v>1</v>
      </c>
      <c r="I12" s="14">
        <f>IF(I11=1,1,0)</f>
        <v>1</v>
      </c>
      <c r="J12" s="14">
        <f t="shared" ref="J12:BU12" si="10">IF(J11=1,1,0)</f>
        <v>0</v>
      </c>
      <c r="K12" s="14">
        <f t="shared" si="10"/>
        <v>0</v>
      </c>
      <c r="L12" s="14">
        <f t="shared" si="10"/>
        <v>0</v>
      </c>
      <c r="M12" s="14">
        <f t="shared" si="10"/>
        <v>0</v>
      </c>
      <c r="N12" s="14">
        <f t="shared" si="10"/>
        <v>0</v>
      </c>
      <c r="O12" s="14">
        <f t="shared" si="10"/>
        <v>0</v>
      </c>
      <c r="P12" s="14">
        <f t="shared" si="10"/>
        <v>0</v>
      </c>
      <c r="Q12" s="14">
        <f t="shared" si="10"/>
        <v>0</v>
      </c>
      <c r="R12" s="14">
        <f t="shared" si="10"/>
        <v>0</v>
      </c>
      <c r="S12" s="14">
        <f t="shared" si="10"/>
        <v>0</v>
      </c>
      <c r="T12" s="14">
        <f t="shared" si="10"/>
        <v>0</v>
      </c>
      <c r="U12" s="14">
        <f t="shared" si="10"/>
        <v>0</v>
      </c>
      <c r="V12" s="14">
        <f t="shared" si="10"/>
        <v>0</v>
      </c>
      <c r="W12" s="14">
        <f t="shared" si="10"/>
        <v>0</v>
      </c>
      <c r="X12" s="14">
        <f t="shared" si="10"/>
        <v>0</v>
      </c>
      <c r="Y12" s="14">
        <f t="shared" si="10"/>
        <v>0</v>
      </c>
      <c r="Z12" s="14">
        <f t="shared" si="10"/>
        <v>0</v>
      </c>
      <c r="AA12" s="14">
        <f t="shared" si="10"/>
        <v>0</v>
      </c>
      <c r="AB12" s="14">
        <f t="shared" si="10"/>
        <v>0</v>
      </c>
      <c r="AC12" s="14">
        <f t="shared" si="10"/>
        <v>0</v>
      </c>
      <c r="AD12" s="14">
        <f t="shared" si="10"/>
        <v>0</v>
      </c>
      <c r="AE12" s="14">
        <f t="shared" si="10"/>
        <v>0</v>
      </c>
      <c r="AF12" s="14">
        <f t="shared" si="10"/>
        <v>0</v>
      </c>
      <c r="AG12" s="14">
        <f t="shared" si="10"/>
        <v>0</v>
      </c>
      <c r="AH12" s="14">
        <f t="shared" si="10"/>
        <v>0</v>
      </c>
      <c r="AI12" s="14">
        <f t="shared" si="10"/>
        <v>0</v>
      </c>
      <c r="AJ12" s="14">
        <f t="shared" si="10"/>
        <v>0</v>
      </c>
      <c r="AK12" s="14">
        <f t="shared" si="10"/>
        <v>0</v>
      </c>
      <c r="AL12" s="14">
        <f t="shared" si="10"/>
        <v>0</v>
      </c>
      <c r="AM12" s="14">
        <f t="shared" si="10"/>
        <v>0</v>
      </c>
      <c r="AN12" s="14">
        <f t="shared" si="10"/>
        <v>0</v>
      </c>
      <c r="AO12" s="14">
        <f t="shared" si="10"/>
        <v>0</v>
      </c>
      <c r="AP12" s="14">
        <f t="shared" si="10"/>
        <v>0</v>
      </c>
      <c r="AQ12" s="14">
        <f t="shared" si="10"/>
        <v>0</v>
      </c>
      <c r="AR12" s="14">
        <f t="shared" si="10"/>
        <v>0</v>
      </c>
      <c r="AS12" s="14">
        <f t="shared" si="10"/>
        <v>0</v>
      </c>
      <c r="AT12" s="14">
        <f t="shared" si="10"/>
        <v>0</v>
      </c>
      <c r="AU12" s="14">
        <f t="shared" si="10"/>
        <v>0</v>
      </c>
      <c r="AV12" s="14">
        <f t="shared" si="10"/>
        <v>0</v>
      </c>
      <c r="AW12" s="14">
        <f t="shared" si="10"/>
        <v>0</v>
      </c>
      <c r="AX12" s="14">
        <f t="shared" si="10"/>
        <v>0</v>
      </c>
      <c r="AY12" s="14">
        <f t="shared" si="10"/>
        <v>0</v>
      </c>
      <c r="AZ12" s="14">
        <f t="shared" si="10"/>
        <v>0</v>
      </c>
      <c r="BA12" s="14">
        <f t="shared" si="10"/>
        <v>0</v>
      </c>
      <c r="BB12" s="14">
        <f t="shared" si="10"/>
        <v>0</v>
      </c>
      <c r="BC12" s="14">
        <f t="shared" si="10"/>
        <v>0</v>
      </c>
      <c r="BD12" s="14">
        <f t="shared" si="10"/>
        <v>0</v>
      </c>
      <c r="BE12" s="14">
        <f t="shared" si="10"/>
        <v>0</v>
      </c>
      <c r="BF12" s="14">
        <f t="shared" si="10"/>
        <v>0</v>
      </c>
      <c r="BG12" s="14">
        <f t="shared" si="10"/>
        <v>0</v>
      </c>
      <c r="BH12" s="14">
        <f t="shared" si="10"/>
        <v>0</v>
      </c>
      <c r="BI12" s="14">
        <f t="shared" si="10"/>
        <v>0</v>
      </c>
      <c r="BJ12" s="14">
        <f t="shared" si="10"/>
        <v>0</v>
      </c>
      <c r="BK12" s="14">
        <f t="shared" si="10"/>
        <v>0</v>
      </c>
      <c r="BL12" s="14">
        <f t="shared" si="10"/>
        <v>0</v>
      </c>
      <c r="BM12" s="14">
        <f t="shared" si="10"/>
        <v>0</v>
      </c>
      <c r="BN12" s="14">
        <f t="shared" si="10"/>
        <v>0</v>
      </c>
      <c r="BO12" s="14">
        <f t="shared" si="10"/>
        <v>0</v>
      </c>
      <c r="BP12" s="14">
        <f t="shared" si="10"/>
        <v>0</v>
      </c>
      <c r="BQ12" s="14">
        <f t="shared" si="10"/>
        <v>0</v>
      </c>
      <c r="BR12" s="14">
        <f t="shared" si="10"/>
        <v>0</v>
      </c>
      <c r="BS12" s="14">
        <f t="shared" si="10"/>
        <v>0</v>
      </c>
      <c r="BT12" s="14">
        <f t="shared" si="10"/>
        <v>0</v>
      </c>
      <c r="BU12" s="14">
        <f t="shared" si="10"/>
        <v>0</v>
      </c>
      <c r="BV12" s="14">
        <f t="shared" ref="BV12:CH12" si="11">IF(BV11=1,1,0)</f>
        <v>0</v>
      </c>
      <c r="BW12" s="14">
        <f t="shared" si="11"/>
        <v>0</v>
      </c>
      <c r="BX12" s="14">
        <f t="shared" si="11"/>
        <v>0</v>
      </c>
      <c r="BY12" s="14">
        <f t="shared" si="11"/>
        <v>0</v>
      </c>
      <c r="BZ12" s="14">
        <f t="shared" si="11"/>
        <v>0</v>
      </c>
      <c r="CA12" s="14">
        <f t="shared" si="11"/>
        <v>0</v>
      </c>
      <c r="CB12" s="14">
        <f t="shared" si="11"/>
        <v>0</v>
      </c>
      <c r="CC12" s="14">
        <f t="shared" si="11"/>
        <v>0</v>
      </c>
      <c r="CD12" s="14">
        <f t="shared" si="11"/>
        <v>0</v>
      </c>
      <c r="CE12" s="14">
        <f t="shared" si="11"/>
        <v>0</v>
      </c>
      <c r="CF12" s="14">
        <f t="shared" si="11"/>
        <v>0</v>
      </c>
      <c r="CG12" s="14">
        <f t="shared" si="11"/>
        <v>0</v>
      </c>
      <c r="CH12" s="14">
        <f t="shared" si="11"/>
        <v>0</v>
      </c>
    </row>
    <row r="14" spans="1:86" x14ac:dyDescent="0.25">
      <c r="D14" s="3" t="s">
        <v>3</v>
      </c>
      <c r="E14" s="19">
        <f>Inputs!H8</f>
        <v>44562</v>
      </c>
      <c r="F14" s="7" t="s">
        <v>24</v>
      </c>
    </row>
    <row r="15" spans="1:86" x14ac:dyDescent="0.25">
      <c r="D15" s="3" t="s">
        <v>4</v>
      </c>
      <c r="E15" s="20">
        <v>12</v>
      </c>
      <c r="F15" s="7" t="s">
        <v>27</v>
      </c>
    </row>
    <row r="16" spans="1:86" x14ac:dyDescent="0.25">
      <c r="D16" s="6" t="str">
        <f>D$12</f>
        <v xml:space="preserve">Fist column flag </v>
      </c>
      <c r="E16" s="7">
        <f t="shared" ref="E16:BP16" si="12">E$12</f>
        <v>0</v>
      </c>
      <c r="F16" s="7" t="str">
        <f t="shared" si="12"/>
        <v>Flag</v>
      </c>
      <c r="G16" s="6">
        <f t="shared" si="12"/>
        <v>1</v>
      </c>
      <c r="H16" s="6">
        <f t="shared" si="12"/>
        <v>0</v>
      </c>
      <c r="I16" s="6">
        <f t="shared" si="12"/>
        <v>1</v>
      </c>
      <c r="J16" s="6">
        <f t="shared" si="12"/>
        <v>0</v>
      </c>
      <c r="K16" s="6">
        <f t="shared" si="12"/>
        <v>0</v>
      </c>
      <c r="L16" s="6">
        <f t="shared" si="12"/>
        <v>0</v>
      </c>
      <c r="M16" s="6">
        <f t="shared" si="12"/>
        <v>0</v>
      </c>
      <c r="N16" s="6">
        <f t="shared" si="12"/>
        <v>0</v>
      </c>
      <c r="O16" s="6">
        <f t="shared" si="12"/>
        <v>0</v>
      </c>
      <c r="P16" s="6">
        <f t="shared" si="12"/>
        <v>0</v>
      </c>
      <c r="Q16" s="6">
        <f t="shared" si="12"/>
        <v>0</v>
      </c>
      <c r="R16" s="6">
        <f t="shared" si="12"/>
        <v>0</v>
      </c>
      <c r="S16" s="6">
        <f t="shared" si="12"/>
        <v>0</v>
      </c>
      <c r="T16" s="6">
        <f t="shared" si="12"/>
        <v>0</v>
      </c>
      <c r="U16" s="6">
        <f t="shared" si="12"/>
        <v>0</v>
      </c>
      <c r="V16" s="6">
        <f t="shared" si="12"/>
        <v>0</v>
      </c>
      <c r="W16" s="6">
        <f t="shared" si="12"/>
        <v>0</v>
      </c>
      <c r="X16" s="6">
        <f t="shared" si="12"/>
        <v>0</v>
      </c>
      <c r="Y16" s="6">
        <f t="shared" si="12"/>
        <v>0</v>
      </c>
      <c r="Z16" s="6">
        <f t="shared" si="12"/>
        <v>0</v>
      </c>
      <c r="AA16" s="6">
        <f t="shared" si="12"/>
        <v>0</v>
      </c>
      <c r="AB16" s="6">
        <f t="shared" si="12"/>
        <v>0</v>
      </c>
      <c r="AC16" s="6">
        <f t="shared" si="12"/>
        <v>0</v>
      </c>
      <c r="AD16" s="6">
        <f t="shared" si="12"/>
        <v>0</v>
      </c>
      <c r="AE16" s="6">
        <f t="shared" si="12"/>
        <v>0</v>
      </c>
      <c r="AF16" s="6">
        <f t="shared" si="12"/>
        <v>0</v>
      </c>
      <c r="AG16" s="6">
        <f t="shared" si="12"/>
        <v>0</v>
      </c>
      <c r="AH16" s="6">
        <f t="shared" si="12"/>
        <v>0</v>
      </c>
      <c r="AI16" s="6">
        <f t="shared" si="12"/>
        <v>0</v>
      </c>
      <c r="AJ16" s="6">
        <f t="shared" si="12"/>
        <v>0</v>
      </c>
      <c r="AK16" s="6">
        <f t="shared" si="12"/>
        <v>0</v>
      </c>
      <c r="AL16" s="6">
        <f t="shared" si="12"/>
        <v>0</v>
      </c>
      <c r="AM16" s="6">
        <f t="shared" si="12"/>
        <v>0</v>
      </c>
      <c r="AN16" s="6">
        <f t="shared" si="12"/>
        <v>0</v>
      </c>
      <c r="AO16" s="6">
        <f t="shared" si="12"/>
        <v>0</v>
      </c>
      <c r="AP16" s="6">
        <f t="shared" si="12"/>
        <v>0</v>
      </c>
      <c r="AQ16" s="6">
        <f t="shared" si="12"/>
        <v>0</v>
      </c>
      <c r="AR16" s="6">
        <f t="shared" si="12"/>
        <v>0</v>
      </c>
      <c r="AS16" s="6">
        <f t="shared" si="12"/>
        <v>0</v>
      </c>
      <c r="AT16" s="6">
        <f t="shared" si="12"/>
        <v>0</v>
      </c>
      <c r="AU16" s="6">
        <f t="shared" si="12"/>
        <v>0</v>
      </c>
      <c r="AV16" s="6">
        <f t="shared" si="12"/>
        <v>0</v>
      </c>
      <c r="AW16" s="6">
        <f t="shared" si="12"/>
        <v>0</v>
      </c>
      <c r="AX16" s="6">
        <f t="shared" si="12"/>
        <v>0</v>
      </c>
      <c r="AY16" s="6">
        <f t="shared" si="12"/>
        <v>0</v>
      </c>
      <c r="AZ16" s="6">
        <f t="shared" si="12"/>
        <v>0</v>
      </c>
      <c r="BA16" s="6">
        <f t="shared" si="12"/>
        <v>0</v>
      </c>
      <c r="BB16" s="6">
        <f t="shared" si="12"/>
        <v>0</v>
      </c>
      <c r="BC16" s="6">
        <f t="shared" si="12"/>
        <v>0</v>
      </c>
      <c r="BD16" s="6">
        <f t="shared" si="12"/>
        <v>0</v>
      </c>
      <c r="BE16" s="6">
        <f t="shared" si="12"/>
        <v>0</v>
      </c>
      <c r="BF16" s="6">
        <f t="shared" si="12"/>
        <v>0</v>
      </c>
      <c r="BG16" s="6">
        <f t="shared" si="12"/>
        <v>0</v>
      </c>
      <c r="BH16" s="6">
        <f t="shared" si="12"/>
        <v>0</v>
      </c>
      <c r="BI16" s="6">
        <f t="shared" si="12"/>
        <v>0</v>
      </c>
      <c r="BJ16" s="6">
        <f t="shared" si="12"/>
        <v>0</v>
      </c>
      <c r="BK16" s="6">
        <f t="shared" si="12"/>
        <v>0</v>
      </c>
      <c r="BL16" s="6">
        <f t="shared" si="12"/>
        <v>0</v>
      </c>
      <c r="BM16" s="6">
        <f t="shared" si="12"/>
        <v>0</v>
      </c>
      <c r="BN16" s="6">
        <f t="shared" si="12"/>
        <v>0</v>
      </c>
      <c r="BO16" s="6">
        <f t="shared" si="12"/>
        <v>0</v>
      </c>
      <c r="BP16" s="6">
        <f t="shared" si="12"/>
        <v>0</v>
      </c>
      <c r="BQ16" s="6">
        <f t="shared" ref="BQ16:CH16" si="13">BQ$12</f>
        <v>0</v>
      </c>
      <c r="BR16" s="6">
        <f t="shared" si="13"/>
        <v>0</v>
      </c>
      <c r="BS16" s="6">
        <f t="shared" si="13"/>
        <v>0</v>
      </c>
      <c r="BT16" s="6">
        <f t="shared" si="13"/>
        <v>0</v>
      </c>
      <c r="BU16" s="6">
        <f t="shared" si="13"/>
        <v>0</v>
      </c>
      <c r="BV16" s="6">
        <f t="shared" si="13"/>
        <v>0</v>
      </c>
      <c r="BW16" s="6">
        <f t="shared" si="13"/>
        <v>0</v>
      </c>
      <c r="BX16" s="6">
        <f t="shared" si="13"/>
        <v>0</v>
      </c>
      <c r="BY16" s="6">
        <f t="shared" si="13"/>
        <v>0</v>
      </c>
      <c r="BZ16" s="6">
        <f t="shared" si="13"/>
        <v>0</v>
      </c>
      <c r="CA16" s="6">
        <f t="shared" si="13"/>
        <v>0</v>
      </c>
      <c r="CB16" s="6">
        <f t="shared" si="13"/>
        <v>0</v>
      </c>
      <c r="CC16" s="6">
        <f t="shared" si="13"/>
        <v>0</v>
      </c>
      <c r="CD16" s="6">
        <f t="shared" si="13"/>
        <v>0</v>
      </c>
      <c r="CE16" s="6">
        <f t="shared" si="13"/>
        <v>0</v>
      </c>
      <c r="CF16" s="6">
        <f t="shared" si="13"/>
        <v>0</v>
      </c>
      <c r="CG16" s="6">
        <f t="shared" si="13"/>
        <v>0</v>
      </c>
      <c r="CH16" s="6">
        <f t="shared" si="13"/>
        <v>0</v>
      </c>
    </row>
    <row r="17" spans="1:86" s="8" customFormat="1" x14ac:dyDescent="0.25">
      <c r="A17" s="5"/>
      <c r="B17" s="5"/>
      <c r="C17" s="5"/>
      <c r="D17" s="6" t="s">
        <v>5</v>
      </c>
      <c r="E17" s="18"/>
      <c r="F17" s="7" t="s">
        <v>24</v>
      </c>
      <c r="G17" s="7"/>
      <c r="H17" s="6"/>
      <c r="I17" s="8">
        <f>IF(I16=1,$E$14,DATE(YEAR(H17),MONTH(H17)+$E$15,DAY(1)))</f>
        <v>44562</v>
      </c>
      <c r="J17" s="8">
        <f t="shared" ref="J17:BU17" si="14">IF(J16=1,$E$14,DATE(YEAR(I17),MONTH(I17)+$E$15,DAY(1)))</f>
        <v>44927</v>
      </c>
      <c r="K17" s="8">
        <f t="shared" si="14"/>
        <v>45292</v>
      </c>
      <c r="L17" s="8">
        <f t="shared" si="14"/>
        <v>45658</v>
      </c>
      <c r="M17" s="8">
        <f t="shared" si="14"/>
        <v>46023</v>
      </c>
      <c r="N17" s="8">
        <f t="shared" si="14"/>
        <v>46388</v>
      </c>
      <c r="O17" s="8">
        <f t="shared" si="14"/>
        <v>46753</v>
      </c>
      <c r="P17" s="8">
        <f t="shared" si="14"/>
        <v>47119</v>
      </c>
      <c r="Q17" s="8">
        <f t="shared" si="14"/>
        <v>47484</v>
      </c>
      <c r="R17" s="8">
        <f t="shared" si="14"/>
        <v>47849</v>
      </c>
      <c r="S17" s="8">
        <f t="shared" si="14"/>
        <v>48214</v>
      </c>
      <c r="T17" s="8">
        <f t="shared" si="14"/>
        <v>48580</v>
      </c>
      <c r="U17" s="8">
        <f t="shared" si="14"/>
        <v>48945</v>
      </c>
      <c r="V17" s="8">
        <f t="shared" si="14"/>
        <v>49310</v>
      </c>
      <c r="W17" s="8">
        <f t="shared" si="14"/>
        <v>49675</v>
      </c>
      <c r="X17" s="8">
        <f t="shared" si="14"/>
        <v>50041</v>
      </c>
      <c r="Y17" s="8">
        <f t="shared" si="14"/>
        <v>50406</v>
      </c>
      <c r="Z17" s="8">
        <f t="shared" si="14"/>
        <v>50771</v>
      </c>
      <c r="AA17" s="8">
        <f t="shared" si="14"/>
        <v>51136</v>
      </c>
      <c r="AB17" s="8">
        <f t="shared" si="14"/>
        <v>51502</v>
      </c>
      <c r="AC17" s="8">
        <f t="shared" si="14"/>
        <v>51867</v>
      </c>
      <c r="AD17" s="8">
        <f t="shared" si="14"/>
        <v>52232</v>
      </c>
      <c r="AE17" s="8">
        <f t="shared" si="14"/>
        <v>52597</v>
      </c>
      <c r="AF17" s="8">
        <f t="shared" si="14"/>
        <v>52963</v>
      </c>
      <c r="AG17" s="8">
        <f t="shared" si="14"/>
        <v>53328</v>
      </c>
      <c r="AH17" s="8">
        <f t="shared" si="14"/>
        <v>53693</v>
      </c>
      <c r="AI17" s="8">
        <f t="shared" si="14"/>
        <v>54058</v>
      </c>
      <c r="AJ17" s="8">
        <f t="shared" si="14"/>
        <v>54424</v>
      </c>
      <c r="AK17" s="8">
        <f t="shared" si="14"/>
        <v>54789</v>
      </c>
      <c r="AL17" s="8">
        <f t="shared" si="14"/>
        <v>55154</v>
      </c>
      <c r="AM17" s="8">
        <f t="shared" si="14"/>
        <v>55519</v>
      </c>
      <c r="AN17" s="8">
        <f t="shared" si="14"/>
        <v>55885</v>
      </c>
      <c r="AO17" s="8">
        <f t="shared" si="14"/>
        <v>56250</v>
      </c>
      <c r="AP17" s="8">
        <f t="shared" si="14"/>
        <v>56615</v>
      </c>
      <c r="AQ17" s="8">
        <f t="shared" si="14"/>
        <v>56980</v>
      </c>
      <c r="AR17" s="8">
        <f t="shared" si="14"/>
        <v>57346</v>
      </c>
      <c r="AS17" s="8">
        <f t="shared" si="14"/>
        <v>57711</v>
      </c>
      <c r="AT17" s="8">
        <f t="shared" si="14"/>
        <v>58076</v>
      </c>
      <c r="AU17" s="8">
        <f t="shared" si="14"/>
        <v>58441</v>
      </c>
      <c r="AV17" s="8">
        <f t="shared" si="14"/>
        <v>58807</v>
      </c>
      <c r="AW17" s="8">
        <f t="shared" si="14"/>
        <v>59172</v>
      </c>
      <c r="AX17" s="8">
        <f t="shared" si="14"/>
        <v>59537</v>
      </c>
      <c r="AY17" s="8">
        <f t="shared" si="14"/>
        <v>59902</v>
      </c>
      <c r="AZ17" s="8">
        <f t="shared" si="14"/>
        <v>60268</v>
      </c>
      <c r="BA17" s="8">
        <f t="shared" si="14"/>
        <v>60633</v>
      </c>
      <c r="BB17" s="8">
        <f t="shared" si="14"/>
        <v>60998</v>
      </c>
      <c r="BC17" s="8">
        <f t="shared" si="14"/>
        <v>61363</v>
      </c>
      <c r="BD17" s="8">
        <f t="shared" si="14"/>
        <v>61729</v>
      </c>
      <c r="BE17" s="8">
        <f t="shared" si="14"/>
        <v>62094</v>
      </c>
      <c r="BF17" s="8">
        <f t="shared" si="14"/>
        <v>62459</v>
      </c>
      <c r="BG17" s="8">
        <f t="shared" si="14"/>
        <v>62824</v>
      </c>
      <c r="BH17" s="8">
        <f t="shared" si="14"/>
        <v>63190</v>
      </c>
      <c r="BI17" s="8">
        <f t="shared" si="14"/>
        <v>63555</v>
      </c>
      <c r="BJ17" s="8">
        <f t="shared" si="14"/>
        <v>63920</v>
      </c>
      <c r="BK17" s="8">
        <f t="shared" si="14"/>
        <v>64285</v>
      </c>
      <c r="BL17" s="8">
        <f t="shared" si="14"/>
        <v>64651</v>
      </c>
      <c r="BM17" s="8">
        <f t="shared" si="14"/>
        <v>65016</v>
      </c>
      <c r="BN17" s="8">
        <f t="shared" si="14"/>
        <v>65381</v>
      </c>
      <c r="BO17" s="8">
        <f t="shared" si="14"/>
        <v>65746</v>
      </c>
      <c r="BP17" s="8">
        <f t="shared" si="14"/>
        <v>66112</v>
      </c>
      <c r="BQ17" s="8">
        <f t="shared" si="14"/>
        <v>66477</v>
      </c>
      <c r="BR17" s="8">
        <f t="shared" si="14"/>
        <v>66842</v>
      </c>
      <c r="BS17" s="8">
        <f t="shared" si="14"/>
        <v>67207</v>
      </c>
      <c r="BT17" s="8">
        <f t="shared" si="14"/>
        <v>67573</v>
      </c>
      <c r="BU17" s="8">
        <f t="shared" si="14"/>
        <v>67938</v>
      </c>
      <c r="BV17" s="8">
        <f t="shared" ref="BV17:CH17" si="15">IF(BV16=1,$E$14,DATE(YEAR(BU17),MONTH(BU17)+$E$15,DAY(1)))</f>
        <v>68303</v>
      </c>
      <c r="BW17" s="8">
        <f t="shared" si="15"/>
        <v>68668</v>
      </c>
      <c r="BX17" s="8">
        <f t="shared" si="15"/>
        <v>69034</v>
      </c>
      <c r="BY17" s="8">
        <f t="shared" si="15"/>
        <v>69399</v>
      </c>
      <c r="BZ17" s="8">
        <f t="shared" si="15"/>
        <v>69764</v>
      </c>
      <c r="CA17" s="8">
        <f t="shared" si="15"/>
        <v>70129</v>
      </c>
      <c r="CB17" s="8">
        <f t="shared" si="15"/>
        <v>70495</v>
      </c>
      <c r="CC17" s="8">
        <f t="shared" si="15"/>
        <v>70860</v>
      </c>
      <c r="CD17" s="8">
        <f t="shared" si="15"/>
        <v>71225</v>
      </c>
      <c r="CE17" s="8">
        <f t="shared" si="15"/>
        <v>71590</v>
      </c>
      <c r="CF17" s="8">
        <f t="shared" si="15"/>
        <v>71956</v>
      </c>
      <c r="CG17" s="8">
        <f t="shared" si="15"/>
        <v>72321</v>
      </c>
      <c r="CH17" s="8">
        <f t="shared" si="15"/>
        <v>72686</v>
      </c>
    </row>
    <row r="19" spans="1:86" x14ac:dyDescent="0.25">
      <c r="D19" s="3" t="s">
        <v>4</v>
      </c>
      <c r="E19" s="20">
        <v>12</v>
      </c>
      <c r="F19" s="7" t="s">
        <v>27</v>
      </c>
    </row>
    <row r="20" spans="1:86" s="8" customFormat="1" x14ac:dyDescent="0.25">
      <c r="A20" s="5"/>
      <c r="B20" s="5"/>
      <c r="C20" s="5"/>
      <c r="D20" s="6" t="str">
        <f>D$17</f>
        <v>Financial period beginning date</v>
      </c>
      <c r="E20" s="18">
        <f t="shared" ref="E20:BP20" si="16">E$17</f>
        <v>0</v>
      </c>
      <c r="F20" s="7" t="str">
        <f t="shared" si="16"/>
        <v>Date</v>
      </c>
      <c r="G20" s="7">
        <f t="shared" si="16"/>
        <v>0</v>
      </c>
      <c r="H20" s="6">
        <f t="shared" si="16"/>
        <v>0</v>
      </c>
      <c r="I20" s="8">
        <f t="shared" si="16"/>
        <v>44562</v>
      </c>
      <c r="J20" s="8">
        <f t="shared" si="16"/>
        <v>44927</v>
      </c>
      <c r="K20" s="8">
        <f t="shared" si="16"/>
        <v>45292</v>
      </c>
      <c r="L20" s="8">
        <f t="shared" si="16"/>
        <v>45658</v>
      </c>
      <c r="M20" s="8">
        <f t="shared" si="16"/>
        <v>46023</v>
      </c>
      <c r="N20" s="8">
        <f t="shared" si="16"/>
        <v>46388</v>
      </c>
      <c r="O20" s="8">
        <f t="shared" si="16"/>
        <v>46753</v>
      </c>
      <c r="P20" s="8">
        <f t="shared" si="16"/>
        <v>47119</v>
      </c>
      <c r="Q20" s="8">
        <f t="shared" si="16"/>
        <v>47484</v>
      </c>
      <c r="R20" s="8">
        <f t="shared" si="16"/>
        <v>47849</v>
      </c>
      <c r="S20" s="8">
        <f t="shared" si="16"/>
        <v>48214</v>
      </c>
      <c r="T20" s="8">
        <f t="shared" si="16"/>
        <v>48580</v>
      </c>
      <c r="U20" s="8">
        <f t="shared" si="16"/>
        <v>48945</v>
      </c>
      <c r="V20" s="8">
        <f t="shared" si="16"/>
        <v>49310</v>
      </c>
      <c r="W20" s="8">
        <f t="shared" si="16"/>
        <v>49675</v>
      </c>
      <c r="X20" s="8">
        <f t="shared" si="16"/>
        <v>50041</v>
      </c>
      <c r="Y20" s="8">
        <f t="shared" si="16"/>
        <v>50406</v>
      </c>
      <c r="Z20" s="8">
        <f t="shared" si="16"/>
        <v>50771</v>
      </c>
      <c r="AA20" s="8">
        <f t="shared" si="16"/>
        <v>51136</v>
      </c>
      <c r="AB20" s="8">
        <f t="shared" si="16"/>
        <v>51502</v>
      </c>
      <c r="AC20" s="8">
        <f t="shared" si="16"/>
        <v>51867</v>
      </c>
      <c r="AD20" s="8">
        <f t="shared" si="16"/>
        <v>52232</v>
      </c>
      <c r="AE20" s="8">
        <f t="shared" si="16"/>
        <v>52597</v>
      </c>
      <c r="AF20" s="8">
        <f t="shared" si="16"/>
        <v>52963</v>
      </c>
      <c r="AG20" s="8">
        <f t="shared" si="16"/>
        <v>53328</v>
      </c>
      <c r="AH20" s="8">
        <f t="shared" si="16"/>
        <v>53693</v>
      </c>
      <c r="AI20" s="8">
        <f t="shared" si="16"/>
        <v>54058</v>
      </c>
      <c r="AJ20" s="8">
        <f t="shared" si="16"/>
        <v>54424</v>
      </c>
      <c r="AK20" s="8">
        <f t="shared" si="16"/>
        <v>54789</v>
      </c>
      <c r="AL20" s="8">
        <f t="shared" si="16"/>
        <v>55154</v>
      </c>
      <c r="AM20" s="8">
        <f t="shared" si="16"/>
        <v>55519</v>
      </c>
      <c r="AN20" s="8">
        <f t="shared" si="16"/>
        <v>55885</v>
      </c>
      <c r="AO20" s="8">
        <f t="shared" si="16"/>
        <v>56250</v>
      </c>
      <c r="AP20" s="8">
        <f t="shared" si="16"/>
        <v>56615</v>
      </c>
      <c r="AQ20" s="8">
        <f t="shared" si="16"/>
        <v>56980</v>
      </c>
      <c r="AR20" s="8">
        <f t="shared" si="16"/>
        <v>57346</v>
      </c>
      <c r="AS20" s="8">
        <f t="shared" si="16"/>
        <v>57711</v>
      </c>
      <c r="AT20" s="8">
        <f t="shared" si="16"/>
        <v>58076</v>
      </c>
      <c r="AU20" s="8">
        <f t="shared" si="16"/>
        <v>58441</v>
      </c>
      <c r="AV20" s="8">
        <f t="shared" si="16"/>
        <v>58807</v>
      </c>
      <c r="AW20" s="8">
        <f t="shared" si="16"/>
        <v>59172</v>
      </c>
      <c r="AX20" s="8">
        <f t="shared" si="16"/>
        <v>59537</v>
      </c>
      <c r="AY20" s="8">
        <f t="shared" si="16"/>
        <v>59902</v>
      </c>
      <c r="AZ20" s="8">
        <f t="shared" si="16"/>
        <v>60268</v>
      </c>
      <c r="BA20" s="8">
        <f t="shared" si="16"/>
        <v>60633</v>
      </c>
      <c r="BB20" s="8">
        <f t="shared" si="16"/>
        <v>60998</v>
      </c>
      <c r="BC20" s="8">
        <f t="shared" si="16"/>
        <v>61363</v>
      </c>
      <c r="BD20" s="8">
        <f t="shared" si="16"/>
        <v>61729</v>
      </c>
      <c r="BE20" s="8">
        <f t="shared" si="16"/>
        <v>62094</v>
      </c>
      <c r="BF20" s="8">
        <f t="shared" si="16"/>
        <v>62459</v>
      </c>
      <c r="BG20" s="8">
        <f t="shared" si="16"/>
        <v>62824</v>
      </c>
      <c r="BH20" s="8">
        <f t="shared" si="16"/>
        <v>63190</v>
      </c>
      <c r="BI20" s="8">
        <f t="shared" si="16"/>
        <v>63555</v>
      </c>
      <c r="BJ20" s="8">
        <f t="shared" si="16"/>
        <v>63920</v>
      </c>
      <c r="BK20" s="8">
        <f t="shared" si="16"/>
        <v>64285</v>
      </c>
      <c r="BL20" s="8">
        <f t="shared" si="16"/>
        <v>64651</v>
      </c>
      <c r="BM20" s="8">
        <f t="shared" si="16"/>
        <v>65016</v>
      </c>
      <c r="BN20" s="8">
        <f t="shared" si="16"/>
        <v>65381</v>
      </c>
      <c r="BO20" s="8">
        <f t="shared" si="16"/>
        <v>65746</v>
      </c>
      <c r="BP20" s="8">
        <f t="shared" si="16"/>
        <v>66112</v>
      </c>
      <c r="BQ20" s="8">
        <f t="shared" ref="BQ20:CH20" si="17">BQ$17</f>
        <v>66477</v>
      </c>
      <c r="BR20" s="8">
        <f t="shared" si="17"/>
        <v>66842</v>
      </c>
      <c r="BS20" s="8">
        <f t="shared" si="17"/>
        <v>67207</v>
      </c>
      <c r="BT20" s="8">
        <f t="shared" si="17"/>
        <v>67573</v>
      </c>
      <c r="BU20" s="8">
        <f t="shared" si="17"/>
        <v>67938</v>
      </c>
      <c r="BV20" s="8">
        <f t="shared" si="17"/>
        <v>68303</v>
      </c>
      <c r="BW20" s="8">
        <f t="shared" si="17"/>
        <v>68668</v>
      </c>
      <c r="BX20" s="8">
        <f t="shared" si="17"/>
        <v>69034</v>
      </c>
      <c r="BY20" s="8">
        <f t="shared" si="17"/>
        <v>69399</v>
      </c>
      <c r="BZ20" s="8">
        <f t="shared" si="17"/>
        <v>69764</v>
      </c>
      <c r="CA20" s="8">
        <f t="shared" si="17"/>
        <v>70129</v>
      </c>
      <c r="CB20" s="8">
        <f t="shared" si="17"/>
        <v>70495</v>
      </c>
      <c r="CC20" s="8">
        <f t="shared" si="17"/>
        <v>70860</v>
      </c>
      <c r="CD20" s="8">
        <f t="shared" si="17"/>
        <v>71225</v>
      </c>
      <c r="CE20" s="8">
        <f t="shared" si="17"/>
        <v>71590</v>
      </c>
      <c r="CF20" s="8">
        <f t="shared" si="17"/>
        <v>71956</v>
      </c>
      <c r="CG20" s="8">
        <f t="shared" si="17"/>
        <v>72321</v>
      </c>
      <c r="CH20" s="8">
        <f t="shared" si="17"/>
        <v>72686</v>
      </c>
    </row>
    <row r="21" spans="1:86" s="99" customFormat="1" x14ac:dyDescent="0.25">
      <c r="A21" s="32"/>
      <c r="B21" s="32"/>
      <c r="C21" s="32"/>
      <c r="D21" s="33" t="s">
        <v>0</v>
      </c>
      <c r="E21" s="38"/>
      <c r="F21" s="34" t="s">
        <v>24</v>
      </c>
      <c r="G21" s="34"/>
      <c r="H21" s="33"/>
      <c r="I21" s="99">
        <f>EOMONTH(I20,$E$19-1)</f>
        <v>44926</v>
      </c>
      <c r="J21" s="99">
        <f t="shared" ref="J21:BU21" si="18">EOMONTH(J20,$E$19-1)</f>
        <v>45291</v>
      </c>
      <c r="K21" s="99">
        <f t="shared" si="18"/>
        <v>45657</v>
      </c>
      <c r="L21" s="99">
        <f t="shared" si="18"/>
        <v>46022</v>
      </c>
      <c r="M21" s="99">
        <f t="shared" si="18"/>
        <v>46387</v>
      </c>
      <c r="N21" s="99">
        <f t="shared" si="18"/>
        <v>46752</v>
      </c>
      <c r="O21" s="99">
        <f t="shared" si="18"/>
        <v>47118</v>
      </c>
      <c r="P21" s="99">
        <f t="shared" si="18"/>
        <v>47483</v>
      </c>
      <c r="Q21" s="99">
        <f t="shared" si="18"/>
        <v>47848</v>
      </c>
      <c r="R21" s="99">
        <f t="shared" si="18"/>
        <v>48213</v>
      </c>
      <c r="S21" s="99">
        <f t="shared" si="18"/>
        <v>48579</v>
      </c>
      <c r="T21" s="99">
        <f t="shared" si="18"/>
        <v>48944</v>
      </c>
      <c r="U21" s="99">
        <f t="shared" si="18"/>
        <v>49309</v>
      </c>
      <c r="V21" s="99">
        <f t="shared" si="18"/>
        <v>49674</v>
      </c>
      <c r="W21" s="99">
        <f t="shared" si="18"/>
        <v>50040</v>
      </c>
      <c r="X21" s="99">
        <f t="shared" si="18"/>
        <v>50405</v>
      </c>
      <c r="Y21" s="99">
        <f t="shared" si="18"/>
        <v>50770</v>
      </c>
      <c r="Z21" s="99">
        <f t="shared" si="18"/>
        <v>51135</v>
      </c>
      <c r="AA21" s="99">
        <f t="shared" si="18"/>
        <v>51501</v>
      </c>
      <c r="AB21" s="99">
        <f t="shared" si="18"/>
        <v>51866</v>
      </c>
      <c r="AC21" s="99">
        <f t="shared" si="18"/>
        <v>52231</v>
      </c>
      <c r="AD21" s="99">
        <f t="shared" si="18"/>
        <v>52596</v>
      </c>
      <c r="AE21" s="99">
        <f t="shared" si="18"/>
        <v>52962</v>
      </c>
      <c r="AF21" s="99">
        <f t="shared" si="18"/>
        <v>53327</v>
      </c>
      <c r="AG21" s="99">
        <f t="shared" si="18"/>
        <v>53692</v>
      </c>
      <c r="AH21" s="99">
        <f t="shared" si="18"/>
        <v>54057</v>
      </c>
      <c r="AI21" s="99">
        <f t="shared" si="18"/>
        <v>54423</v>
      </c>
      <c r="AJ21" s="99">
        <f t="shared" si="18"/>
        <v>54788</v>
      </c>
      <c r="AK21" s="99">
        <f t="shared" si="18"/>
        <v>55153</v>
      </c>
      <c r="AL21" s="99">
        <f t="shared" si="18"/>
        <v>55518</v>
      </c>
      <c r="AM21" s="99">
        <f t="shared" si="18"/>
        <v>55884</v>
      </c>
      <c r="AN21" s="99">
        <f t="shared" si="18"/>
        <v>56249</v>
      </c>
      <c r="AO21" s="99">
        <f t="shared" si="18"/>
        <v>56614</v>
      </c>
      <c r="AP21" s="99">
        <f t="shared" si="18"/>
        <v>56979</v>
      </c>
      <c r="AQ21" s="99">
        <f t="shared" si="18"/>
        <v>57345</v>
      </c>
      <c r="AR21" s="99">
        <f t="shared" si="18"/>
        <v>57710</v>
      </c>
      <c r="AS21" s="99">
        <f t="shared" si="18"/>
        <v>58075</v>
      </c>
      <c r="AT21" s="99">
        <f t="shared" si="18"/>
        <v>58440</v>
      </c>
      <c r="AU21" s="99">
        <f t="shared" si="18"/>
        <v>58806</v>
      </c>
      <c r="AV21" s="99">
        <f t="shared" si="18"/>
        <v>59171</v>
      </c>
      <c r="AW21" s="99">
        <f t="shared" si="18"/>
        <v>59536</v>
      </c>
      <c r="AX21" s="99">
        <f t="shared" si="18"/>
        <v>59901</v>
      </c>
      <c r="AY21" s="99">
        <f t="shared" si="18"/>
        <v>60267</v>
      </c>
      <c r="AZ21" s="99">
        <f t="shared" si="18"/>
        <v>60632</v>
      </c>
      <c r="BA21" s="99">
        <f t="shared" si="18"/>
        <v>60997</v>
      </c>
      <c r="BB21" s="99">
        <f t="shared" si="18"/>
        <v>61362</v>
      </c>
      <c r="BC21" s="99">
        <f t="shared" si="18"/>
        <v>61728</v>
      </c>
      <c r="BD21" s="99">
        <f t="shared" si="18"/>
        <v>62093</v>
      </c>
      <c r="BE21" s="99">
        <f t="shared" si="18"/>
        <v>62458</v>
      </c>
      <c r="BF21" s="99">
        <f t="shared" si="18"/>
        <v>62823</v>
      </c>
      <c r="BG21" s="99">
        <f t="shared" si="18"/>
        <v>63189</v>
      </c>
      <c r="BH21" s="99">
        <f t="shared" si="18"/>
        <v>63554</v>
      </c>
      <c r="BI21" s="99">
        <f t="shared" si="18"/>
        <v>63919</v>
      </c>
      <c r="BJ21" s="99">
        <f t="shared" si="18"/>
        <v>64284</v>
      </c>
      <c r="BK21" s="99">
        <f t="shared" si="18"/>
        <v>64650</v>
      </c>
      <c r="BL21" s="99">
        <f t="shared" si="18"/>
        <v>65015</v>
      </c>
      <c r="BM21" s="99">
        <f t="shared" si="18"/>
        <v>65380</v>
      </c>
      <c r="BN21" s="99">
        <f t="shared" si="18"/>
        <v>65745</v>
      </c>
      <c r="BO21" s="99">
        <f t="shared" si="18"/>
        <v>66111</v>
      </c>
      <c r="BP21" s="99">
        <f t="shared" si="18"/>
        <v>66476</v>
      </c>
      <c r="BQ21" s="99">
        <f t="shared" si="18"/>
        <v>66841</v>
      </c>
      <c r="BR21" s="99">
        <f t="shared" si="18"/>
        <v>67206</v>
      </c>
      <c r="BS21" s="99">
        <f t="shared" si="18"/>
        <v>67572</v>
      </c>
      <c r="BT21" s="99">
        <f t="shared" si="18"/>
        <v>67937</v>
      </c>
      <c r="BU21" s="99">
        <f t="shared" si="18"/>
        <v>68302</v>
      </c>
      <c r="BV21" s="99">
        <f t="shared" ref="BV21:CH21" si="19">EOMONTH(BV20,$E$19-1)</f>
        <v>68667</v>
      </c>
      <c r="BW21" s="99">
        <f t="shared" si="19"/>
        <v>69033</v>
      </c>
      <c r="BX21" s="99">
        <f t="shared" si="19"/>
        <v>69398</v>
      </c>
      <c r="BY21" s="99">
        <f t="shared" si="19"/>
        <v>69763</v>
      </c>
      <c r="BZ21" s="99">
        <f t="shared" si="19"/>
        <v>70128</v>
      </c>
      <c r="CA21" s="99">
        <f t="shared" si="19"/>
        <v>70494</v>
      </c>
      <c r="CB21" s="99">
        <f t="shared" si="19"/>
        <v>70859</v>
      </c>
      <c r="CC21" s="99">
        <f t="shared" si="19"/>
        <v>71224</v>
      </c>
      <c r="CD21" s="99">
        <f t="shared" si="19"/>
        <v>71589</v>
      </c>
      <c r="CE21" s="99">
        <f t="shared" si="19"/>
        <v>71955</v>
      </c>
      <c r="CF21" s="99">
        <f t="shared" si="19"/>
        <v>72320</v>
      </c>
      <c r="CG21" s="99">
        <f t="shared" si="19"/>
        <v>72685</v>
      </c>
      <c r="CH21" s="99">
        <f t="shared" si="19"/>
        <v>73050</v>
      </c>
    </row>
    <row r="22" spans="1:86" s="8" customFormat="1" x14ac:dyDescent="0.25">
      <c r="A22" s="5"/>
      <c r="B22" s="5"/>
      <c r="C22" s="5"/>
      <c r="D22" s="6" t="s">
        <v>6</v>
      </c>
      <c r="E22" s="18"/>
      <c r="F22" s="7" t="s">
        <v>24</v>
      </c>
      <c r="G22" s="7"/>
      <c r="H22" s="6"/>
      <c r="I22" s="8">
        <f>EOMONTH(I21,$E$19*-1)</f>
        <v>44561</v>
      </c>
      <c r="J22" s="8">
        <f t="shared" ref="J22:BU22" si="20">EOMONTH(J21,$E$19*-1)</f>
        <v>44926</v>
      </c>
      <c r="K22" s="8">
        <f t="shared" si="20"/>
        <v>45291</v>
      </c>
      <c r="L22" s="8">
        <f t="shared" si="20"/>
        <v>45657</v>
      </c>
      <c r="M22" s="8">
        <f t="shared" si="20"/>
        <v>46022</v>
      </c>
      <c r="N22" s="8">
        <f t="shared" si="20"/>
        <v>46387</v>
      </c>
      <c r="O22" s="8">
        <f t="shared" si="20"/>
        <v>46752</v>
      </c>
      <c r="P22" s="8">
        <f t="shared" si="20"/>
        <v>47118</v>
      </c>
      <c r="Q22" s="8">
        <f t="shared" si="20"/>
        <v>47483</v>
      </c>
      <c r="R22" s="8">
        <f t="shared" si="20"/>
        <v>47848</v>
      </c>
      <c r="S22" s="8">
        <f t="shared" si="20"/>
        <v>48213</v>
      </c>
      <c r="T22" s="8">
        <f t="shared" si="20"/>
        <v>48579</v>
      </c>
      <c r="U22" s="8">
        <f t="shared" si="20"/>
        <v>48944</v>
      </c>
      <c r="V22" s="8">
        <f t="shared" si="20"/>
        <v>49309</v>
      </c>
      <c r="W22" s="8">
        <f t="shared" si="20"/>
        <v>49674</v>
      </c>
      <c r="X22" s="8">
        <f t="shared" si="20"/>
        <v>50040</v>
      </c>
      <c r="Y22" s="8">
        <f t="shared" si="20"/>
        <v>50405</v>
      </c>
      <c r="Z22" s="8">
        <f t="shared" si="20"/>
        <v>50770</v>
      </c>
      <c r="AA22" s="8">
        <f t="shared" si="20"/>
        <v>51135</v>
      </c>
      <c r="AB22" s="8">
        <f t="shared" si="20"/>
        <v>51501</v>
      </c>
      <c r="AC22" s="8">
        <f t="shared" si="20"/>
        <v>51866</v>
      </c>
      <c r="AD22" s="8">
        <f t="shared" si="20"/>
        <v>52231</v>
      </c>
      <c r="AE22" s="8">
        <f t="shared" si="20"/>
        <v>52596</v>
      </c>
      <c r="AF22" s="8">
        <f t="shared" si="20"/>
        <v>52962</v>
      </c>
      <c r="AG22" s="8">
        <f t="shared" si="20"/>
        <v>53327</v>
      </c>
      <c r="AH22" s="8">
        <f t="shared" si="20"/>
        <v>53692</v>
      </c>
      <c r="AI22" s="8">
        <f t="shared" si="20"/>
        <v>54057</v>
      </c>
      <c r="AJ22" s="8">
        <f t="shared" si="20"/>
        <v>54423</v>
      </c>
      <c r="AK22" s="8">
        <f t="shared" si="20"/>
        <v>54788</v>
      </c>
      <c r="AL22" s="8">
        <f t="shared" si="20"/>
        <v>55153</v>
      </c>
      <c r="AM22" s="8">
        <f t="shared" si="20"/>
        <v>55518</v>
      </c>
      <c r="AN22" s="8">
        <f t="shared" si="20"/>
        <v>55884</v>
      </c>
      <c r="AO22" s="8">
        <f t="shared" si="20"/>
        <v>56249</v>
      </c>
      <c r="AP22" s="8">
        <f t="shared" si="20"/>
        <v>56614</v>
      </c>
      <c r="AQ22" s="8">
        <f t="shared" si="20"/>
        <v>56979</v>
      </c>
      <c r="AR22" s="8">
        <f t="shared" si="20"/>
        <v>57345</v>
      </c>
      <c r="AS22" s="8">
        <f t="shared" si="20"/>
        <v>57710</v>
      </c>
      <c r="AT22" s="8">
        <f t="shared" si="20"/>
        <v>58075</v>
      </c>
      <c r="AU22" s="8">
        <f t="shared" si="20"/>
        <v>58440</v>
      </c>
      <c r="AV22" s="8">
        <f t="shared" si="20"/>
        <v>58806</v>
      </c>
      <c r="AW22" s="8">
        <f t="shared" si="20"/>
        <v>59171</v>
      </c>
      <c r="AX22" s="8">
        <f t="shared" si="20"/>
        <v>59536</v>
      </c>
      <c r="AY22" s="8">
        <f t="shared" si="20"/>
        <v>59901</v>
      </c>
      <c r="AZ22" s="8">
        <f t="shared" si="20"/>
        <v>60267</v>
      </c>
      <c r="BA22" s="8">
        <f t="shared" si="20"/>
        <v>60632</v>
      </c>
      <c r="BB22" s="8">
        <f t="shared" si="20"/>
        <v>60997</v>
      </c>
      <c r="BC22" s="8">
        <f t="shared" si="20"/>
        <v>61362</v>
      </c>
      <c r="BD22" s="8">
        <f t="shared" si="20"/>
        <v>61728</v>
      </c>
      <c r="BE22" s="8">
        <f t="shared" si="20"/>
        <v>62093</v>
      </c>
      <c r="BF22" s="8">
        <f t="shared" si="20"/>
        <v>62458</v>
      </c>
      <c r="BG22" s="8">
        <f t="shared" si="20"/>
        <v>62823</v>
      </c>
      <c r="BH22" s="8">
        <f t="shared" si="20"/>
        <v>63189</v>
      </c>
      <c r="BI22" s="8">
        <f t="shared" si="20"/>
        <v>63554</v>
      </c>
      <c r="BJ22" s="8">
        <f t="shared" si="20"/>
        <v>63919</v>
      </c>
      <c r="BK22" s="8">
        <f t="shared" si="20"/>
        <v>64284</v>
      </c>
      <c r="BL22" s="8">
        <f t="shared" si="20"/>
        <v>64650</v>
      </c>
      <c r="BM22" s="8">
        <f t="shared" si="20"/>
        <v>65015</v>
      </c>
      <c r="BN22" s="8">
        <f t="shared" si="20"/>
        <v>65380</v>
      </c>
      <c r="BO22" s="8">
        <f t="shared" si="20"/>
        <v>65745</v>
      </c>
      <c r="BP22" s="8">
        <f t="shared" si="20"/>
        <v>66111</v>
      </c>
      <c r="BQ22" s="8">
        <f t="shared" si="20"/>
        <v>66476</v>
      </c>
      <c r="BR22" s="8">
        <f t="shared" si="20"/>
        <v>66841</v>
      </c>
      <c r="BS22" s="8">
        <f t="shared" si="20"/>
        <v>67206</v>
      </c>
      <c r="BT22" s="8">
        <f t="shared" si="20"/>
        <v>67572</v>
      </c>
      <c r="BU22" s="8">
        <f t="shared" si="20"/>
        <v>67937</v>
      </c>
      <c r="BV22" s="8">
        <f t="shared" ref="BV22:CH22" si="21">EOMONTH(BV21,$E$19*-1)</f>
        <v>68302</v>
      </c>
      <c r="BW22" s="8">
        <f t="shared" si="21"/>
        <v>68667</v>
      </c>
      <c r="BX22" s="8">
        <f t="shared" si="21"/>
        <v>69033</v>
      </c>
      <c r="BY22" s="8">
        <f t="shared" si="21"/>
        <v>69398</v>
      </c>
      <c r="BZ22" s="8">
        <f t="shared" si="21"/>
        <v>69763</v>
      </c>
      <c r="CA22" s="8">
        <f t="shared" si="21"/>
        <v>70128</v>
      </c>
      <c r="CB22" s="8">
        <f t="shared" si="21"/>
        <v>70494</v>
      </c>
      <c r="CC22" s="8">
        <f t="shared" si="21"/>
        <v>70859</v>
      </c>
      <c r="CD22" s="8">
        <f t="shared" si="21"/>
        <v>71224</v>
      </c>
      <c r="CE22" s="8">
        <f t="shared" si="21"/>
        <v>71589</v>
      </c>
      <c r="CF22" s="8">
        <f t="shared" si="21"/>
        <v>71955</v>
      </c>
      <c r="CG22" s="8">
        <f t="shared" si="21"/>
        <v>72320</v>
      </c>
      <c r="CH22" s="8">
        <f t="shared" si="21"/>
        <v>72685</v>
      </c>
    </row>
    <row r="23" spans="1:86" s="36" customFormat="1" x14ac:dyDescent="0.25">
      <c r="A23" s="32"/>
      <c r="B23" s="32"/>
      <c r="C23" s="32"/>
      <c r="D23" s="33" t="s">
        <v>7</v>
      </c>
      <c r="E23" s="38"/>
      <c r="F23" s="34" t="s">
        <v>28</v>
      </c>
      <c r="G23" s="34"/>
      <c r="H23" s="33"/>
      <c r="I23" s="36">
        <f>I21-I22</f>
        <v>365</v>
      </c>
      <c r="J23" s="36">
        <f t="shared" ref="J23:BU23" si="22">J21-J22</f>
        <v>365</v>
      </c>
      <c r="K23" s="36">
        <f t="shared" si="22"/>
        <v>366</v>
      </c>
      <c r="L23" s="36">
        <f t="shared" si="22"/>
        <v>365</v>
      </c>
      <c r="M23" s="36">
        <f t="shared" si="22"/>
        <v>365</v>
      </c>
      <c r="N23" s="36">
        <f t="shared" si="22"/>
        <v>365</v>
      </c>
      <c r="O23" s="36">
        <f t="shared" si="22"/>
        <v>366</v>
      </c>
      <c r="P23" s="36">
        <f t="shared" si="22"/>
        <v>365</v>
      </c>
      <c r="Q23" s="36">
        <f t="shared" si="22"/>
        <v>365</v>
      </c>
      <c r="R23" s="36">
        <f t="shared" si="22"/>
        <v>365</v>
      </c>
      <c r="S23" s="36">
        <f t="shared" si="22"/>
        <v>366</v>
      </c>
      <c r="T23" s="36">
        <f t="shared" si="22"/>
        <v>365</v>
      </c>
      <c r="U23" s="36">
        <f t="shared" si="22"/>
        <v>365</v>
      </c>
      <c r="V23" s="36">
        <f t="shared" si="22"/>
        <v>365</v>
      </c>
      <c r="W23" s="36">
        <f t="shared" si="22"/>
        <v>366</v>
      </c>
      <c r="X23" s="36">
        <f t="shared" si="22"/>
        <v>365</v>
      </c>
      <c r="Y23" s="36">
        <f t="shared" si="22"/>
        <v>365</v>
      </c>
      <c r="Z23" s="36">
        <f t="shared" si="22"/>
        <v>365</v>
      </c>
      <c r="AA23" s="36">
        <f t="shared" si="22"/>
        <v>366</v>
      </c>
      <c r="AB23" s="36">
        <f t="shared" si="22"/>
        <v>365</v>
      </c>
      <c r="AC23" s="36">
        <f t="shared" si="22"/>
        <v>365</v>
      </c>
      <c r="AD23" s="36">
        <f t="shared" si="22"/>
        <v>365</v>
      </c>
      <c r="AE23" s="36">
        <f t="shared" si="22"/>
        <v>366</v>
      </c>
      <c r="AF23" s="36">
        <f t="shared" si="22"/>
        <v>365</v>
      </c>
      <c r="AG23" s="36">
        <f t="shared" si="22"/>
        <v>365</v>
      </c>
      <c r="AH23" s="36">
        <f t="shared" si="22"/>
        <v>365</v>
      </c>
      <c r="AI23" s="36">
        <f t="shared" si="22"/>
        <v>366</v>
      </c>
      <c r="AJ23" s="36">
        <f t="shared" si="22"/>
        <v>365</v>
      </c>
      <c r="AK23" s="36">
        <f t="shared" si="22"/>
        <v>365</v>
      </c>
      <c r="AL23" s="36">
        <f t="shared" si="22"/>
        <v>365</v>
      </c>
      <c r="AM23" s="36">
        <f t="shared" si="22"/>
        <v>366</v>
      </c>
      <c r="AN23" s="36">
        <f t="shared" si="22"/>
        <v>365</v>
      </c>
      <c r="AO23" s="36">
        <f t="shared" si="22"/>
        <v>365</v>
      </c>
      <c r="AP23" s="36">
        <f t="shared" si="22"/>
        <v>365</v>
      </c>
      <c r="AQ23" s="36">
        <f t="shared" si="22"/>
        <v>366</v>
      </c>
      <c r="AR23" s="36">
        <f t="shared" si="22"/>
        <v>365</v>
      </c>
      <c r="AS23" s="36">
        <f t="shared" si="22"/>
        <v>365</v>
      </c>
      <c r="AT23" s="36">
        <f t="shared" si="22"/>
        <v>365</v>
      </c>
      <c r="AU23" s="36">
        <f t="shared" si="22"/>
        <v>366</v>
      </c>
      <c r="AV23" s="36">
        <f t="shared" si="22"/>
        <v>365</v>
      </c>
      <c r="AW23" s="36">
        <f t="shared" si="22"/>
        <v>365</v>
      </c>
      <c r="AX23" s="36">
        <f t="shared" si="22"/>
        <v>365</v>
      </c>
      <c r="AY23" s="36">
        <f t="shared" si="22"/>
        <v>366</v>
      </c>
      <c r="AZ23" s="36">
        <f t="shared" si="22"/>
        <v>365</v>
      </c>
      <c r="BA23" s="36">
        <f t="shared" si="22"/>
        <v>365</v>
      </c>
      <c r="BB23" s="36">
        <f t="shared" si="22"/>
        <v>365</v>
      </c>
      <c r="BC23" s="36">
        <f t="shared" si="22"/>
        <v>366</v>
      </c>
      <c r="BD23" s="36">
        <f t="shared" si="22"/>
        <v>365</v>
      </c>
      <c r="BE23" s="36">
        <f t="shared" si="22"/>
        <v>365</v>
      </c>
      <c r="BF23" s="36">
        <f t="shared" si="22"/>
        <v>365</v>
      </c>
      <c r="BG23" s="36">
        <f t="shared" si="22"/>
        <v>366</v>
      </c>
      <c r="BH23" s="36">
        <f t="shared" si="22"/>
        <v>365</v>
      </c>
      <c r="BI23" s="36">
        <f t="shared" si="22"/>
        <v>365</v>
      </c>
      <c r="BJ23" s="36">
        <f t="shared" si="22"/>
        <v>365</v>
      </c>
      <c r="BK23" s="36">
        <f t="shared" si="22"/>
        <v>366</v>
      </c>
      <c r="BL23" s="36">
        <f t="shared" si="22"/>
        <v>365</v>
      </c>
      <c r="BM23" s="36">
        <f t="shared" si="22"/>
        <v>365</v>
      </c>
      <c r="BN23" s="36">
        <f t="shared" si="22"/>
        <v>365</v>
      </c>
      <c r="BO23" s="36">
        <f t="shared" si="22"/>
        <v>366</v>
      </c>
      <c r="BP23" s="36">
        <f t="shared" si="22"/>
        <v>365</v>
      </c>
      <c r="BQ23" s="36">
        <f t="shared" si="22"/>
        <v>365</v>
      </c>
      <c r="BR23" s="36">
        <f t="shared" si="22"/>
        <v>365</v>
      </c>
      <c r="BS23" s="36">
        <f t="shared" si="22"/>
        <v>366</v>
      </c>
      <c r="BT23" s="36">
        <f t="shared" si="22"/>
        <v>365</v>
      </c>
      <c r="BU23" s="36">
        <f t="shared" si="22"/>
        <v>365</v>
      </c>
      <c r="BV23" s="36">
        <f t="shared" ref="BV23:CH23" si="23">BV21-BV22</f>
        <v>365</v>
      </c>
      <c r="BW23" s="36">
        <f t="shared" si="23"/>
        <v>366</v>
      </c>
      <c r="BX23" s="36">
        <f t="shared" si="23"/>
        <v>365</v>
      </c>
      <c r="BY23" s="36">
        <f t="shared" si="23"/>
        <v>365</v>
      </c>
      <c r="BZ23" s="36">
        <f t="shared" si="23"/>
        <v>365</v>
      </c>
      <c r="CA23" s="36">
        <f t="shared" si="23"/>
        <v>366</v>
      </c>
      <c r="CB23" s="36">
        <f t="shared" si="23"/>
        <v>365</v>
      </c>
      <c r="CC23" s="36">
        <f t="shared" si="23"/>
        <v>365</v>
      </c>
      <c r="CD23" s="36">
        <f t="shared" si="23"/>
        <v>365</v>
      </c>
      <c r="CE23" s="36">
        <f t="shared" si="23"/>
        <v>366</v>
      </c>
      <c r="CF23" s="36">
        <f t="shared" si="23"/>
        <v>365</v>
      </c>
      <c r="CG23" s="36">
        <f t="shared" si="23"/>
        <v>365</v>
      </c>
      <c r="CH23" s="36">
        <f t="shared" si="23"/>
        <v>365</v>
      </c>
    </row>
    <row r="24" spans="1:86" x14ac:dyDescent="0.25">
      <c r="D24" s="6" t="s">
        <v>19</v>
      </c>
      <c r="F24" s="7" t="s">
        <v>25</v>
      </c>
      <c r="I24" s="16">
        <f>YEAR(I21)</f>
        <v>2022</v>
      </c>
      <c r="J24" s="16">
        <f t="shared" ref="J24:BU24" si="24">YEAR(J21)</f>
        <v>2023</v>
      </c>
      <c r="K24" s="16">
        <f t="shared" si="24"/>
        <v>2024</v>
      </c>
      <c r="L24" s="16">
        <f t="shared" si="24"/>
        <v>2025</v>
      </c>
      <c r="M24" s="16">
        <f t="shared" si="24"/>
        <v>2026</v>
      </c>
      <c r="N24" s="16">
        <f t="shared" si="24"/>
        <v>2027</v>
      </c>
      <c r="O24" s="16">
        <f t="shared" si="24"/>
        <v>2028</v>
      </c>
      <c r="P24" s="16">
        <f t="shared" si="24"/>
        <v>2029</v>
      </c>
      <c r="Q24" s="16">
        <f t="shared" si="24"/>
        <v>2030</v>
      </c>
      <c r="R24" s="16">
        <f t="shared" si="24"/>
        <v>2031</v>
      </c>
      <c r="S24" s="16">
        <f t="shared" si="24"/>
        <v>2032</v>
      </c>
      <c r="T24" s="16">
        <f t="shared" si="24"/>
        <v>2033</v>
      </c>
      <c r="U24" s="16">
        <f t="shared" si="24"/>
        <v>2034</v>
      </c>
      <c r="V24" s="16">
        <f t="shared" si="24"/>
        <v>2035</v>
      </c>
      <c r="W24" s="16">
        <f t="shared" si="24"/>
        <v>2036</v>
      </c>
      <c r="X24" s="16">
        <f t="shared" si="24"/>
        <v>2037</v>
      </c>
      <c r="Y24" s="16">
        <f t="shared" si="24"/>
        <v>2038</v>
      </c>
      <c r="Z24" s="16">
        <f t="shared" si="24"/>
        <v>2039</v>
      </c>
      <c r="AA24" s="16">
        <f t="shared" si="24"/>
        <v>2040</v>
      </c>
      <c r="AB24" s="16">
        <f t="shared" si="24"/>
        <v>2041</v>
      </c>
      <c r="AC24" s="16">
        <f t="shared" si="24"/>
        <v>2042</v>
      </c>
      <c r="AD24" s="16">
        <f t="shared" si="24"/>
        <v>2043</v>
      </c>
      <c r="AE24" s="16">
        <f t="shared" si="24"/>
        <v>2044</v>
      </c>
      <c r="AF24" s="16">
        <f t="shared" si="24"/>
        <v>2045</v>
      </c>
      <c r="AG24" s="16">
        <f t="shared" si="24"/>
        <v>2046</v>
      </c>
      <c r="AH24" s="16">
        <f t="shared" si="24"/>
        <v>2047</v>
      </c>
      <c r="AI24" s="16">
        <f t="shared" si="24"/>
        <v>2048</v>
      </c>
      <c r="AJ24" s="16">
        <f t="shared" si="24"/>
        <v>2049</v>
      </c>
      <c r="AK24" s="16">
        <f t="shared" si="24"/>
        <v>2050</v>
      </c>
      <c r="AL24" s="16">
        <f t="shared" si="24"/>
        <v>2051</v>
      </c>
      <c r="AM24" s="16">
        <f t="shared" si="24"/>
        <v>2052</v>
      </c>
      <c r="AN24" s="16">
        <f t="shared" si="24"/>
        <v>2053</v>
      </c>
      <c r="AO24" s="16">
        <f t="shared" si="24"/>
        <v>2054</v>
      </c>
      <c r="AP24" s="16">
        <f t="shared" si="24"/>
        <v>2055</v>
      </c>
      <c r="AQ24" s="16">
        <f t="shared" si="24"/>
        <v>2056</v>
      </c>
      <c r="AR24" s="16">
        <f t="shared" si="24"/>
        <v>2057</v>
      </c>
      <c r="AS24" s="16">
        <f t="shared" si="24"/>
        <v>2058</v>
      </c>
      <c r="AT24" s="16">
        <f t="shared" si="24"/>
        <v>2059</v>
      </c>
      <c r="AU24" s="16">
        <f t="shared" si="24"/>
        <v>2060</v>
      </c>
      <c r="AV24" s="16">
        <f t="shared" si="24"/>
        <v>2061</v>
      </c>
      <c r="AW24" s="16">
        <f t="shared" si="24"/>
        <v>2062</v>
      </c>
      <c r="AX24" s="16">
        <f t="shared" si="24"/>
        <v>2063</v>
      </c>
      <c r="AY24" s="16">
        <f t="shared" si="24"/>
        <v>2064</v>
      </c>
      <c r="AZ24" s="16">
        <f t="shared" si="24"/>
        <v>2065</v>
      </c>
      <c r="BA24" s="16">
        <f t="shared" si="24"/>
        <v>2066</v>
      </c>
      <c r="BB24" s="16">
        <f t="shared" si="24"/>
        <v>2067</v>
      </c>
      <c r="BC24" s="16">
        <f t="shared" si="24"/>
        <v>2068</v>
      </c>
      <c r="BD24" s="16">
        <f t="shared" si="24"/>
        <v>2069</v>
      </c>
      <c r="BE24" s="16">
        <f t="shared" si="24"/>
        <v>2070</v>
      </c>
      <c r="BF24" s="16">
        <f t="shared" si="24"/>
        <v>2071</v>
      </c>
      <c r="BG24" s="16">
        <f t="shared" si="24"/>
        <v>2072</v>
      </c>
      <c r="BH24" s="16">
        <f t="shared" si="24"/>
        <v>2073</v>
      </c>
      <c r="BI24" s="16">
        <f t="shared" si="24"/>
        <v>2074</v>
      </c>
      <c r="BJ24" s="16">
        <f t="shared" si="24"/>
        <v>2075</v>
      </c>
      <c r="BK24" s="16">
        <f t="shared" si="24"/>
        <v>2076</v>
      </c>
      <c r="BL24" s="16">
        <f t="shared" si="24"/>
        <v>2077</v>
      </c>
      <c r="BM24" s="16">
        <f t="shared" si="24"/>
        <v>2078</v>
      </c>
      <c r="BN24" s="16">
        <f t="shared" si="24"/>
        <v>2079</v>
      </c>
      <c r="BO24" s="16">
        <f t="shared" si="24"/>
        <v>2080</v>
      </c>
      <c r="BP24" s="16">
        <f t="shared" si="24"/>
        <v>2081</v>
      </c>
      <c r="BQ24" s="16">
        <f t="shared" si="24"/>
        <v>2082</v>
      </c>
      <c r="BR24" s="16">
        <f t="shared" si="24"/>
        <v>2083</v>
      </c>
      <c r="BS24" s="16">
        <f t="shared" si="24"/>
        <v>2084</v>
      </c>
      <c r="BT24" s="16">
        <f t="shared" si="24"/>
        <v>2085</v>
      </c>
      <c r="BU24" s="16">
        <f t="shared" si="24"/>
        <v>2086</v>
      </c>
      <c r="BV24" s="16">
        <f t="shared" ref="BV24:CH24" si="25">YEAR(BV21)</f>
        <v>2087</v>
      </c>
      <c r="BW24" s="16">
        <f t="shared" si="25"/>
        <v>2088</v>
      </c>
      <c r="BX24" s="16">
        <f t="shared" si="25"/>
        <v>2089</v>
      </c>
      <c r="BY24" s="16">
        <f t="shared" si="25"/>
        <v>2090</v>
      </c>
      <c r="BZ24" s="16">
        <f t="shared" si="25"/>
        <v>2091</v>
      </c>
      <c r="CA24" s="16">
        <f t="shared" si="25"/>
        <v>2092</v>
      </c>
      <c r="CB24" s="16">
        <f t="shared" si="25"/>
        <v>2093</v>
      </c>
      <c r="CC24" s="16">
        <f t="shared" si="25"/>
        <v>2094</v>
      </c>
      <c r="CD24" s="16">
        <f t="shared" si="25"/>
        <v>2095</v>
      </c>
      <c r="CE24" s="16">
        <f t="shared" si="25"/>
        <v>2096</v>
      </c>
      <c r="CF24" s="16">
        <f t="shared" si="25"/>
        <v>2097</v>
      </c>
      <c r="CG24" s="16">
        <f t="shared" si="25"/>
        <v>2098</v>
      </c>
      <c r="CH24" s="16">
        <f t="shared" si="25"/>
        <v>2099</v>
      </c>
    </row>
    <row r="25" spans="1:86" x14ac:dyDescent="0.25">
      <c r="I25" s="16"/>
    </row>
    <row r="26" spans="1:86" x14ac:dyDescent="0.25">
      <c r="I26" s="16"/>
    </row>
    <row r="27" spans="1:86" x14ac:dyDescent="0.25">
      <c r="A27" s="5" t="s">
        <v>29</v>
      </c>
    </row>
    <row r="28" spans="1:86" x14ac:dyDescent="0.25">
      <c r="B28" s="2"/>
      <c r="C28" s="2"/>
      <c r="D28" s="1"/>
    </row>
    <row r="29" spans="1:86" x14ac:dyDescent="0.25">
      <c r="B29" s="5" t="s">
        <v>30</v>
      </c>
    </row>
    <row r="30" spans="1:86" x14ac:dyDescent="0.25">
      <c r="D30" s="3" t="s">
        <v>8</v>
      </c>
      <c r="E30" s="19">
        <f>Inputs!H12</f>
        <v>44562</v>
      </c>
      <c r="F30" s="7" t="s">
        <v>24</v>
      </c>
    </row>
    <row r="31" spans="1:86" s="8" customFormat="1" x14ac:dyDescent="0.25">
      <c r="A31" s="5"/>
      <c r="B31" s="5"/>
      <c r="C31" s="5"/>
      <c r="D31" s="6" t="str">
        <f>D$21</f>
        <v xml:space="preserve">Financial period end date </v>
      </c>
      <c r="E31" s="18">
        <f t="shared" ref="E31:BP31" si="26">E$21</f>
        <v>0</v>
      </c>
      <c r="F31" s="7" t="str">
        <f t="shared" si="26"/>
        <v>Date</v>
      </c>
      <c r="G31" s="7">
        <f t="shared" si="26"/>
        <v>0</v>
      </c>
      <c r="H31" s="6">
        <f t="shared" si="26"/>
        <v>0</v>
      </c>
      <c r="I31" s="8">
        <f t="shared" si="26"/>
        <v>44926</v>
      </c>
      <c r="J31" s="8">
        <f t="shared" si="26"/>
        <v>45291</v>
      </c>
      <c r="K31" s="8">
        <f t="shared" si="26"/>
        <v>45657</v>
      </c>
      <c r="L31" s="8">
        <f t="shared" si="26"/>
        <v>46022</v>
      </c>
      <c r="M31" s="8">
        <f t="shared" si="26"/>
        <v>46387</v>
      </c>
      <c r="N31" s="8">
        <f t="shared" si="26"/>
        <v>46752</v>
      </c>
      <c r="O31" s="8">
        <f t="shared" si="26"/>
        <v>47118</v>
      </c>
      <c r="P31" s="8">
        <f t="shared" si="26"/>
        <v>47483</v>
      </c>
      <c r="Q31" s="8">
        <f t="shared" si="26"/>
        <v>47848</v>
      </c>
      <c r="R31" s="8">
        <f t="shared" si="26"/>
        <v>48213</v>
      </c>
      <c r="S31" s="8">
        <f t="shared" si="26"/>
        <v>48579</v>
      </c>
      <c r="T31" s="8">
        <f t="shared" si="26"/>
        <v>48944</v>
      </c>
      <c r="U31" s="8">
        <f t="shared" si="26"/>
        <v>49309</v>
      </c>
      <c r="V31" s="8">
        <f t="shared" si="26"/>
        <v>49674</v>
      </c>
      <c r="W31" s="8">
        <f t="shared" si="26"/>
        <v>50040</v>
      </c>
      <c r="X31" s="8">
        <f t="shared" si="26"/>
        <v>50405</v>
      </c>
      <c r="Y31" s="8">
        <f t="shared" si="26"/>
        <v>50770</v>
      </c>
      <c r="Z31" s="8">
        <f t="shared" si="26"/>
        <v>51135</v>
      </c>
      <c r="AA31" s="8">
        <f t="shared" si="26"/>
        <v>51501</v>
      </c>
      <c r="AB31" s="8">
        <f t="shared" si="26"/>
        <v>51866</v>
      </c>
      <c r="AC31" s="8">
        <f t="shared" si="26"/>
        <v>52231</v>
      </c>
      <c r="AD31" s="8">
        <f t="shared" si="26"/>
        <v>52596</v>
      </c>
      <c r="AE31" s="8">
        <f t="shared" si="26"/>
        <v>52962</v>
      </c>
      <c r="AF31" s="8">
        <f t="shared" si="26"/>
        <v>53327</v>
      </c>
      <c r="AG31" s="8">
        <f t="shared" si="26"/>
        <v>53692</v>
      </c>
      <c r="AH31" s="8">
        <f t="shared" si="26"/>
        <v>54057</v>
      </c>
      <c r="AI31" s="8">
        <f t="shared" si="26"/>
        <v>54423</v>
      </c>
      <c r="AJ31" s="8">
        <f t="shared" si="26"/>
        <v>54788</v>
      </c>
      <c r="AK31" s="8">
        <f t="shared" si="26"/>
        <v>55153</v>
      </c>
      <c r="AL31" s="8">
        <f t="shared" si="26"/>
        <v>55518</v>
      </c>
      <c r="AM31" s="8">
        <f t="shared" si="26"/>
        <v>55884</v>
      </c>
      <c r="AN31" s="8">
        <f t="shared" si="26"/>
        <v>56249</v>
      </c>
      <c r="AO31" s="8">
        <f t="shared" si="26"/>
        <v>56614</v>
      </c>
      <c r="AP31" s="8">
        <f t="shared" si="26"/>
        <v>56979</v>
      </c>
      <c r="AQ31" s="8">
        <f t="shared" si="26"/>
        <v>57345</v>
      </c>
      <c r="AR31" s="8">
        <f t="shared" si="26"/>
        <v>57710</v>
      </c>
      <c r="AS31" s="8">
        <f t="shared" si="26"/>
        <v>58075</v>
      </c>
      <c r="AT31" s="8">
        <f t="shared" si="26"/>
        <v>58440</v>
      </c>
      <c r="AU31" s="8">
        <f t="shared" si="26"/>
        <v>58806</v>
      </c>
      <c r="AV31" s="8">
        <f t="shared" si="26"/>
        <v>59171</v>
      </c>
      <c r="AW31" s="8">
        <f t="shared" si="26"/>
        <v>59536</v>
      </c>
      <c r="AX31" s="8">
        <f t="shared" si="26"/>
        <v>59901</v>
      </c>
      <c r="AY31" s="8">
        <f t="shared" si="26"/>
        <v>60267</v>
      </c>
      <c r="AZ31" s="8">
        <f t="shared" si="26"/>
        <v>60632</v>
      </c>
      <c r="BA31" s="8">
        <f t="shared" si="26"/>
        <v>60997</v>
      </c>
      <c r="BB31" s="8">
        <f t="shared" si="26"/>
        <v>61362</v>
      </c>
      <c r="BC31" s="8">
        <f t="shared" si="26"/>
        <v>61728</v>
      </c>
      <c r="BD31" s="8">
        <f t="shared" si="26"/>
        <v>62093</v>
      </c>
      <c r="BE31" s="8">
        <f t="shared" si="26"/>
        <v>62458</v>
      </c>
      <c r="BF31" s="8">
        <f t="shared" si="26"/>
        <v>62823</v>
      </c>
      <c r="BG31" s="8">
        <f t="shared" si="26"/>
        <v>63189</v>
      </c>
      <c r="BH31" s="8">
        <f t="shared" si="26"/>
        <v>63554</v>
      </c>
      <c r="BI31" s="8">
        <f t="shared" si="26"/>
        <v>63919</v>
      </c>
      <c r="BJ31" s="8">
        <f t="shared" si="26"/>
        <v>64284</v>
      </c>
      <c r="BK31" s="8">
        <f t="shared" si="26"/>
        <v>64650</v>
      </c>
      <c r="BL31" s="8">
        <f t="shared" si="26"/>
        <v>65015</v>
      </c>
      <c r="BM31" s="8">
        <f t="shared" si="26"/>
        <v>65380</v>
      </c>
      <c r="BN31" s="8">
        <f t="shared" si="26"/>
        <v>65745</v>
      </c>
      <c r="BO31" s="8">
        <f t="shared" si="26"/>
        <v>66111</v>
      </c>
      <c r="BP31" s="8">
        <f t="shared" si="26"/>
        <v>66476</v>
      </c>
      <c r="BQ31" s="8">
        <f t="shared" ref="BQ31:CH31" si="27">BQ$21</f>
        <v>66841</v>
      </c>
      <c r="BR31" s="8">
        <f t="shared" si="27"/>
        <v>67206</v>
      </c>
      <c r="BS31" s="8">
        <f t="shared" si="27"/>
        <v>67572</v>
      </c>
      <c r="BT31" s="8">
        <f t="shared" si="27"/>
        <v>67937</v>
      </c>
      <c r="BU31" s="8">
        <f t="shared" si="27"/>
        <v>68302</v>
      </c>
      <c r="BV31" s="8">
        <f t="shared" si="27"/>
        <v>68667</v>
      </c>
      <c r="BW31" s="8">
        <f t="shared" si="27"/>
        <v>69033</v>
      </c>
      <c r="BX31" s="8">
        <f t="shared" si="27"/>
        <v>69398</v>
      </c>
      <c r="BY31" s="8">
        <f t="shared" si="27"/>
        <v>69763</v>
      </c>
      <c r="BZ31" s="8">
        <f t="shared" si="27"/>
        <v>70128</v>
      </c>
      <c r="CA31" s="8">
        <f t="shared" si="27"/>
        <v>70494</v>
      </c>
      <c r="CB31" s="8">
        <f t="shared" si="27"/>
        <v>70859</v>
      </c>
      <c r="CC31" s="8">
        <f t="shared" si="27"/>
        <v>71224</v>
      </c>
      <c r="CD31" s="8">
        <f t="shared" si="27"/>
        <v>71589</v>
      </c>
      <c r="CE31" s="8">
        <f t="shared" si="27"/>
        <v>71955</v>
      </c>
      <c r="CF31" s="8">
        <f t="shared" si="27"/>
        <v>72320</v>
      </c>
      <c r="CG31" s="8">
        <f t="shared" si="27"/>
        <v>72685</v>
      </c>
      <c r="CH31" s="8">
        <f t="shared" si="27"/>
        <v>73050</v>
      </c>
    </row>
    <row r="32" spans="1:86" x14ac:dyDescent="0.25">
      <c r="D32" s="6" t="s">
        <v>30</v>
      </c>
      <c r="F32" s="7" t="s">
        <v>23</v>
      </c>
      <c r="G32" s="7">
        <f>SUM(I32:CH32)</f>
        <v>1</v>
      </c>
      <c r="I32" s="14">
        <f>IF(AND($E$30&gt;H31,$E$30&lt;=I31),1,0)</f>
        <v>1</v>
      </c>
      <c r="J32" s="14">
        <f t="shared" ref="J32:BU32" si="28">IF(AND($E$30&gt;I31,$E$30&lt;=J31),1,0)</f>
        <v>0</v>
      </c>
      <c r="K32" s="14">
        <f t="shared" si="28"/>
        <v>0</v>
      </c>
      <c r="L32" s="14">
        <f t="shared" si="28"/>
        <v>0</v>
      </c>
      <c r="M32" s="14">
        <f t="shared" si="28"/>
        <v>0</v>
      </c>
      <c r="N32" s="14">
        <f t="shared" si="28"/>
        <v>0</v>
      </c>
      <c r="O32" s="14">
        <f t="shared" si="28"/>
        <v>0</v>
      </c>
      <c r="P32" s="14">
        <f t="shared" si="28"/>
        <v>0</v>
      </c>
      <c r="Q32" s="14">
        <f t="shared" si="28"/>
        <v>0</v>
      </c>
      <c r="R32" s="14">
        <f t="shared" si="28"/>
        <v>0</v>
      </c>
      <c r="S32" s="14">
        <f t="shared" si="28"/>
        <v>0</v>
      </c>
      <c r="T32" s="14">
        <f t="shared" si="28"/>
        <v>0</v>
      </c>
      <c r="U32" s="14">
        <f t="shared" si="28"/>
        <v>0</v>
      </c>
      <c r="V32" s="14">
        <f t="shared" si="28"/>
        <v>0</v>
      </c>
      <c r="W32" s="14">
        <f t="shared" si="28"/>
        <v>0</v>
      </c>
      <c r="X32" s="14">
        <f t="shared" si="28"/>
        <v>0</v>
      </c>
      <c r="Y32" s="14">
        <f t="shared" si="28"/>
        <v>0</v>
      </c>
      <c r="Z32" s="14">
        <f t="shared" si="28"/>
        <v>0</v>
      </c>
      <c r="AA32" s="14">
        <f t="shared" si="28"/>
        <v>0</v>
      </c>
      <c r="AB32" s="14">
        <f t="shared" si="28"/>
        <v>0</v>
      </c>
      <c r="AC32" s="14">
        <f t="shared" si="28"/>
        <v>0</v>
      </c>
      <c r="AD32" s="14">
        <f t="shared" si="28"/>
        <v>0</v>
      </c>
      <c r="AE32" s="14">
        <f t="shared" si="28"/>
        <v>0</v>
      </c>
      <c r="AF32" s="14">
        <f t="shared" si="28"/>
        <v>0</v>
      </c>
      <c r="AG32" s="14">
        <f t="shared" si="28"/>
        <v>0</v>
      </c>
      <c r="AH32" s="14">
        <f t="shared" si="28"/>
        <v>0</v>
      </c>
      <c r="AI32" s="14">
        <f t="shared" si="28"/>
        <v>0</v>
      </c>
      <c r="AJ32" s="14">
        <f t="shared" si="28"/>
        <v>0</v>
      </c>
      <c r="AK32" s="14">
        <f t="shared" si="28"/>
        <v>0</v>
      </c>
      <c r="AL32" s="14">
        <f t="shared" si="28"/>
        <v>0</v>
      </c>
      <c r="AM32" s="14">
        <f t="shared" si="28"/>
        <v>0</v>
      </c>
      <c r="AN32" s="14">
        <f t="shared" si="28"/>
        <v>0</v>
      </c>
      <c r="AO32" s="14">
        <f t="shared" si="28"/>
        <v>0</v>
      </c>
      <c r="AP32" s="14">
        <f t="shared" si="28"/>
        <v>0</v>
      </c>
      <c r="AQ32" s="14">
        <f t="shared" si="28"/>
        <v>0</v>
      </c>
      <c r="AR32" s="14">
        <f t="shared" si="28"/>
        <v>0</v>
      </c>
      <c r="AS32" s="14">
        <f t="shared" si="28"/>
        <v>0</v>
      </c>
      <c r="AT32" s="14">
        <f t="shared" si="28"/>
        <v>0</v>
      </c>
      <c r="AU32" s="14">
        <f t="shared" si="28"/>
        <v>0</v>
      </c>
      <c r="AV32" s="14">
        <f t="shared" si="28"/>
        <v>0</v>
      </c>
      <c r="AW32" s="14">
        <f t="shared" si="28"/>
        <v>0</v>
      </c>
      <c r="AX32" s="14">
        <f t="shared" si="28"/>
        <v>0</v>
      </c>
      <c r="AY32" s="14">
        <f t="shared" si="28"/>
        <v>0</v>
      </c>
      <c r="AZ32" s="14">
        <f t="shared" si="28"/>
        <v>0</v>
      </c>
      <c r="BA32" s="14">
        <f t="shared" si="28"/>
        <v>0</v>
      </c>
      <c r="BB32" s="14">
        <f t="shared" si="28"/>
        <v>0</v>
      </c>
      <c r="BC32" s="14">
        <f t="shared" si="28"/>
        <v>0</v>
      </c>
      <c r="BD32" s="14">
        <f t="shared" si="28"/>
        <v>0</v>
      </c>
      <c r="BE32" s="14">
        <f t="shared" si="28"/>
        <v>0</v>
      </c>
      <c r="BF32" s="14">
        <f t="shared" si="28"/>
        <v>0</v>
      </c>
      <c r="BG32" s="14">
        <f t="shared" si="28"/>
        <v>0</v>
      </c>
      <c r="BH32" s="14">
        <f t="shared" si="28"/>
        <v>0</v>
      </c>
      <c r="BI32" s="14">
        <f t="shared" si="28"/>
        <v>0</v>
      </c>
      <c r="BJ32" s="14">
        <f t="shared" si="28"/>
        <v>0</v>
      </c>
      <c r="BK32" s="14">
        <f t="shared" si="28"/>
        <v>0</v>
      </c>
      <c r="BL32" s="14">
        <f t="shared" si="28"/>
        <v>0</v>
      </c>
      <c r="BM32" s="14">
        <f t="shared" si="28"/>
        <v>0</v>
      </c>
      <c r="BN32" s="14">
        <f t="shared" si="28"/>
        <v>0</v>
      </c>
      <c r="BO32" s="14">
        <f t="shared" si="28"/>
        <v>0</v>
      </c>
      <c r="BP32" s="14">
        <f t="shared" si="28"/>
        <v>0</v>
      </c>
      <c r="BQ32" s="14">
        <f t="shared" si="28"/>
        <v>0</v>
      </c>
      <c r="BR32" s="14">
        <f t="shared" si="28"/>
        <v>0</v>
      </c>
      <c r="BS32" s="14">
        <f t="shared" si="28"/>
        <v>0</v>
      </c>
      <c r="BT32" s="14">
        <f t="shared" si="28"/>
        <v>0</v>
      </c>
      <c r="BU32" s="14">
        <f t="shared" si="28"/>
        <v>0</v>
      </c>
      <c r="BV32" s="14">
        <f t="shared" ref="BV32:CH32" si="29">IF(AND($E$30&gt;BU31,$E$30&lt;=BV31),1,0)</f>
        <v>0</v>
      </c>
      <c r="BW32" s="14">
        <f t="shared" si="29"/>
        <v>0</v>
      </c>
      <c r="BX32" s="14">
        <f t="shared" si="29"/>
        <v>0</v>
      </c>
      <c r="BY32" s="14">
        <f t="shared" si="29"/>
        <v>0</v>
      </c>
      <c r="BZ32" s="14">
        <f t="shared" si="29"/>
        <v>0</v>
      </c>
      <c r="CA32" s="14">
        <f t="shared" si="29"/>
        <v>0</v>
      </c>
      <c r="CB32" s="14">
        <f t="shared" si="29"/>
        <v>0</v>
      </c>
      <c r="CC32" s="14">
        <f t="shared" si="29"/>
        <v>0</v>
      </c>
      <c r="CD32" s="14">
        <f t="shared" si="29"/>
        <v>0</v>
      </c>
      <c r="CE32" s="14">
        <f t="shared" si="29"/>
        <v>0</v>
      </c>
      <c r="CF32" s="14">
        <f t="shared" si="29"/>
        <v>0</v>
      </c>
      <c r="CG32" s="14">
        <f t="shared" si="29"/>
        <v>0</v>
      </c>
      <c r="CH32" s="14">
        <f t="shared" si="29"/>
        <v>0</v>
      </c>
    </row>
    <row r="34" spans="2:16384" x14ac:dyDescent="0.25">
      <c r="B34" s="5" t="s">
        <v>31</v>
      </c>
    </row>
    <row r="35" spans="2:16384" x14ac:dyDescent="0.25">
      <c r="D35" s="3" t="s">
        <v>8</v>
      </c>
      <c r="E35" s="19">
        <f>Inputs!H12</f>
        <v>44562</v>
      </c>
      <c r="F35" s="7" t="s">
        <v>24</v>
      </c>
    </row>
    <row r="36" spans="2:16384" x14ac:dyDescent="0.25">
      <c r="D36" s="6" t="str">
        <f>D$21</f>
        <v xml:space="preserve">Financial period end date </v>
      </c>
      <c r="E36" s="18">
        <f t="shared" ref="E36:BP36" si="30">E$21</f>
        <v>0</v>
      </c>
      <c r="F36" s="7" t="str">
        <f t="shared" si="30"/>
        <v>Date</v>
      </c>
      <c r="G36" s="7">
        <f t="shared" si="30"/>
        <v>0</v>
      </c>
      <c r="H36" s="6">
        <f t="shared" si="30"/>
        <v>0</v>
      </c>
      <c r="I36" s="8">
        <f t="shared" si="30"/>
        <v>44926</v>
      </c>
      <c r="J36" s="8">
        <f t="shared" si="30"/>
        <v>45291</v>
      </c>
      <c r="K36" s="8">
        <f t="shared" si="30"/>
        <v>45657</v>
      </c>
      <c r="L36" s="8">
        <f t="shared" si="30"/>
        <v>46022</v>
      </c>
      <c r="M36" s="8">
        <f t="shared" si="30"/>
        <v>46387</v>
      </c>
      <c r="N36" s="8">
        <f t="shared" si="30"/>
        <v>46752</v>
      </c>
      <c r="O36" s="8">
        <f t="shared" si="30"/>
        <v>47118</v>
      </c>
      <c r="P36" s="8">
        <f t="shared" si="30"/>
        <v>47483</v>
      </c>
      <c r="Q36" s="8">
        <f t="shared" si="30"/>
        <v>47848</v>
      </c>
      <c r="R36" s="8">
        <f t="shared" si="30"/>
        <v>48213</v>
      </c>
      <c r="S36" s="8">
        <f t="shared" si="30"/>
        <v>48579</v>
      </c>
      <c r="T36" s="8">
        <f t="shared" si="30"/>
        <v>48944</v>
      </c>
      <c r="U36" s="8">
        <f t="shared" si="30"/>
        <v>49309</v>
      </c>
      <c r="V36" s="8">
        <f t="shared" si="30"/>
        <v>49674</v>
      </c>
      <c r="W36" s="8">
        <f t="shared" si="30"/>
        <v>50040</v>
      </c>
      <c r="X36" s="8">
        <f t="shared" si="30"/>
        <v>50405</v>
      </c>
      <c r="Y36" s="8">
        <f t="shared" si="30"/>
        <v>50770</v>
      </c>
      <c r="Z36" s="8">
        <f t="shared" si="30"/>
        <v>51135</v>
      </c>
      <c r="AA36" s="8">
        <f t="shared" si="30"/>
        <v>51501</v>
      </c>
      <c r="AB36" s="8">
        <f t="shared" si="30"/>
        <v>51866</v>
      </c>
      <c r="AC36" s="8">
        <f t="shared" si="30"/>
        <v>52231</v>
      </c>
      <c r="AD36" s="8">
        <f t="shared" si="30"/>
        <v>52596</v>
      </c>
      <c r="AE36" s="8">
        <f t="shared" si="30"/>
        <v>52962</v>
      </c>
      <c r="AF36" s="8">
        <f t="shared" si="30"/>
        <v>53327</v>
      </c>
      <c r="AG36" s="8">
        <f t="shared" si="30"/>
        <v>53692</v>
      </c>
      <c r="AH36" s="8">
        <f t="shared" si="30"/>
        <v>54057</v>
      </c>
      <c r="AI36" s="8">
        <f t="shared" si="30"/>
        <v>54423</v>
      </c>
      <c r="AJ36" s="8">
        <f t="shared" si="30"/>
        <v>54788</v>
      </c>
      <c r="AK36" s="8">
        <f t="shared" si="30"/>
        <v>55153</v>
      </c>
      <c r="AL36" s="8">
        <f t="shared" si="30"/>
        <v>55518</v>
      </c>
      <c r="AM36" s="8">
        <f t="shared" si="30"/>
        <v>55884</v>
      </c>
      <c r="AN36" s="8">
        <f t="shared" si="30"/>
        <v>56249</v>
      </c>
      <c r="AO36" s="8">
        <f t="shared" si="30"/>
        <v>56614</v>
      </c>
      <c r="AP36" s="8">
        <f t="shared" si="30"/>
        <v>56979</v>
      </c>
      <c r="AQ36" s="8">
        <f t="shared" si="30"/>
        <v>57345</v>
      </c>
      <c r="AR36" s="8">
        <f t="shared" si="30"/>
        <v>57710</v>
      </c>
      <c r="AS36" s="8">
        <f t="shared" si="30"/>
        <v>58075</v>
      </c>
      <c r="AT36" s="8">
        <f t="shared" si="30"/>
        <v>58440</v>
      </c>
      <c r="AU36" s="8">
        <f t="shared" si="30"/>
        <v>58806</v>
      </c>
      <c r="AV36" s="8">
        <f t="shared" si="30"/>
        <v>59171</v>
      </c>
      <c r="AW36" s="8">
        <f t="shared" si="30"/>
        <v>59536</v>
      </c>
      <c r="AX36" s="8">
        <f t="shared" si="30"/>
        <v>59901</v>
      </c>
      <c r="AY36" s="8">
        <f t="shared" si="30"/>
        <v>60267</v>
      </c>
      <c r="AZ36" s="8">
        <f t="shared" si="30"/>
        <v>60632</v>
      </c>
      <c r="BA36" s="8">
        <f t="shared" si="30"/>
        <v>60997</v>
      </c>
      <c r="BB36" s="8">
        <f t="shared" si="30"/>
        <v>61362</v>
      </c>
      <c r="BC36" s="8">
        <f t="shared" si="30"/>
        <v>61728</v>
      </c>
      <c r="BD36" s="8">
        <f t="shared" si="30"/>
        <v>62093</v>
      </c>
      <c r="BE36" s="8">
        <f t="shared" si="30"/>
        <v>62458</v>
      </c>
      <c r="BF36" s="8">
        <f t="shared" si="30"/>
        <v>62823</v>
      </c>
      <c r="BG36" s="8">
        <f t="shared" si="30"/>
        <v>63189</v>
      </c>
      <c r="BH36" s="8">
        <f t="shared" si="30"/>
        <v>63554</v>
      </c>
      <c r="BI36" s="8">
        <f t="shared" si="30"/>
        <v>63919</v>
      </c>
      <c r="BJ36" s="8">
        <f t="shared" si="30"/>
        <v>64284</v>
      </c>
      <c r="BK36" s="8">
        <f t="shared" si="30"/>
        <v>64650</v>
      </c>
      <c r="BL36" s="8">
        <f t="shared" si="30"/>
        <v>65015</v>
      </c>
      <c r="BM36" s="8">
        <f t="shared" si="30"/>
        <v>65380</v>
      </c>
      <c r="BN36" s="8">
        <f t="shared" si="30"/>
        <v>65745</v>
      </c>
      <c r="BO36" s="8">
        <f t="shared" si="30"/>
        <v>66111</v>
      </c>
      <c r="BP36" s="8">
        <f t="shared" si="30"/>
        <v>66476</v>
      </c>
      <c r="BQ36" s="8">
        <f t="shared" ref="BQ36:CH36" si="31">BQ$21</f>
        <v>66841</v>
      </c>
      <c r="BR36" s="8">
        <f t="shared" si="31"/>
        <v>67206</v>
      </c>
      <c r="BS36" s="8">
        <f t="shared" si="31"/>
        <v>67572</v>
      </c>
      <c r="BT36" s="8">
        <f t="shared" si="31"/>
        <v>67937</v>
      </c>
      <c r="BU36" s="8">
        <f t="shared" si="31"/>
        <v>68302</v>
      </c>
      <c r="BV36" s="8">
        <f t="shared" si="31"/>
        <v>68667</v>
      </c>
      <c r="BW36" s="8">
        <f t="shared" si="31"/>
        <v>69033</v>
      </c>
      <c r="BX36" s="8">
        <f t="shared" si="31"/>
        <v>69398</v>
      </c>
      <c r="BY36" s="8">
        <f t="shared" si="31"/>
        <v>69763</v>
      </c>
      <c r="BZ36" s="8">
        <f t="shared" si="31"/>
        <v>70128</v>
      </c>
      <c r="CA36" s="8">
        <f t="shared" si="31"/>
        <v>70494</v>
      </c>
      <c r="CB36" s="8">
        <f t="shared" si="31"/>
        <v>70859</v>
      </c>
      <c r="CC36" s="8">
        <f t="shared" si="31"/>
        <v>71224</v>
      </c>
      <c r="CD36" s="8">
        <f t="shared" si="31"/>
        <v>71589</v>
      </c>
      <c r="CE36" s="8">
        <f t="shared" si="31"/>
        <v>71955</v>
      </c>
      <c r="CF36" s="8">
        <f t="shared" si="31"/>
        <v>72320</v>
      </c>
      <c r="CG36" s="8">
        <f t="shared" si="31"/>
        <v>72685</v>
      </c>
      <c r="CH36" s="8">
        <f t="shared" si="31"/>
        <v>73050</v>
      </c>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c r="VU36" s="8"/>
      <c r="VV36" s="8"/>
      <c r="VW36" s="8"/>
      <c r="VX36" s="8"/>
      <c r="VY36" s="8"/>
      <c r="VZ36" s="8"/>
      <c r="WA36" s="8"/>
      <c r="WB36" s="8"/>
      <c r="WC36" s="8"/>
      <c r="WD36" s="8"/>
      <c r="WE36" s="8"/>
      <c r="WF36" s="8"/>
      <c r="WG36" s="8"/>
      <c r="WH36" s="8"/>
      <c r="WI36" s="8"/>
      <c r="WJ36" s="8"/>
      <c r="WK36" s="8"/>
      <c r="WL36" s="8"/>
      <c r="WM36" s="8"/>
      <c r="WN36" s="8"/>
      <c r="WO36" s="8"/>
      <c r="WP36" s="8"/>
      <c r="WQ36" s="8"/>
      <c r="WR36" s="8"/>
      <c r="WS36" s="8"/>
      <c r="WT36" s="8"/>
      <c r="WU36" s="8"/>
      <c r="WV36" s="8"/>
      <c r="WW36" s="8"/>
      <c r="WX36" s="8"/>
      <c r="WY36" s="8"/>
      <c r="WZ36" s="8"/>
      <c r="XA36" s="8"/>
      <c r="XB36" s="8"/>
      <c r="XC36" s="8"/>
      <c r="XD36" s="8"/>
      <c r="XE36" s="8"/>
      <c r="XF36" s="8"/>
      <c r="XG36" s="8"/>
      <c r="XH36" s="8"/>
      <c r="XI36" s="8"/>
      <c r="XJ36" s="8"/>
      <c r="XK36" s="8"/>
      <c r="XL36" s="8"/>
      <c r="XM36" s="8"/>
      <c r="XN36" s="8"/>
      <c r="XO36" s="8"/>
      <c r="XP36" s="8"/>
      <c r="XQ36" s="8"/>
      <c r="XR36" s="8"/>
      <c r="XS36" s="8"/>
      <c r="XT36" s="8"/>
      <c r="XU36" s="8"/>
      <c r="XV36" s="8"/>
      <c r="XW36" s="8"/>
      <c r="XX36" s="8"/>
      <c r="XY36" s="8"/>
      <c r="XZ36" s="8"/>
      <c r="YA36" s="8"/>
      <c r="YB36" s="8"/>
      <c r="YC36" s="8"/>
      <c r="YD36" s="8"/>
      <c r="YE36" s="8"/>
      <c r="YF36" s="8"/>
      <c r="YG36" s="8"/>
      <c r="YH36" s="8"/>
      <c r="YI36" s="8"/>
      <c r="YJ36" s="8"/>
      <c r="YK36" s="8"/>
      <c r="YL36" s="8"/>
      <c r="YM36" s="8"/>
      <c r="YN36" s="8"/>
      <c r="YO36" s="8"/>
      <c r="YP36" s="8"/>
      <c r="YQ36" s="8"/>
      <c r="YR36" s="8"/>
      <c r="YS36" s="8"/>
      <c r="YT36" s="8"/>
      <c r="YU36" s="8"/>
      <c r="YV36" s="8"/>
      <c r="YW36" s="8"/>
      <c r="YX36" s="8"/>
      <c r="YY36" s="8"/>
      <c r="YZ36" s="8"/>
      <c r="ZA36" s="8"/>
      <c r="ZB36" s="8"/>
      <c r="ZC36" s="8"/>
      <c r="ZD36" s="8"/>
      <c r="ZE36" s="8"/>
      <c r="ZF36" s="8"/>
      <c r="ZG36" s="8"/>
      <c r="ZH36" s="8"/>
      <c r="ZI36" s="8"/>
      <c r="ZJ36" s="8"/>
      <c r="ZK36" s="8"/>
      <c r="ZL36" s="8"/>
      <c r="ZM36" s="8"/>
      <c r="ZN36" s="8"/>
      <c r="ZO36" s="8"/>
      <c r="ZP36" s="8"/>
      <c r="ZQ36" s="8"/>
      <c r="ZR36" s="8"/>
      <c r="ZS36" s="8"/>
      <c r="ZT36" s="8"/>
      <c r="ZU36" s="8"/>
      <c r="ZV36" s="8"/>
      <c r="ZW36" s="8"/>
      <c r="ZX36" s="8"/>
      <c r="ZY36" s="8"/>
      <c r="ZZ36" s="8"/>
      <c r="AAA36" s="8"/>
      <c r="AAB36" s="8"/>
      <c r="AAC36" s="8"/>
      <c r="AAD36" s="8"/>
      <c r="AAE36" s="8"/>
      <c r="AAF36" s="8"/>
      <c r="AAG36" s="8"/>
      <c r="AAH36" s="8"/>
      <c r="AAI36" s="8"/>
      <c r="AAJ36" s="8"/>
      <c r="AAK36" s="8"/>
      <c r="AAL36" s="8"/>
      <c r="AAM36" s="8"/>
      <c r="AAN36" s="8"/>
      <c r="AAO36" s="8"/>
      <c r="AAP36" s="8"/>
      <c r="AAQ36" s="8"/>
      <c r="AAR36" s="8"/>
      <c r="AAS36" s="8"/>
      <c r="AAT36" s="8"/>
      <c r="AAU36" s="8"/>
      <c r="AAV36" s="8"/>
      <c r="AAW36" s="8"/>
      <c r="AAX36" s="8"/>
      <c r="AAY36" s="8"/>
      <c r="AAZ36" s="8"/>
      <c r="ABA36" s="8"/>
      <c r="ABB36" s="8"/>
      <c r="ABC36" s="8"/>
      <c r="ABD36" s="8"/>
      <c r="ABE36" s="8"/>
      <c r="ABF36" s="8"/>
      <c r="ABG36" s="8"/>
      <c r="ABH36" s="8"/>
      <c r="ABI36" s="8"/>
      <c r="ABJ36" s="8"/>
      <c r="ABK36" s="8"/>
      <c r="ABL36" s="8"/>
      <c r="ABM36" s="8"/>
      <c r="ABN36" s="8"/>
      <c r="ABO36" s="8"/>
      <c r="ABP36" s="8"/>
      <c r="ABQ36" s="8"/>
      <c r="ABR36" s="8"/>
      <c r="ABS36" s="8"/>
      <c r="ABT36" s="8"/>
      <c r="ABU36" s="8"/>
      <c r="ABV36" s="8"/>
      <c r="ABW36" s="8"/>
      <c r="ABX36" s="8"/>
      <c r="ABY36" s="8"/>
      <c r="ABZ36" s="8"/>
      <c r="ACA36" s="8"/>
      <c r="ACB36" s="8"/>
      <c r="ACC36" s="8"/>
      <c r="ACD36" s="8"/>
      <c r="ACE36" s="8"/>
      <c r="ACF36" s="8"/>
      <c r="ACG36" s="8"/>
      <c r="ACH36" s="8"/>
      <c r="ACI36" s="8"/>
      <c r="ACJ36" s="8"/>
      <c r="ACK36" s="8"/>
      <c r="ACL36" s="8"/>
      <c r="ACM36" s="8"/>
      <c r="ACN36" s="8"/>
      <c r="ACO36" s="8"/>
      <c r="ACP36" s="8"/>
      <c r="ACQ36" s="8"/>
      <c r="ACR36" s="8"/>
      <c r="ACS36" s="8"/>
      <c r="ACT36" s="8"/>
      <c r="ACU36" s="8"/>
      <c r="ACV36" s="8"/>
      <c r="ACW36" s="8"/>
      <c r="ACX36" s="8"/>
      <c r="ACY36" s="8"/>
      <c r="ACZ36" s="8"/>
      <c r="ADA36" s="8"/>
      <c r="ADB36" s="8"/>
      <c r="ADC36" s="8"/>
      <c r="ADD36" s="8"/>
      <c r="ADE36" s="8"/>
      <c r="ADF36" s="8"/>
      <c r="ADG36" s="8"/>
      <c r="ADH36" s="8"/>
      <c r="ADI36" s="8"/>
      <c r="ADJ36" s="8"/>
      <c r="ADK36" s="8"/>
      <c r="ADL36" s="8"/>
      <c r="ADM36" s="8"/>
      <c r="ADN36" s="8"/>
      <c r="ADO36" s="8"/>
      <c r="ADP36" s="8"/>
      <c r="ADQ36" s="8"/>
      <c r="ADR36" s="8"/>
      <c r="ADS36" s="8"/>
      <c r="ADT36" s="8"/>
      <c r="ADU36" s="8"/>
      <c r="ADV36" s="8"/>
      <c r="ADW36" s="8"/>
      <c r="ADX36" s="8"/>
      <c r="ADY36" s="8"/>
      <c r="ADZ36" s="8"/>
      <c r="AEA36" s="8"/>
      <c r="AEB36" s="8"/>
      <c r="AEC36" s="8"/>
      <c r="AED36" s="8"/>
      <c r="AEE36" s="8"/>
      <c r="AEF36" s="8"/>
      <c r="AEG36" s="8"/>
      <c r="AEH36" s="8"/>
      <c r="AEI36" s="8"/>
      <c r="AEJ36" s="8"/>
      <c r="AEK36" s="8"/>
      <c r="AEL36" s="8"/>
      <c r="AEM36" s="8"/>
      <c r="AEN36" s="8"/>
      <c r="AEO36" s="8"/>
      <c r="AEP36" s="8"/>
      <c r="AEQ36" s="8"/>
      <c r="AER36" s="8"/>
      <c r="AES36" s="8"/>
      <c r="AET36" s="8"/>
      <c r="AEU36" s="8"/>
      <c r="AEV36" s="8"/>
      <c r="AEW36" s="8"/>
      <c r="AEX36" s="8"/>
      <c r="AEY36" s="8"/>
      <c r="AEZ36" s="8"/>
      <c r="AFA36" s="8"/>
      <c r="AFB36" s="8"/>
      <c r="AFC36" s="8"/>
      <c r="AFD36" s="8"/>
      <c r="AFE36" s="8"/>
      <c r="AFF36" s="8"/>
      <c r="AFG36" s="8"/>
      <c r="AFH36" s="8"/>
      <c r="AFI36" s="8"/>
      <c r="AFJ36" s="8"/>
      <c r="AFK36" s="8"/>
      <c r="AFL36" s="8"/>
      <c r="AFM36" s="8"/>
      <c r="AFN36" s="8"/>
      <c r="AFO36" s="8"/>
      <c r="AFP36" s="8"/>
      <c r="AFQ36" s="8"/>
      <c r="AFR36" s="8"/>
      <c r="AFS36" s="8"/>
      <c r="AFT36" s="8"/>
      <c r="AFU36" s="8"/>
      <c r="AFV36" s="8"/>
      <c r="AFW36" s="8"/>
      <c r="AFX36" s="8"/>
      <c r="AFY36" s="8"/>
      <c r="AFZ36" s="8"/>
      <c r="AGA36" s="8"/>
      <c r="AGB36" s="8"/>
      <c r="AGC36" s="8"/>
      <c r="AGD36" s="8"/>
      <c r="AGE36" s="8"/>
      <c r="AGF36" s="8"/>
      <c r="AGG36" s="8"/>
      <c r="AGH36" s="8"/>
      <c r="AGI36" s="8"/>
      <c r="AGJ36" s="8"/>
      <c r="AGK36" s="8"/>
      <c r="AGL36" s="8"/>
      <c r="AGM36" s="8"/>
      <c r="AGN36" s="8"/>
      <c r="AGO36" s="8"/>
      <c r="AGP36" s="8"/>
      <c r="AGQ36" s="8"/>
      <c r="AGR36" s="8"/>
      <c r="AGS36" s="8"/>
      <c r="AGT36" s="8"/>
      <c r="AGU36" s="8"/>
      <c r="AGV36" s="8"/>
      <c r="AGW36" s="8"/>
      <c r="AGX36" s="8"/>
      <c r="AGY36" s="8"/>
      <c r="AGZ36" s="8"/>
      <c r="AHA36" s="8"/>
      <c r="AHB36" s="8"/>
      <c r="AHC36" s="8"/>
      <c r="AHD36" s="8"/>
      <c r="AHE36" s="8"/>
      <c r="AHF36" s="8"/>
      <c r="AHG36" s="8"/>
      <c r="AHH36" s="8"/>
      <c r="AHI36" s="8"/>
      <c r="AHJ36" s="8"/>
      <c r="AHK36" s="8"/>
      <c r="AHL36" s="8"/>
      <c r="AHM36" s="8"/>
      <c r="AHN36" s="8"/>
      <c r="AHO36" s="8"/>
      <c r="AHP36" s="8"/>
      <c r="AHQ36" s="8"/>
      <c r="AHR36" s="8"/>
      <c r="AHS36" s="8"/>
      <c r="AHT36" s="8"/>
      <c r="AHU36" s="8"/>
      <c r="AHV36" s="8"/>
      <c r="AHW36" s="8"/>
      <c r="AHX36" s="8"/>
      <c r="AHY36" s="8"/>
      <c r="AHZ36" s="8"/>
      <c r="AIA36" s="8"/>
      <c r="AIB36" s="8"/>
      <c r="AIC36" s="8"/>
      <c r="AID36" s="8"/>
      <c r="AIE36" s="8"/>
      <c r="AIF36" s="8"/>
      <c r="AIG36" s="8"/>
      <c r="AIH36" s="8"/>
      <c r="AII36" s="8"/>
      <c r="AIJ36" s="8"/>
      <c r="AIK36" s="8"/>
      <c r="AIL36" s="8"/>
      <c r="AIM36" s="8"/>
      <c r="AIN36" s="8"/>
      <c r="AIO36" s="8"/>
      <c r="AIP36" s="8"/>
      <c r="AIQ36" s="8"/>
      <c r="AIR36" s="8"/>
      <c r="AIS36" s="8"/>
      <c r="AIT36" s="8"/>
      <c r="AIU36" s="8"/>
      <c r="AIV36" s="8"/>
      <c r="AIW36" s="8"/>
      <c r="AIX36" s="8"/>
      <c r="AIY36" s="8"/>
      <c r="AIZ36" s="8"/>
      <c r="AJA36" s="8"/>
      <c r="AJB36" s="8"/>
      <c r="AJC36" s="8"/>
      <c r="AJD36" s="8"/>
      <c r="AJE36" s="8"/>
      <c r="AJF36" s="8"/>
      <c r="AJG36" s="8"/>
      <c r="AJH36" s="8"/>
      <c r="AJI36" s="8"/>
      <c r="AJJ36" s="8"/>
      <c r="AJK36" s="8"/>
      <c r="AJL36" s="8"/>
      <c r="AJM36" s="8"/>
      <c r="AJN36" s="8"/>
      <c r="AJO36" s="8"/>
      <c r="AJP36" s="8"/>
      <c r="AJQ36" s="8"/>
      <c r="AJR36" s="8"/>
      <c r="AJS36" s="8"/>
      <c r="AJT36" s="8"/>
      <c r="AJU36" s="8"/>
      <c r="AJV36" s="8"/>
      <c r="AJW36" s="8"/>
      <c r="AJX36" s="8"/>
      <c r="AJY36" s="8"/>
      <c r="AJZ36" s="8"/>
      <c r="AKA36" s="8"/>
      <c r="AKB36" s="8"/>
      <c r="AKC36" s="8"/>
      <c r="AKD36" s="8"/>
      <c r="AKE36" s="8"/>
      <c r="AKF36" s="8"/>
      <c r="AKG36" s="8"/>
      <c r="AKH36" s="8"/>
      <c r="AKI36" s="8"/>
      <c r="AKJ36" s="8"/>
      <c r="AKK36" s="8"/>
      <c r="AKL36" s="8"/>
      <c r="AKM36" s="8"/>
      <c r="AKN36" s="8"/>
      <c r="AKO36" s="8"/>
      <c r="AKP36" s="8"/>
      <c r="AKQ36" s="8"/>
      <c r="AKR36" s="8"/>
      <c r="AKS36" s="8"/>
      <c r="AKT36" s="8"/>
      <c r="AKU36" s="8"/>
      <c r="AKV36" s="8"/>
      <c r="AKW36" s="8"/>
      <c r="AKX36" s="8"/>
      <c r="AKY36" s="8"/>
      <c r="AKZ36" s="8"/>
      <c r="ALA36" s="8"/>
      <c r="ALB36" s="8"/>
      <c r="ALC36" s="8"/>
      <c r="ALD36" s="8"/>
      <c r="ALE36" s="8"/>
      <c r="ALF36" s="8"/>
      <c r="ALG36" s="8"/>
      <c r="ALH36" s="8"/>
      <c r="ALI36" s="8"/>
      <c r="ALJ36" s="8"/>
      <c r="ALK36" s="8"/>
      <c r="ALL36" s="8"/>
      <c r="ALM36" s="8"/>
      <c r="ALN36" s="8"/>
      <c r="ALO36" s="8"/>
      <c r="ALP36" s="8"/>
      <c r="ALQ36" s="8"/>
      <c r="ALR36" s="8"/>
      <c r="ALS36" s="8"/>
      <c r="ALT36" s="8"/>
      <c r="ALU36" s="8"/>
      <c r="ALV36" s="8"/>
      <c r="ALW36" s="8"/>
      <c r="ALX36" s="8"/>
      <c r="ALY36" s="8"/>
      <c r="ALZ36" s="8"/>
      <c r="AMA36" s="8"/>
      <c r="AMB36" s="8"/>
      <c r="AMC36" s="8"/>
      <c r="AMD36" s="8"/>
      <c r="AME36" s="8"/>
      <c r="AMF36" s="8"/>
      <c r="AMG36" s="8"/>
      <c r="AMH36" s="8"/>
      <c r="AMI36" s="8"/>
      <c r="AMJ36" s="8"/>
      <c r="AMK36" s="8"/>
      <c r="AML36" s="8"/>
      <c r="AMM36" s="8"/>
      <c r="AMN36" s="8"/>
      <c r="AMO36" s="8"/>
      <c r="AMP36" s="8"/>
      <c r="AMQ36" s="8"/>
      <c r="AMR36" s="8"/>
      <c r="AMS36" s="8"/>
      <c r="AMT36" s="8"/>
      <c r="AMU36" s="8"/>
      <c r="AMV36" s="8"/>
      <c r="AMW36" s="8"/>
      <c r="AMX36" s="8"/>
      <c r="AMY36" s="8"/>
      <c r="AMZ36" s="8"/>
      <c r="ANA36" s="8"/>
      <c r="ANB36" s="8"/>
      <c r="ANC36" s="8"/>
      <c r="AND36" s="8"/>
      <c r="ANE36" s="8"/>
      <c r="ANF36" s="8"/>
      <c r="ANG36" s="8"/>
      <c r="ANH36" s="8"/>
      <c r="ANI36" s="8"/>
      <c r="ANJ36" s="8"/>
      <c r="ANK36" s="8"/>
      <c r="ANL36" s="8"/>
      <c r="ANM36" s="8"/>
      <c r="ANN36" s="8"/>
      <c r="ANO36" s="8"/>
      <c r="ANP36" s="8"/>
      <c r="ANQ36" s="8"/>
      <c r="ANR36" s="8"/>
      <c r="ANS36" s="8"/>
      <c r="ANT36" s="8"/>
      <c r="ANU36" s="8"/>
      <c r="ANV36" s="8"/>
      <c r="ANW36" s="8"/>
      <c r="ANX36" s="8"/>
      <c r="ANY36" s="8"/>
      <c r="ANZ36" s="8"/>
      <c r="AOA36" s="8"/>
      <c r="AOB36" s="8"/>
      <c r="AOC36" s="8"/>
      <c r="AOD36" s="8"/>
      <c r="AOE36" s="8"/>
      <c r="AOF36" s="8"/>
      <c r="AOG36" s="8"/>
      <c r="AOH36" s="8"/>
      <c r="AOI36" s="8"/>
      <c r="AOJ36" s="8"/>
      <c r="AOK36" s="8"/>
      <c r="AOL36" s="8"/>
      <c r="AOM36" s="8"/>
      <c r="AON36" s="8"/>
      <c r="AOO36" s="8"/>
      <c r="AOP36" s="8"/>
      <c r="AOQ36" s="8"/>
      <c r="AOR36" s="8"/>
      <c r="AOS36" s="8"/>
      <c r="AOT36" s="8"/>
      <c r="AOU36" s="8"/>
      <c r="AOV36" s="8"/>
      <c r="AOW36" s="8"/>
      <c r="AOX36" s="8"/>
      <c r="AOY36" s="8"/>
      <c r="AOZ36" s="8"/>
      <c r="APA36" s="8"/>
      <c r="APB36" s="8"/>
      <c r="APC36" s="8"/>
      <c r="APD36" s="8"/>
      <c r="APE36" s="8"/>
      <c r="APF36" s="8"/>
      <c r="APG36" s="8"/>
      <c r="APH36" s="8"/>
      <c r="API36" s="8"/>
      <c r="APJ36" s="8"/>
      <c r="APK36" s="8"/>
      <c r="APL36" s="8"/>
      <c r="APM36" s="8"/>
      <c r="APN36" s="8"/>
      <c r="APO36" s="8"/>
      <c r="APP36" s="8"/>
      <c r="APQ36" s="8"/>
      <c r="APR36" s="8"/>
      <c r="APS36" s="8"/>
      <c r="APT36" s="8"/>
      <c r="APU36" s="8"/>
      <c r="APV36" s="8"/>
      <c r="APW36" s="8"/>
      <c r="APX36" s="8"/>
      <c r="APY36" s="8"/>
      <c r="APZ36" s="8"/>
      <c r="AQA36" s="8"/>
      <c r="AQB36" s="8"/>
      <c r="AQC36" s="8"/>
      <c r="AQD36" s="8"/>
      <c r="AQE36" s="8"/>
      <c r="AQF36" s="8"/>
      <c r="AQG36" s="8"/>
      <c r="AQH36" s="8"/>
      <c r="AQI36" s="8"/>
      <c r="AQJ36" s="8"/>
      <c r="AQK36" s="8"/>
      <c r="AQL36" s="8"/>
      <c r="AQM36" s="8"/>
      <c r="AQN36" s="8"/>
      <c r="AQO36" s="8"/>
      <c r="AQP36" s="8"/>
      <c r="AQQ36" s="8"/>
      <c r="AQR36" s="8"/>
      <c r="AQS36" s="8"/>
      <c r="AQT36" s="8"/>
      <c r="AQU36" s="8"/>
      <c r="AQV36" s="8"/>
      <c r="AQW36" s="8"/>
      <c r="AQX36" s="8"/>
      <c r="AQY36" s="8"/>
      <c r="AQZ36" s="8"/>
      <c r="ARA36" s="8"/>
      <c r="ARB36" s="8"/>
      <c r="ARC36" s="8"/>
      <c r="ARD36" s="8"/>
      <c r="ARE36" s="8"/>
      <c r="ARF36" s="8"/>
      <c r="ARG36" s="8"/>
      <c r="ARH36" s="8"/>
      <c r="ARI36" s="8"/>
      <c r="ARJ36" s="8"/>
      <c r="ARK36" s="8"/>
      <c r="ARL36" s="8"/>
      <c r="ARM36" s="8"/>
      <c r="ARN36" s="8"/>
      <c r="ARO36" s="8"/>
      <c r="ARP36" s="8"/>
      <c r="ARQ36" s="8"/>
      <c r="ARR36" s="8"/>
      <c r="ARS36" s="8"/>
      <c r="ART36" s="8"/>
      <c r="ARU36" s="8"/>
      <c r="ARV36" s="8"/>
      <c r="ARW36" s="8"/>
      <c r="ARX36" s="8"/>
      <c r="ARY36" s="8"/>
      <c r="ARZ36" s="8"/>
      <c r="ASA36" s="8"/>
      <c r="ASB36" s="8"/>
      <c r="ASC36" s="8"/>
      <c r="ASD36" s="8"/>
      <c r="ASE36" s="8"/>
      <c r="ASF36" s="8"/>
      <c r="ASG36" s="8"/>
      <c r="ASH36" s="8"/>
      <c r="ASI36" s="8"/>
      <c r="ASJ36" s="8"/>
      <c r="ASK36" s="8"/>
      <c r="ASL36" s="8"/>
      <c r="ASM36" s="8"/>
      <c r="ASN36" s="8"/>
      <c r="ASO36" s="8"/>
      <c r="ASP36" s="8"/>
      <c r="ASQ36" s="8"/>
      <c r="ASR36" s="8"/>
      <c r="ASS36" s="8"/>
      <c r="AST36" s="8"/>
      <c r="ASU36" s="8"/>
      <c r="ASV36" s="8"/>
      <c r="ASW36" s="8"/>
      <c r="ASX36" s="8"/>
      <c r="ASY36" s="8"/>
      <c r="ASZ36" s="8"/>
      <c r="ATA36" s="8"/>
      <c r="ATB36" s="8"/>
      <c r="ATC36" s="8"/>
      <c r="ATD36" s="8"/>
      <c r="ATE36" s="8"/>
      <c r="ATF36" s="8"/>
      <c r="ATG36" s="8"/>
      <c r="ATH36" s="8"/>
      <c r="ATI36" s="8"/>
      <c r="ATJ36" s="8"/>
      <c r="ATK36" s="8"/>
      <c r="ATL36" s="8"/>
      <c r="ATM36" s="8"/>
      <c r="ATN36" s="8"/>
      <c r="ATO36" s="8"/>
      <c r="ATP36" s="8"/>
      <c r="ATQ36" s="8"/>
      <c r="ATR36" s="8"/>
      <c r="ATS36" s="8"/>
      <c r="ATT36" s="8"/>
      <c r="ATU36" s="8"/>
      <c r="ATV36" s="8"/>
      <c r="ATW36" s="8"/>
      <c r="ATX36" s="8"/>
      <c r="ATY36" s="8"/>
      <c r="ATZ36" s="8"/>
      <c r="AUA36" s="8"/>
      <c r="AUB36" s="8"/>
      <c r="AUC36" s="8"/>
      <c r="AUD36" s="8"/>
      <c r="AUE36" s="8"/>
      <c r="AUF36" s="8"/>
      <c r="AUG36" s="8"/>
      <c r="AUH36" s="8"/>
      <c r="AUI36" s="8"/>
      <c r="AUJ36" s="8"/>
      <c r="AUK36" s="8"/>
      <c r="AUL36" s="8"/>
      <c r="AUM36" s="8"/>
      <c r="AUN36" s="8"/>
      <c r="AUO36" s="8"/>
      <c r="AUP36" s="8"/>
      <c r="AUQ36" s="8"/>
      <c r="AUR36" s="8"/>
      <c r="AUS36" s="8"/>
      <c r="AUT36" s="8"/>
      <c r="AUU36" s="8"/>
      <c r="AUV36" s="8"/>
      <c r="AUW36" s="8"/>
      <c r="AUX36" s="8"/>
      <c r="AUY36" s="8"/>
      <c r="AUZ36" s="8"/>
      <c r="AVA36" s="8"/>
      <c r="AVB36" s="8"/>
      <c r="AVC36" s="8"/>
      <c r="AVD36" s="8"/>
      <c r="AVE36" s="8"/>
      <c r="AVF36" s="8"/>
      <c r="AVG36" s="8"/>
      <c r="AVH36" s="8"/>
      <c r="AVI36" s="8"/>
      <c r="AVJ36" s="8"/>
      <c r="AVK36" s="8"/>
      <c r="AVL36" s="8"/>
      <c r="AVM36" s="8"/>
      <c r="AVN36" s="8"/>
      <c r="AVO36" s="8"/>
      <c r="AVP36" s="8"/>
      <c r="AVQ36" s="8"/>
      <c r="AVR36" s="8"/>
      <c r="AVS36" s="8"/>
      <c r="AVT36" s="8"/>
      <c r="AVU36" s="8"/>
      <c r="AVV36" s="8"/>
      <c r="AVW36" s="8"/>
      <c r="AVX36" s="8"/>
      <c r="AVY36" s="8"/>
      <c r="AVZ36" s="8"/>
      <c r="AWA36" s="8"/>
      <c r="AWB36" s="8"/>
      <c r="AWC36" s="8"/>
      <c r="AWD36" s="8"/>
      <c r="AWE36" s="8"/>
      <c r="AWF36" s="8"/>
      <c r="AWG36" s="8"/>
      <c r="AWH36" s="8"/>
      <c r="AWI36" s="8"/>
      <c r="AWJ36" s="8"/>
      <c r="AWK36" s="8"/>
      <c r="AWL36" s="8"/>
      <c r="AWM36" s="8"/>
      <c r="AWN36" s="8"/>
      <c r="AWO36" s="8"/>
      <c r="AWP36" s="8"/>
      <c r="AWQ36" s="8"/>
      <c r="AWR36" s="8"/>
      <c r="AWS36" s="8"/>
      <c r="AWT36" s="8"/>
      <c r="AWU36" s="8"/>
      <c r="AWV36" s="8"/>
      <c r="AWW36" s="8"/>
      <c r="AWX36" s="8"/>
      <c r="AWY36" s="8"/>
      <c r="AWZ36" s="8"/>
      <c r="AXA36" s="8"/>
      <c r="AXB36" s="8"/>
      <c r="AXC36" s="8"/>
      <c r="AXD36" s="8"/>
      <c r="AXE36" s="8"/>
      <c r="AXF36" s="8"/>
      <c r="AXG36" s="8"/>
      <c r="AXH36" s="8"/>
      <c r="AXI36" s="8"/>
      <c r="AXJ36" s="8"/>
      <c r="AXK36" s="8"/>
      <c r="AXL36" s="8"/>
      <c r="AXM36" s="8"/>
      <c r="AXN36" s="8"/>
      <c r="AXO36" s="8"/>
      <c r="AXP36" s="8"/>
      <c r="AXQ36" s="8"/>
      <c r="AXR36" s="8"/>
      <c r="AXS36" s="8"/>
      <c r="AXT36" s="8"/>
      <c r="AXU36" s="8"/>
      <c r="AXV36" s="8"/>
      <c r="AXW36" s="8"/>
      <c r="AXX36" s="8"/>
      <c r="AXY36" s="8"/>
      <c r="AXZ36" s="8"/>
      <c r="AYA36" s="8"/>
      <c r="AYB36" s="8"/>
      <c r="AYC36" s="8"/>
      <c r="AYD36" s="8"/>
      <c r="AYE36" s="8"/>
      <c r="AYF36" s="8"/>
      <c r="AYG36" s="8"/>
      <c r="AYH36" s="8"/>
      <c r="AYI36" s="8"/>
      <c r="AYJ36" s="8"/>
      <c r="AYK36" s="8"/>
      <c r="AYL36" s="8"/>
      <c r="AYM36" s="8"/>
      <c r="AYN36" s="8"/>
      <c r="AYO36" s="8"/>
      <c r="AYP36" s="8"/>
      <c r="AYQ36" s="8"/>
      <c r="AYR36" s="8"/>
      <c r="AYS36" s="8"/>
      <c r="AYT36" s="8"/>
      <c r="AYU36" s="8"/>
      <c r="AYV36" s="8"/>
      <c r="AYW36" s="8"/>
      <c r="AYX36" s="8"/>
      <c r="AYY36" s="8"/>
      <c r="AYZ36" s="8"/>
      <c r="AZA36" s="8"/>
      <c r="AZB36" s="8"/>
      <c r="AZC36" s="8"/>
      <c r="AZD36" s="8"/>
      <c r="AZE36" s="8"/>
      <c r="AZF36" s="8"/>
      <c r="AZG36" s="8"/>
      <c r="AZH36" s="8"/>
      <c r="AZI36" s="8"/>
      <c r="AZJ36" s="8"/>
      <c r="AZK36" s="8"/>
      <c r="AZL36" s="8"/>
      <c r="AZM36" s="8"/>
      <c r="AZN36" s="8"/>
      <c r="AZO36" s="8"/>
      <c r="AZP36" s="8"/>
      <c r="AZQ36" s="8"/>
      <c r="AZR36" s="8"/>
      <c r="AZS36" s="8"/>
      <c r="AZT36" s="8"/>
      <c r="AZU36" s="8"/>
      <c r="AZV36" s="8"/>
      <c r="AZW36" s="8"/>
      <c r="AZX36" s="8"/>
      <c r="AZY36" s="8"/>
      <c r="AZZ36" s="8"/>
      <c r="BAA36" s="8"/>
      <c r="BAB36" s="8"/>
      <c r="BAC36" s="8"/>
      <c r="BAD36" s="8"/>
      <c r="BAE36" s="8"/>
      <c r="BAF36" s="8"/>
      <c r="BAG36" s="8"/>
      <c r="BAH36" s="8"/>
      <c r="BAI36" s="8"/>
      <c r="BAJ36" s="8"/>
      <c r="BAK36" s="8"/>
      <c r="BAL36" s="8"/>
      <c r="BAM36" s="8"/>
      <c r="BAN36" s="8"/>
      <c r="BAO36" s="8"/>
      <c r="BAP36" s="8"/>
      <c r="BAQ36" s="8"/>
      <c r="BAR36" s="8"/>
      <c r="BAS36" s="8"/>
      <c r="BAT36" s="8"/>
      <c r="BAU36" s="8"/>
      <c r="BAV36" s="8"/>
      <c r="BAW36" s="8"/>
      <c r="BAX36" s="8"/>
      <c r="BAY36" s="8"/>
      <c r="BAZ36" s="8"/>
      <c r="BBA36" s="8"/>
      <c r="BBB36" s="8"/>
      <c r="BBC36" s="8"/>
      <c r="BBD36" s="8"/>
      <c r="BBE36" s="8"/>
      <c r="BBF36" s="8"/>
      <c r="BBG36" s="8"/>
      <c r="BBH36" s="8"/>
      <c r="BBI36" s="8"/>
      <c r="BBJ36" s="8"/>
      <c r="BBK36" s="8"/>
      <c r="BBL36" s="8"/>
      <c r="BBM36" s="8"/>
      <c r="BBN36" s="8"/>
      <c r="BBO36" s="8"/>
      <c r="BBP36" s="8"/>
      <c r="BBQ36" s="8"/>
      <c r="BBR36" s="8"/>
      <c r="BBS36" s="8"/>
      <c r="BBT36" s="8"/>
      <c r="BBU36" s="8"/>
      <c r="BBV36" s="8"/>
      <c r="BBW36" s="8"/>
      <c r="BBX36" s="8"/>
      <c r="BBY36" s="8"/>
      <c r="BBZ36" s="8"/>
      <c r="BCA36" s="8"/>
      <c r="BCB36" s="8"/>
      <c r="BCC36" s="8"/>
      <c r="BCD36" s="8"/>
      <c r="BCE36" s="8"/>
      <c r="BCF36" s="8"/>
      <c r="BCG36" s="8"/>
      <c r="BCH36" s="8"/>
      <c r="BCI36" s="8"/>
      <c r="BCJ36" s="8"/>
      <c r="BCK36" s="8"/>
      <c r="BCL36" s="8"/>
      <c r="BCM36" s="8"/>
      <c r="BCN36" s="8"/>
      <c r="BCO36" s="8"/>
      <c r="BCP36" s="8"/>
      <c r="BCQ36" s="8"/>
      <c r="BCR36" s="8"/>
      <c r="BCS36" s="8"/>
      <c r="BCT36" s="8"/>
      <c r="BCU36" s="8"/>
      <c r="BCV36" s="8"/>
      <c r="BCW36" s="8"/>
      <c r="BCX36" s="8"/>
      <c r="BCY36" s="8"/>
      <c r="BCZ36" s="8"/>
      <c r="BDA36" s="8"/>
      <c r="BDB36" s="8"/>
      <c r="BDC36" s="8"/>
      <c r="BDD36" s="8"/>
      <c r="BDE36" s="8"/>
      <c r="BDF36" s="8"/>
      <c r="BDG36" s="8"/>
      <c r="BDH36" s="8"/>
      <c r="BDI36" s="8"/>
      <c r="BDJ36" s="8"/>
      <c r="BDK36" s="8"/>
      <c r="BDL36" s="8"/>
      <c r="BDM36" s="8"/>
      <c r="BDN36" s="8"/>
      <c r="BDO36" s="8"/>
      <c r="BDP36" s="8"/>
      <c r="BDQ36" s="8"/>
      <c r="BDR36" s="8"/>
      <c r="BDS36" s="8"/>
      <c r="BDT36" s="8"/>
      <c r="BDU36" s="8"/>
      <c r="BDV36" s="8"/>
      <c r="BDW36" s="8"/>
      <c r="BDX36" s="8"/>
      <c r="BDY36" s="8"/>
      <c r="BDZ36" s="8"/>
      <c r="BEA36" s="8"/>
      <c r="BEB36" s="8"/>
      <c r="BEC36" s="8"/>
      <c r="BED36" s="8"/>
      <c r="BEE36" s="8"/>
      <c r="BEF36" s="8"/>
      <c r="BEG36" s="8"/>
      <c r="BEH36" s="8"/>
      <c r="BEI36" s="8"/>
      <c r="BEJ36" s="8"/>
      <c r="BEK36" s="8"/>
      <c r="BEL36" s="8"/>
      <c r="BEM36" s="8"/>
      <c r="BEN36" s="8"/>
      <c r="BEO36" s="8"/>
      <c r="BEP36" s="8"/>
      <c r="BEQ36" s="8"/>
      <c r="BER36" s="8"/>
      <c r="BES36" s="8"/>
      <c r="BET36" s="8"/>
      <c r="BEU36" s="8"/>
      <c r="BEV36" s="8"/>
      <c r="BEW36" s="8"/>
      <c r="BEX36" s="8"/>
      <c r="BEY36" s="8"/>
      <c r="BEZ36" s="8"/>
      <c r="BFA36" s="8"/>
      <c r="BFB36" s="8"/>
      <c r="BFC36" s="8"/>
      <c r="BFD36" s="8"/>
      <c r="BFE36" s="8"/>
      <c r="BFF36" s="8"/>
      <c r="BFG36" s="8"/>
      <c r="BFH36" s="8"/>
      <c r="BFI36" s="8"/>
      <c r="BFJ36" s="8"/>
      <c r="BFK36" s="8"/>
      <c r="BFL36" s="8"/>
      <c r="BFM36" s="8"/>
      <c r="BFN36" s="8"/>
      <c r="BFO36" s="8"/>
      <c r="BFP36" s="8"/>
      <c r="BFQ36" s="8"/>
      <c r="BFR36" s="8"/>
      <c r="BFS36" s="8"/>
      <c r="BFT36" s="8"/>
      <c r="BFU36" s="8"/>
      <c r="BFV36" s="8"/>
      <c r="BFW36" s="8"/>
      <c r="BFX36" s="8"/>
      <c r="BFY36" s="8"/>
      <c r="BFZ36" s="8"/>
      <c r="BGA36" s="8"/>
      <c r="BGB36" s="8"/>
      <c r="BGC36" s="8"/>
      <c r="BGD36" s="8"/>
      <c r="BGE36" s="8"/>
      <c r="BGF36" s="8"/>
      <c r="BGG36" s="8"/>
      <c r="BGH36" s="8"/>
      <c r="BGI36" s="8"/>
      <c r="BGJ36" s="8"/>
      <c r="BGK36" s="8"/>
      <c r="BGL36" s="8"/>
      <c r="BGM36" s="8"/>
      <c r="BGN36" s="8"/>
      <c r="BGO36" s="8"/>
      <c r="BGP36" s="8"/>
      <c r="BGQ36" s="8"/>
      <c r="BGR36" s="8"/>
      <c r="BGS36" s="8"/>
      <c r="BGT36" s="8"/>
      <c r="BGU36" s="8"/>
      <c r="BGV36" s="8"/>
      <c r="BGW36" s="8"/>
      <c r="BGX36" s="8"/>
      <c r="BGY36" s="8"/>
      <c r="BGZ36" s="8"/>
      <c r="BHA36" s="8"/>
      <c r="BHB36" s="8"/>
      <c r="BHC36" s="8"/>
      <c r="BHD36" s="8"/>
      <c r="BHE36" s="8"/>
      <c r="BHF36" s="8"/>
      <c r="BHG36" s="8"/>
      <c r="BHH36" s="8"/>
      <c r="BHI36" s="8"/>
      <c r="BHJ36" s="8"/>
      <c r="BHK36" s="8"/>
      <c r="BHL36" s="8"/>
      <c r="BHM36" s="8"/>
      <c r="BHN36" s="8"/>
      <c r="BHO36" s="8"/>
      <c r="BHP36" s="8"/>
      <c r="BHQ36" s="8"/>
      <c r="BHR36" s="8"/>
      <c r="BHS36" s="8"/>
      <c r="BHT36" s="8"/>
      <c r="BHU36" s="8"/>
      <c r="BHV36" s="8"/>
      <c r="BHW36" s="8"/>
      <c r="BHX36" s="8"/>
      <c r="BHY36" s="8"/>
      <c r="BHZ36" s="8"/>
      <c r="BIA36" s="8"/>
      <c r="BIB36" s="8"/>
      <c r="BIC36" s="8"/>
      <c r="BID36" s="8"/>
      <c r="BIE36" s="8"/>
      <c r="BIF36" s="8"/>
      <c r="BIG36" s="8"/>
      <c r="BIH36" s="8"/>
      <c r="BII36" s="8"/>
      <c r="BIJ36" s="8"/>
      <c r="BIK36" s="8"/>
      <c r="BIL36" s="8"/>
      <c r="BIM36" s="8"/>
      <c r="BIN36" s="8"/>
      <c r="BIO36" s="8"/>
      <c r="BIP36" s="8"/>
      <c r="BIQ36" s="8"/>
      <c r="BIR36" s="8"/>
      <c r="BIS36" s="8"/>
      <c r="BIT36" s="8"/>
      <c r="BIU36" s="8"/>
      <c r="BIV36" s="8"/>
      <c r="BIW36" s="8"/>
      <c r="BIX36" s="8"/>
      <c r="BIY36" s="8"/>
      <c r="BIZ36" s="8"/>
      <c r="BJA36" s="8"/>
      <c r="BJB36" s="8"/>
      <c r="BJC36" s="8"/>
      <c r="BJD36" s="8"/>
      <c r="BJE36" s="8"/>
      <c r="BJF36" s="8"/>
      <c r="BJG36" s="8"/>
      <c r="BJH36" s="8"/>
      <c r="BJI36" s="8"/>
      <c r="BJJ36" s="8"/>
      <c r="BJK36" s="8"/>
      <c r="BJL36" s="8"/>
      <c r="BJM36" s="8"/>
      <c r="BJN36" s="8"/>
      <c r="BJO36" s="8"/>
      <c r="BJP36" s="8"/>
      <c r="BJQ36" s="8"/>
      <c r="BJR36" s="8"/>
      <c r="BJS36" s="8"/>
      <c r="BJT36" s="8"/>
      <c r="BJU36" s="8"/>
      <c r="BJV36" s="8"/>
      <c r="BJW36" s="8"/>
      <c r="BJX36" s="8"/>
      <c r="BJY36" s="8"/>
      <c r="BJZ36" s="8"/>
      <c r="BKA36" s="8"/>
      <c r="BKB36" s="8"/>
      <c r="BKC36" s="8"/>
      <c r="BKD36" s="8"/>
      <c r="BKE36" s="8"/>
      <c r="BKF36" s="8"/>
      <c r="BKG36" s="8"/>
      <c r="BKH36" s="8"/>
      <c r="BKI36" s="8"/>
      <c r="BKJ36" s="8"/>
      <c r="BKK36" s="8"/>
      <c r="BKL36" s="8"/>
      <c r="BKM36" s="8"/>
      <c r="BKN36" s="8"/>
      <c r="BKO36" s="8"/>
      <c r="BKP36" s="8"/>
      <c r="BKQ36" s="8"/>
      <c r="BKR36" s="8"/>
      <c r="BKS36" s="8"/>
      <c r="BKT36" s="8"/>
      <c r="BKU36" s="8"/>
      <c r="BKV36" s="8"/>
      <c r="BKW36" s="8"/>
      <c r="BKX36" s="8"/>
      <c r="BKY36" s="8"/>
      <c r="BKZ36" s="8"/>
      <c r="BLA36" s="8"/>
      <c r="BLB36" s="8"/>
      <c r="BLC36" s="8"/>
      <c r="BLD36" s="8"/>
      <c r="BLE36" s="8"/>
      <c r="BLF36" s="8"/>
      <c r="BLG36" s="8"/>
      <c r="BLH36" s="8"/>
      <c r="BLI36" s="8"/>
      <c r="BLJ36" s="8"/>
      <c r="BLK36" s="8"/>
      <c r="BLL36" s="8"/>
      <c r="BLM36" s="8"/>
      <c r="BLN36" s="8"/>
      <c r="BLO36" s="8"/>
      <c r="BLP36" s="8"/>
      <c r="BLQ36" s="8"/>
      <c r="BLR36" s="8"/>
      <c r="BLS36" s="8"/>
      <c r="BLT36" s="8"/>
      <c r="BLU36" s="8"/>
      <c r="BLV36" s="8"/>
      <c r="BLW36" s="8"/>
      <c r="BLX36" s="8"/>
      <c r="BLY36" s="8"/>
      <c r="BLZ36" s="8"/>
      <c r="BMA36" s="8"/>
      <c r="BMB36" s="8"/>
      <c r="BMC36" s="8"/>
      <c r="BMD36" s="8"/>
      <c r="BME36" s="8"/>
      <c r="BMF36" s="8"/>
      <c r="BMG36" s="8"/>
      <c r="BMH36" s="8"/>
      <c r="BMI36" s="8"/>
      <c r="BMJ36" s="8"/>
      <c r="BMK36" s="8"/>
      <c r="BML36" s="8"/>
      <c r="BMM36" s="8"/>
      <c r="BMN36" s="8"/>
      <c r="BMO36" s="8"/>
      <c r="BMP36" s="8"/>
      <c r="BMQ36" s="8"/>
      <c r="BMR36" s="8"/>
      <c r="BMS36" s="8"/>
      <c r="BMT36" s="8"/>
      <c r="BMU36" s="8"/>
      <c r="BMV36" s="8"/>
      <c r="BMW36" s="8"/>
      <c r="BMX36" s="8"/>
      <c r="BMY36" s="8"/>
      <c r="BMZ36" s="8"/>
      <c r="BNA36" s="8"/>
      <c r="BNB36" s="8"/>
      <c r="BNC36" s="8"/>
      <c r="BND36" s="8"/>
      <c r="BNE36" s="8"/>
      <c r="BNF36" s="8"/>
      <c r="BNG36" s="8"/>
      <c r="BNH36" s="8"/>
      <c r="BNI36" s="8"/>
      <c r="BNJ36" s="8"/>
      <c r="BNK36" s="8"/>
      <c r="BNL36" s="8"/>
      <c r="BNM36" s="8"/>
      <c r="BNN36" s="8"/>
      <c r="BNO36" s="8"/>
      <c r="BNP36" s="8"/>
      <c r="BNQ36" s="8"/>
      <c r="BNR36" s="8"/>
      <c r="BNS36" s="8"/>
      <c r="BNT36" s="8"/>
      <c r="BNU36" s="8"/>
      <c r="BNV36" s="8"/>
      <c r="BNW36" s="8"/>
      <c r="BNX36" s="8"/>
      <c r="BNY36" s="8"/>
      <c r="BNZ36" s="8"/>
      <c r="BOA36" s="8"/>
      <c r="BOB36" s="8"/>
      <c r="BOC36" s="8"/>
      <c r="BOD36" s="8"/>
      <c r="BOE36" s="8"/>
      <c r="BOF36" s="8"/>
      <c r="BOG36" s="8"/>
      <c r="BOH36" s="8"/>
      <c r="BOI36" s="8"/>
      <c r="BOJ36" s="8"/>
      <c r="BOK36" s="8"/>
      <c r="BOL36" s="8"/>
      <c r="BOM36" s="8"/>
      <c r="BON36" s="8"/>
      <c r="BOO36" s="8"/>
      <c r="BOP36" s="8"/>
      <c r="BOQ36" s="8"/>
      <c r="BOR36" s="8"/>
      <c r="BOS36" s="8"/>
      <c r="BOT36" s="8"/>
      <c r="BOU36" s="8"/>
      <c r="BOV36" s="8"/>
      <c r="BOW36" s="8"/>
      <c r="BOX36" s="8"/>
      <c r="BOY36" s="8"/>
      <c r="BOZ36" s="8"/>
      <c r="BPA36" s="8"/>
      <c r="BPB36" s="8"/>
      <c r="BPC36" s="8"/>
      <c r="BPD36" s="8"/>
      <c r="BPE36" s="8"/>
      <c r="BPF36" s="8"/>
      <c r="BPG36" s="8"/>
      <c r="BPH36" s="8"/>
      <c r="BPI36" s="8"/>
      <c r="BPJ36" s="8"/>
      <c r="BPK36" s="8"/>
      <c r="BPL36" s="8"/>
      <c r="BPM36" s="8"/>
      <c r="BPN36" s="8"/>
      <c r="BPO36" s="8"/>
      <c r="BPP36" s="8"/>
      <c r="BPQ36" s="8"/>
      <c r="BPR36" s="8"/>
      <c r="BPS36" s="8"/>
      <c r="BPT36" s="8"/>
      <c r="BPU36" s="8"/>
      <c r="BPV36" s="8"/>
      <c r="BPW36" s="8"/>
      <c r="BPX36" s="8"/>
      <c r="BPY36" s="8"/>
      <c r="BPZ36" s="8"/>
      <c r="BQA36" s="8"/>
      <c r="BQB36" s="8"/>
      <c r="BQC36" s="8"/>
      <c r="BQD36" s="8"/>
      <c r="BQE36" s="8"/>
      <c r="BQF36" s="8"/>
      <c r="BQG36" s="8"/>
      <c r="BQH36" s="8"/>
      <c r="BQI36" s="8"/>
      <c r="BQJ36" s="8"/>
      <c r="BQK36" s="8"/>
      <c r="BQL36" s="8"/>
      <c r="BQM36" s="8"/>
      <c r="BQN36" s="8"/>
      <c r="BQO36" s="8"/>
      <c r="BQP36" s="8"/>
      <c r="BQQ36" s="8"/>
      <c r="BQR36" s="8"/>
      <c r="BQS36" s="8"/>
      <c r="BQT36" s="8"/>
      <c r="BQU36" s="8"/>
      <c r="BQV36" s="8"/>
      <c r="BQW36" s="8"/>
      <c r="BQX36" s="8"/>
      <c r="BQY36" s="8"/>
      <c r="BQZ36" s="8"/>
      <c r="BRA36" s="8"/>
      <c r="BRB36" s="8"/>
      <c r="BRC36" s="8"/>
      <c r="BRD36" s="8"/>
      <c r="BRE36" s="8"/>
      <c r="BRF36" s="8"/>
      <c r="BRG36" s="8"/>
      <c r="BRH36" s="8"/>
      <c r="BRI36" s="8"/>
      <c r="BRJ36" s="8"/>
      <c r="BRK36" s="8"/>
      <c r="BRL36" s="8"/>
      <c r="BRM36" s="8"/>
      <c r="BRN36" s="8"/>
      <c r="BRO36" s="8"/>
      <c r="BRP36" s="8"/>
      <c r="BRQ36" s="8"/>
      <c r="BRR36" s="8"/>
      <c r="BRS36" s="8"/>
      <c r="BRT36" s="8"/>
      <c r="BRU36" s="8"/>
      <c r="BRV36" s="8"/>
      <c r="BRW36" s="8"/>
      <c r="BRX36" s="8"/>
      <c r="BRY36" s="8"/>
      <c r="BRZ36" s="8"/>
      <c r="BSA36" s="8"/>
      <c r="BSB36" s="8"/>
      <c r="BSC36" s="8"/>
      <c r="BSD36" s="8"/>
      <c r="BSE36" s="8"/>
      <c r="BSF36" s="8"/>
      <c r="BSG36" s="8"/>
      <c r="BSH36" s="8"/>
      <c r="BSI36" s="8"/>
      <c r="BSJ36" s="8"/>
      <c r="BSK36" s="8"/>
      <c r="BSL36" s="8"/>
      <c r="BSM36" s="8"/>
      <c r="BSN36" s="8"/>
      <c r="BSO36" s="8"/>
      <c r="BSP36" s="8"/>
      <c r="BSQ36" s="8"/>
      <c r="BSR36" s="8"/>
      <c r="BSS36" s="8"/>
      <c r="BST36" s="8"/>
      <c r="BSU36" s="8"/>
      <c r="BSV36" s="8"/>
      <c r="BSW36" s="8"/>
      <c r="BSX36" s="8"/>
      <c r="BSY36" s="8"/>
      <c r="BSZ36" s="8"/>
      <c r="BTA36" s="8"/>
      <c r="BTB36" s="8"/>
      <c r="BTC36" s="8"/>
      <c r="BTD36" s="8"/>
      <c r="BTE36" s="8"/>
      <c r="BTF36" s="8"/>
      <c r="BTG36" s="8"/>
      <c r="BTH36" s="8"/>
      <c r="BTI36" s="8"/>
      <c r="BTJ36" s="8"/>
      <c r="BTK36" s="8"/>
      <c r="BTL36" s="8"/>
      <c r="BTM36" s="8"/>
      <c r="BTN36" s="8"/>
      <c r="BTO36" s="8"/>
      <c r="BTP36" s="8"/>
      <c r="BTQ36" s="8"/>
      <c r="BTR36" s="8"/>
      <c r="BTS36" s="8"/>
      <c r="BTT36" s="8"/>
      <c r="BTU36" s="8"/>
      <c r="BTV36" s="8"/>
      <c r="BTW36" s="8"/>
      <c r="BTX36" s="8"/>
      <c r="BTY36" s="8"/>
      <c r="BTZ36" s="8"/>
      <c r="BUA36" s="8"/>
      <c r="BUB36" s="8"/>
      <c r="BUC36" s="8"/>
      <c r="BUD36" s="8"/>
      <c r="BUE36" s="8"/>
      <c r="BUF36" s="8"/>
      <c r="BUG36" s="8"/>
      <c r="BUH36" s="8"/>
      <c r="BUI36" s="8"/>
      <c r="BUJ36" s="8"/>
      <c r="BUK36" s="8"/>
      <c r="BUL36" s="8"/>
      <c r="BUM36" s="8"/>
      <c r="BUN36" s="8"/>
      <c r="BUO36" s="8"/>
      <c r="BUP36" s="8"/>
      <c r="BUQ36" s="8"/>
      <c r="BUR36" s="8"/>
      <c r="BUS36" s="8"/>
      <c r="BUT36" s="8"/>
      <c r="BUU36" s="8"/>
      <c r="BUV36" s="8"/>
      <c r="BUW36" s="8"/>
      <c r="BUX36" s="8"/>
      <c r="BUY36" s="8"/>
      <c r="BUZ36" s="8"/>
      <c r="BVA36" s="8"/>
      <c r="BVB36" s="8"/>
      <c r="BVC36" s="8"/>
      <c r="BVD36" s="8"/>
      <c r="BVE36" s="8"/>
      <c r="BVF36" s="8"/>
      <c r="BVG36" s="8"/>
      <c r="BVH36" s="8"/>
      <c r="BVI36" s="8"/>
      <c r="BVJ36" s="8"/>
      <c r="BVK36" s="8"/>
      <c r="BVL36" s="8"/>
      <c r="BVM36" s="8"/>
      <c r="BVN36" s="8"/>
      <c r="BVO36" s="8"/>
      <c r="BVP36" s="8"/>
      <c r="BVQ36" s="8"/>
      <c r="BVR36" s="8"/>
      <c r="BVS36" s="8"/>
      <c r="BVT36" s="8"/>
      <c r="BVU36" s="8"/>
      <c r="BVV36" s="8"/>
      <c r="BVW36" s="8"/>
      <c r="BVX36" s="8"/>
      <c r="BVY36" s="8"/>
      <c r="BVZ36" s="8"/>
      <c r="BWA36" s="8"/>
      <c r="BWB36" s="8"/>
      <c r="BWC36" s="8"/>
      <c r="BWD36" s="8"/>
      <c r="BWE36" s="8"/>
      <c r="BWF36" s="8"/>
      <c r="BWG36" s="8"/>
      <c r="BWH36" s="8"/>
      <c r="BWI36" s="8"/>
      <c r="BWJ36" s="8"/>
      <c r="BWK36" s="8"/>
      <c r="BWL36" s="8"/>
      <c r="BWM36" s="8"/>
      <c r="BWN36" s="8"/>
      <c r="BWO36" s="8"/>
      <c r="BWP36" s="8"/>
      <c r="BWQ36" s="8"/>
      <c r="BWR36" s="8"/>
      <c r="BWS36" s="8"/>
      <c r="BWT36" s="8"/>
      <c r="BWU36" s="8"/>
      <c r="BWV36" s="8"/>
      <c r="BWW36" s="8"/>
      <c r="BWX36" s="8"/>
      <c r="BWY36" s="8"/>
      <c r="BWZ36" s="8"/>
      <c r="BXA36" s="8"/>
      <c r="BXB36" s="8"/>
      <c r="BXC36" s="8"/>
      <c r="BXD36" s="8"/>
      <c r="BXE36" s="8"/>
      <c r="BXF36" s="8"/>
      <c r="BXG36" s="8"/>
      <c r="BXH36" s="8"/>
      <c r="BXI36" s="8"/>
      <c r="BXJ36" s="8"/>
      <c r="BXK36" s="8"/>
      <c r="BXL36" s="8"/>
      <c r="BXM36" s="8"/>
      <c r="BXN36" s="8"/>
      <c r="BXO36" s="8"/>
      <c r="BXP36" s="8"/>
      <c r="BXQ36" s="8"/>
      <c r="BXR36" s="8"/>
      <c r="BXS36" s="8"/>
      <c r="BXT36" s="8"/>
      <c r="BXU36" s="8"/>
      <c r="BXV36" s="8"/>
      <c r="BXW36" s="8"/>
      <c r="BXX36" s="8"/>
      <c r="BXY36" s="8"/>
      <c r="BXZ36" s="8"/>
      <c r="BYA36" s="8"/>
      <c r="BYB36" s="8"/>
      <c r="BYC36" s="8"/>
      <c r="BYD36" s="8"/>
      <c r="BYE36" s="8"/>
      <c r="BYF36" s="8"/>
      <c r="BYG36" s="8"/>
      <c r="BYH36" s="8"/>
      <c r="BYI36" s="8"/>
      <c r="BYJ36" s="8"/>
      <c r="BYK36" s="8"/>
      <c r="BYL36" s="8"/>
      <c r="BYM36" s="8"/>
      <c r="BYN36" s="8"/>
      <c r="BYO36" s="8"/>
      <c r="BYP36" s="8"/>
      <c r="BYQ36" s="8"/>
      <c r="BYR36" s="8"/>
      <c r="BYS36" s="8"/>
      <c r="BYT36" s="8"/>
      <c r="BYU36" s="8"/>
      <c r="BYV36" s="8"/>
      <c r="BYW36" s="8"/>
      <c r="BYX36" s="8"/>
      <c r="BYY36" s="8"/>
      <c r="BYZ36" s="8"/>
      <c r="BZA36" s="8"/>
      <c r="BZB36" s="8"/>
      <c r="BZC36" s="8"/>
      <c r="BZD36" s="8"/>
      <c r="BZE36" s="8"/>
      <c r="BZF36" s="8"/>
      <c r="BZG36" s="8"/>
      <c r="BZH36" s="8"/>
      <c r="BZI36" s="8"/>
      <c r="BZJ36" s="8"/>
      <c r="BZK36" s="8"/>
      <c r="BZL36" s="8"/>
      <c r="BZM36" s="8"/>
      <c r="BZN36" s="8"/>
      <c r="BZO36" s="8"/>
      <c r="BZP36" s="8"/>
      <c r="BZQ36" s="8"/>
      <c r="BZR36" s="8"/>
      <c r="BZS36" s="8"/>
      <c r="BZT36" s="8"/>
      <c r="BZU36" s="8"/>
      <c r="BZV36" s="8"/>
      <c r="BZW36" s="8"/>
      <c r="BZX36" s="8"/>
      <c r="BZY36" s="8"/>
      <c r="BZZ36" s="8"/>
      <c r="CAA36" s="8"/>
      <c r="CAB36" s="8"/>
      <c r="CAC36" s="8"/>
      <c r="CAD36" s="8"/>
      <c r="CAE36" s="8"/>
      <c r="CAF36" s="8"/>
      <c r="CAG36" s="8"/>
      <c r="CAH36" s="8"/>
      <c r="CAI36" s="8"/>
      <c r="CAJ36" s="8"/>
      <c r="CAK36" s="8"/>
      <c r="CAL36" s="8"/>
      <c r="CAM36" s="8"/>
      <c r="CAN36" s="8"/>
      <c r="CAO36" s="8"/>
      <c r="CAP36" s="8"/>
      <c r="CAQ36" s="8"/>
      <c r="CAR36" s="8"/>
      <c r="CAS36" s="8"/>
      <c r="CAT36" s="8"/>
      <c r="CAU36" s="8"/>
      <c r="CAV36" s="8"/>
      <c r="CAW36" s="8"/>
      <c r="CAX36" s="8"/>
      <c r="CAY36" s="8"/>
      <c r="CAZ36" s="8"/>
      <c r="CBA36" s="8"/>
      <c r="CBB36" s="8"/>
      <c r="CBC36" s="8"/>
      <c r="CBD36" s="8"/>
      <c r="CBE36" s="8"/>
      <c r="CBF36" s="8"/>
      <c r="CBG36" s="8"/>
      <c r="CBH36" s="8"/>
      <c r="CBI36" s="8"/>
      <c r="CBJ36" s="8"/>
      <c r="CBK36" s="8"/>
      <c r="CBL36" s="8"/>
      <c r="CBM36" s="8"/>
      <c r="CBN36" s="8"/>
      <c r="CBO36" s="8"/>
      <c r="CBP36" s="8"/>
      <c r="CBQ36" s="8"/>
      <c r="CBR36" s="8"/>
      <c r="CBS36" s="8"/>
      <c r="CBT36" s="8"/>
      <c r="CBU36" s="8"/>
      <c r="CBV36" s="8"/>
      <c r="CBW36" s="8"/>
      <c r="CBX36" s="8"/>
      <c r="CBY36" s="8"/>
      <c r="CBZ36" s="8"/>
      <c r="CCA36" s="8"/>
      <c r="CCB36" s="8"/>
      <c r="CCC36" s="8"/>
      <c r="CCD36" s="8"/>
      <c r="CCE36" s="8"/>
      <c r="CCF36" s="8"/>
      <c r="CCG36" s="8"/>
      <c r="CCH36" s="8"/>
      <c r="CCI36" s="8"/>
      <c r="CCJ36" s="8"/>
      <c r="CCK36" s="8"/>
      <c r="CCL36" s="8"/>
      <c r="CCM36" s="8"/>
      <c r="CCN36" s="8"/>
      <c r="CCO36" s="8"/>
      <c r="CCP36" s="8"/>
      <c r="CCQ36" s="8"/>
      <c r="CCR36" s="8"/>
      <c r="CCS36" s="8"/>
      <c r="CCT36" s="8"/>
      <c r="CCU36" s="8"/>
      <c r="CCV36" s="8"/>
      <c r="CCW36" s="8"/>
      <c r="CCX36" s="8"/>
      <c r="CCY36" s="8"/>
      <c r="CCZ36" s="8"/>
      <c r="CDA36" s="8"/>
      <c r="CDB36" s="8"/>
      <c r="CDC36" s="8"/>
      <c r="CDD36" s="8"/>
      <c r="CDE36" s="8"/>
      <c r="CDF36" s="8"/>
      <c r="CDG36" s="8"/>
      <c r="CDH36" s="8"/>
      <c r="CDI36" s="8"/>
      <c r="CDJ36" s="8"/>
      <c r="CDK36" s="8"/>
      <c r="CDL36" s="8"/>
      <c r="CDM36" s="8"/>
      <c r="CDN36" s="8"/>
      <c r="CDO36" s="8"/>
      <c r="CDP36" s="8"/>
      <c r="CDQ36" s="8"/>
      <c r="CDR36" s="8"/>
      <c r="CDS36" s="8"/>
      <c r="CDT36" s="8"/>
      <c r="CDU36" s="8"/>
      <c r="CDV36" s="8"/>
      <c r="CDW36" s="8"/>
      <c r="CDX36" s="8"/>
      <c r="CDY36" s="8"/>
      <c r="CDZ36" s="8"/>
      <c r="CEA36" s="8"/>
      <c r="CEB36" s="8"/>
      <c r="CEC36" s="8"/>
      <c r="CED36" s="8"/>
      <c r="CEE36" s="8"/>
      <c r="CEF36" s="8"/>
      <c r="CEG36" s="8"/>
      <c r="CEH36" s="8"/>
      <c r="CEI36" s="8"/>
      <c r="CEJ36" s="8"/>
      <c r="CEK36" s="8"/>
      <c r="CEL36" s="8"/>
      <c r="CEM36" s="8"/>
      <c r="CEN36" s="8"/>
      <c r="CEO36" s="8"/>
      <c r="CEP36" s="8"/>
      <c r="CEQ36" s="8"/>
      <c r="CER36" s="8"/>
      <c r="CES36" s="8"/>
      <c r="CET36" s="8"/>
      <c r="CEU36" s="8"/>
      <c r="CEV36" s="8"/>
      <c r="CEW36" s="8"/>
      <c r="CEX36" s="8"/>
      <c r="CEY36" s="8"/>
      <c r="CEZ36" s="8"/>
      <c r="CFA36" s="8"/>
      <c r="CFB36" s="8"/>
      <c r="CFC36" s="8"/>
      <c r="CFD36" s="8"/>
      <c r="CFE36" s="8"/>
      <c r="CFF36" s="8"/>
      <c r="CFG36" s="8"/>
      <c r="CFH36" s="8"/>
      <c r="CFI36" s="8"/>
      <c r="CFJ36" s="8"/>
      <c r="CFK36" s="8"/>
      <c r="CFL36" s="8"/>
      <c r="CFM36" s="8"/>
      <c r="CFN36" s="8"/>
      <c r="CFO36" s="8"/>
      <c r="CFP36" s="8"/>
      <c r="CFQ36" s="8"/>
      <c r="CFR36" s="8"/>
      <c r="CFS36" s="8"/>
      <c r="CFT36" s="8"/>
      <c r="CFU36" s="8"/>
      <c r="CFV36" s="8"/>
      <c r="CFW36" s="8"/>
      <c r="CFX36" s="8"/>
      <c r="CFY36" s="8"/>
      <c r="CFZ36" s="8"/>
      <c r="CGA36" s="8"/>
      <c r="CGB36" s="8"/>
      <c r="CGC36" s="8"/>
      <c r="CGD36" s="8"/>
      <c r="CGE36" s="8"/>
      <c r="CGF36" s="8"/>
      <c r="CGG36" s="8"/>
      <c r="CGH36" s="8"/>
      <c r="CGI36" s="8"/>
      <c r="CGJ36" s="8"/>
      <c r="CGK36" s="8"/>
      <c r="CGL36" s="8"/>
      <c r="CGM36" s="8"/>
      <c r="CGN36" s="8"/>
      <c r="CGO36" s="8"/>
      <c r="CGP36" s="8"/>
      <c r="CGQ36" s="8"/>
      <c r="CGR36" s="8"/>
      <c r="CGS36" s="8"/>
      <c r="CGT36" s="8"/>
      <c r="CGU36" s="8"/>
      <c r="CGV36" s="8"/>
      <c r="CGW36" s="8"/>
      <c r="CGX36" s="8"/>
      <c r="CGY36" s="8"/>
      <c r="CGZ36" s="8"/>
      <c r="CHA36" s="8"/>
      <c r="CHB36" s="8"/>
      <c r="CHC36" s="8"/>
      <c r="CHD36" s="8"/>
      <c r="CHE36" s="8"/>
      <c r="CHF36" s="8"/>
      <c r="CHG36" s="8"/>
      <c r="CHH36" s="8"/>
      <c r="CHI36" s="8"/>
      <c r="CHJ36" s="8"/>
      <c r="CHK36" s="8"/>
      <c r="CHL36" s="8"/>
      <c r="CHM36" s="8"/>
      <c r="CHN36" s="8"/>
      <c r="CHO36" s="8"/>
      <c r="CHP36" s="8"/>
      <c r="CHQ36" s="8"/>
      <c r="CHR36" s="8"/>
      <c r="CHS36" s="8"/>
      <c r="CHT36" s="8"/>
      <c r="CHU36" s="8"/>
      <c r="CHV36" s="8"/>
      <c r="CHW36" s="8"/>
      <c r="CHX36" s="8"/>
      <c r="CHY36" s="8"/>
      <c r="CHZ36" s="8"/>
      <c r="CIA36" s="8"/>
      <c r="CIB36" s="8"/>
      <c r="CIC36" s="8"/>
      <c r="CID36" s="8"/>
      <c r="CIE36" s="8"/>
      <c r="CIF36" s="8"/>
      <c r="CIG36" s="8"/>
      <c r="CIH36" s="8"/>
      <c r="CII36" s="8"/>
      <c r="CIJ36" s="8"/>
      <c r="CIK36" s="8"/>
      <c r="CIL36" s="8"/>
      <c r="CIM36" s="8"/>
      <c r="CIN36" s="8"/>
      <c r="CIO36" s="8"/>
      <c r="CIP36" s="8"/>
      <c r="CIQ36" s="8"/>
      <c r="CIR36" s="8"/>
      <c r="CIS36" s="8"/>
      <c r="CIT36" s="8"/>
      <c r="CIU36" s="8"/>
      <c r="CIV36" s="8"/>
      <c r="CIW36" s="8"/>
      <c r="CIX36" s="8"/>
      <c r="CIY36" s="8"/>
      <c r="CIZ36" s="8"/>
      <c r="CJA36" s="8"/>
      <c r="CJB36" s="8"/>
      <c r="CJC36" s="8"/>
      <c r="CJD36" s="8"/>
      <c r="CJE36" s="8"/>
      <c r="CJF36" s="8"/>
      <c r="CJG36" s="8"/>
      <c r="CJH36" s="8"/>
      <c r="CJI36" s="8"/>
      <c r="CJJ36" s="8"/>
      <c r="CJK36" s="8"/>
      <c r="CJL36" s="8"/>
      <c r="CJM36" s="8"/>
      <c r="CJN36" s="8"/>
      <c r="CJO36" s="8"/>
      <c r="CJP36" s="8"/>
      <c r="CJQ36" s="8"/>
      <c r="CJR36" s="8"/>
      <c r="CJS36" s="8"/>
      <c r="CJT36" s="8"/>
      <c r="CJU36" s="8"/>
      <c r="CJV36" s="8"/>
      <c r="CJW36" s="8"/>
      <c r="CJX36" s="8"/>
      <c r="CJY36" s="8"/>
      <c r="CJZ36" s="8"/>
      <c r="CKA36" s="8"/>
      <c r="CKB36" s="8"/>
      <c r="CKC36" s="8"/>
      <c r="CKD36" s="8"/>
      <c r="CKE36" s="8"/>
      <c r="CKF36" s="8"/>
      <c r="CKG36" s="8"/>
      <c r="CKH36" s="8"/>
      <c r="CKI36" s="8"/>
      <c r="CKJ36" s="8"/>
      <c r="CKK36" s="8"/>
      <c r="CKL36" s="8"/>
      <c r="CKM36" s="8"/>
      <c r="CKN36" s="8"/>
      <c r="CKO36" s="8"/>
      <c r="CKP36" s="8"/>
      <c r="CKQ36" s="8"/>
      <c r="CKR36" s="8"/>
      <c r="CKS36" s="8"/>
      <c r="CKT36" s="8"/>
      <c r="CKU36" s="8"/>
      <c r="CKV36" s="8"/>
      <c r="CKW36" s="8"/>
      <c r="CKX36" s="8"/>
      <c r="CKY36" s="8"/>
      <c r="CKZ36" s="8"/>
      <c r="CLA36" s="8"/>
      <c r="CLB36" s="8"/>
      <c r="CLC36" s="8"/>
      <c r="CLD36" s="8"/>
      <c r="CLE36" s="8"/>
      <c r="CLF36" s="8"/>
      <c r="CLG36" s="8"/>
      <c r="CLH36" s="8"/>
      <c r="CLI36" s="8"/>
      <c r="CLJ36" s="8"/>
      <c r="CLK36" s="8"/>
      <c r="CLL36" s="8"/>
      <c r="CLM36" s="8"/>
      <c r="CLN36" s="8"/>
      <c r="CLO36" s="8"/>
      <c r="CLP36" s="8"/>
      <c r="CLQ36" s="8"/>
      <c r="CLR36" s="8"/>
      <c r="CLS36" s="8"/>
      <c r="CLT36" s="8"/>
      <c r="CLU36" s="8"/>
      <c r="CLV36" s="8"/>
      <c r="CLW36" s="8"/>
      <c r="CLX36" s="8"/>
      <c r="CLY36" s="8"/>
      <c r="CLZ36" s="8"/>
      <c r="CMA36" s="8"/>
      <c r="CMB36" s="8"/>
      <c r="CMC36" s="8"/>
      <c r="CMD36" s="8"/>
      <c r="CME36" s="8"/>
      <c r="CMF36" s="8"/>
      <c r="CMG36" s="8"/>
      <c r="CMH36" s="8"/>
      <c r="CMI36" s="8"/>
      <c r="CMJ36" s="8"/>
      <c r="CMK36" s="8"/>
      <c r="CML36" s="8"/>
      <c r="CMM36" s="8"/>
      <c r="CMN36" s="8"/>
      <c r="CMO36" s="8"/>
      <c r="CMP36" s="8"/>
      <c r="CMQ36" s="8"/>
      <c r="CMR36" s="8"/>
      <c r="CMS36" s="8"/>
      <c r="CMT36" s="8"/>
      <c r="CMU36" s="8"/>
      <c r="CMV36" s="8"/>
      <c r="CMW36" s="8"/>
      <c r="CMX36" s="8"/>
      <c r="CMY36" s="8"/>
      <c r="CMZ36" s="8"/>
      <c r="CNA36" s="8"/>
      <c r="CNB36" s="8"/>
      <c r="CNC36" s="8"/>
      <c r="CND36" s="8"/>
      <c r="CNE36" s="8"/>
      <c r="CNF36" s="8"/>
      <c r="CNG36" s="8"/>
      <c r="CNH36" s="8"/>
      <c r="CNI36" s="8"/>
      <c r="CNJ36" s="8"/>
      <c r="CNK36" s="8"/>
      <c r="CNL36" s="8"/>
      <c r="CNM36" s="8"/>
      <c r="CNN36" s="8"/>
      <c r="CNO36" s="8"/>
      <c r="CNP36" s="8"/>
      <c r="CNQ36" s="8"/>
      <c r="CNR36" s="8"/>
      <c r="CNS36" s="8"/>
      <c r="CNT36" s="8"/>
      <c r="CNU36" s="8"/>
      <c r="CNV36" s="8"/>
      <c r="CNW36" s="8"/>
      <c r="CNX36" s="8"/>
      <c r="CNY36" s="8"/>
      <c r="CNZ36" s="8"/>
      <c r="COA36" s="8"/>
      <c r="COB36" s="8"/>
      <c r="COC36" s="8"/>
      <c r="COD36" s="8"/>
      <c r="COE36" s="8"/>
      <c r="COF36" s="8"/>
      <c r="COG36" s="8"/>
      <c r="COH36" s="8"/>
      <c r="COI36" s="8"/>
      <c r="COJ36" s="8"/>
      <c r="COK36" s="8"/>
      <c r="COL36" s="8"/>
      <c r="COM36" s="8"/>
      <c r="CON36" s="8"/>
      <c r="COO36" s="8"/>
      <c r="COP36" s="8"/>
      <c r="COQ36" s="8"/>
      <c r="COR36" s="8"/>
      <c r="COS36" s="8"/>
      <c r="COT36" s="8"/>
      <c r="COU36" s="8"/>
      <c r="COV36" s="8"/>
      <c r="COW36" s="8"/>
      <c r="COX36" s="8"/>
      <c r="COY36" s="8"/>
      <c r="COZ36" s="8"/>
      <c r="CPA36" s="8"/>
      <c r="CPB36" s="8"/>
      <c r="CPC36" s="8"/>
      <c r="CPD36" s="8"/>
      <c r="CPE36" s="8"/>
      <c r="CPF36" s="8"/>
      <c r="CPG36" s="8"/>
      <c r="CPH36" s="8"/>
      <c r="CPI36" s="8"/>
      <c r="CPJ36" s="8"/>
      <c r="CPK36" s="8"/>
      <c r="CPL36" s="8"/>
      <c r="CPM36" s="8"/>
      <c r="CPN36" s="8"/>
      <c r="CPO36" s="8"/>
      <c r="CPP36" s="8"/>
      <c r="CPQ36" s="8"/>
      <c r="CPR36" s="8"/>
      <c r="CPS36" s="8"/>
      <c r="CPT36" s="8"/>
      <c r="CPU36" s="8"/>
      <c r="CPV36" s="8"/>
      <c r="CPW36" s="8"/>
      <c r="CPX36" s="8"/>
      <c r="CPY36" s="8"/>
      <c r="CPZ36" s="8"/>
      <c r="CQA36" s="8"/>
      <c r="CQB36" s="8"/>
      <c r="CQC36" s="8"/>
      <c r="CQD36" s="8"/>
      <c r="CQE36" s="8"/>
      <c r="CQF36" s="8"/>
      <c r="CQG36" s="8"/>
      <c r="CQH36" s="8"/>
      <c r="CQI36" s="8"/>
      <c r="CQJ36" s="8"/>
      <c r="CQK36" s="8"/>
      <c r="CQL36" s="8"/>
      <c r="CQM36" s="8"/>
      <c r="CQN36" s="8"/>
      <c r="CQO36" s="8"/>
      <c r="CQP36" s="8"/>
      <c r="CQQ36" s="8"/>
      <c r="CQR36" s="8"/>
      <c r="CQS36" s="8"/>
      <c r="CQT36" s="8"/>
      <c r="CQU36" s="8"/>
      <c r="CQV36" s="8"/>
      <c r="CQW36" s="8"/>
      <c r="CQX36" s="8"/>
      <c r="CQY36" s="8"/>
      <c r="CQZ36" s="8"/>
      <c r="CRA36" s="8"/>
      <c r="CRB36" s="8"/>
      <c r="CRC36" s="8"/>
      <c r="CRD36" s="8"/>
      <c r="CRE36" s="8"/>
      <c r="CRF36" s="8"/>
      <c r="CRG36" s="8"/>
      <c r="CRH36" s="8"/>
      <c r="CRI36" s="8"/>
      <c r="CRJ36" s="8"/>
      <c r="CRK36" s="8"/>
      <c r="CRL36" s="8"/>
      <c r="CRM36" s="8"/>
      <c r="CRN36" s="8"/>
      <c r="CRO36" s="8"/>
      <c r="CRP36" s="8"/>
      <c r="CRQ36" s="8"/>
      <c r="CRR36" s="8"/>
      <c r="CRS36" s="8"/>
      <c r="CRT36" s="8"/>
      <c r="CRU36" s="8"/>
      <c r="CRV36" s="8"/>
      <c r="CRW36" s="8"/>
      <c r="CRX36" s="8"/>
      <c r="CRY36" s="8"/>
      <c r="CRZ36" s="8"/>
      <c r="CSA36" s="8"/>
      <c r="CSB36" s="8"/>
      <c r="CSC36" s="8"/>
      <c r="CSD36" s="8"/>
      <c r="CSE36" s="8"/>
      <c r="CSF36" s="8"/>
      <c r="CSG36" s="8"/>
      <c r="CSH36" s="8"/>
      <c r="CSI36" s="8"/>
      <c r="CSJ36" s="8"/>
      <c r="CSK36" s="8"/>
      <c r="CSL36" s="8"/>
      <c r="CSM36" s="8"/>
      <c r="CSN36" s="8"/>
      <c r="CSO36" s="8"/>
      <c r="CSP36" s="8"/>
      <c r="CSQ36" s="8"/>
      <c r="CSR36" s="8"/>
      <c r="CSS36" s="8"/>
      <c r="CST36" s="8"/>
      <c r="CSU36" s="8"/>
      <c r="CSV36" s="8"/>
      <c r="CSW36" s="8"/>
      <c r="CSX36" s="8"/>
      <c r="CSY36" s="8"/>
      <c r="CSZ36" s="8"/>
      <c r="CTA36" s="8"/>
      <c r="CTB36" s="8"/>
      <c r="CTC36" s="8"/>
      <c r="CTD36" s="8"/>
      <c r="CTE36" s="8"/>
      <c r="CTF36" s="8"/>
      <c r="CTG36" s="8"/>
      <c r="CTH36" s="8"/>
      <c r="CTI36" s="8"/>
      <c r="CTJ36" s="8"/>
      <c r="CTK36" s="8"/>
      <c r="CTL36" s="8"/>
      <c r="CTM36" s="8"/>
      <c r="CTN36" s="8"/>
      <c r="CTO36" s="8"/>
      <c r="CTP36" s="8"/>
      <c r="CTQ36" s="8"/>
      <c r="CTR36" s="8"/>
      <c r="CTS36" s="8"/>
      <c r="CTT36" s="8"/>
      <c r="CTU36" s="8"/>
      <c r="CTV36" s="8"/>
      <c r="CTW36" s="8"/>
      <c r="CTX36" s="8"/>
      <c r="CTY36" s="8"/>
      <c r="CTZ36" s="8"/>
      <c r="CUA36" s="8"/>
      <c r="CUB36" s="8"/>
      <c r="CUC36" s="8"/>
      <c r="CUD36" s="8"/>
      <c r="CUE36" s="8"/>
      <c r="CUF36" s="8"/>
      <c r="CUG36" s="8"/>
      <c r="CUH36" s="8"/>
      <c r="CUI36" s="8"/>
      <c r="CUJ36" s="8"/>
      <c r="CUK36" s="8"/>
      <c r="CUL36" s="8"/>
      <c r="CUM36" s="8"/>
      <c r="CUN36" s="8"/>
      <c r="CUO36" s="8"/>
      <c r="CUP36" s="8"/>
      <c r="CUQ36" s="8"/>
      <c r="CUR36" s="8"/>
      <c r="CUS36" s="8"/>
      <c r="CUT36" s="8"/>
      <c r="CUU36" s="8"/>
      <c r="CUV36" s="8"/>
      <c r="CUW36" s="8"/>
      <c r="CUX36" s="8"/>
      <c r="CUY36" s="8"/>
      <c r="CUZ36" s="8"/>
      <c r="CVA36" s="8"/>
      <c r="CVB36" s="8"/>
      <c r="CVC36" s="8"/>
      <c r="CVD36" s="8"/>
      <c r="CVE36" s="8"/>
      <c r="CVF36" s="8"/>
      <c r="CVG36" s="8"/>
      <c r="CVH36" s="8"/>
      <c r="CVI36" s="8"/>
      <c r="CVJ36" s="8"/>
      <c r="CVK36" s="8"/>
      <c r="CVL36" s="8"/>
      <c r="CVM36" s="8"/>
      <c r="CVN36" s="8"/>
      <c r="CVO36" s="8"/>
      <c r="CVP36" s="8"/>
      <c r="CVQ36" s="8"/>
      <c r="CVR36" s="8"/>
      <c r="CVS36" s="8"/>
      <c r="CVT36" s="8"/>
      <c r="CVU36" s="8"/>
      <c r="CVV36" s="8"/>
      <c r="CVW36" s="8"/>
      <c r="CVX36" s="8"/>
      <c r="CVY36" s="8"/>
      <c r="CVZ36" s="8"/>
      <c r="CWA36" s="8"/>
      <c r="CWB36" s="8"/>
      <c r="CWC36" s="8"/>
      <c r="CWD36" s="8"/>
      <c r="CWE36" s="8"/>
      <c r="CWF36" s="8"/>
      <c r="CWG36" s="8"/>
      <c r="CWH36" s="8"/>
      <c r="CWI36" s="8"/>
      <c r="CWJ36" s="8"/>
      <c r="CWK36" s="8"/>
      <c r="CWL36" s="8"/>
      <c r="CWM36" s="8"/>
      <c r="CWN36" s="8"/>
      <c r="CWO36" s="8"/>
      <c r="CWP36" s="8"/>
      <c r="CWQ36" s="8"/>
      <c r="CWR36" s="8"/>
      <c r="CWS36" s="8"/>
      <c r="CWT36" s="8"/>
      <c r="CWU36" s="8"/>
      <c r="CWV36" s="8"/>
      <c r="CWW36" s="8"/>
      <c r="CWX36" s="8"/>
      <c r="CWY36" s="8"/>
      <c r="CWZ36" s="8"/>
      <c r="CXA36" s="8"/>
      <c r="CXB36" s="8"/>
      <c r="CXC36" s="8"/>
      <c r="CXD36" s="8"/>
      <c r="CXE36" s="8"/>
      <c r="CXF36" s="8"/>
      <c r="CXG36" s="8"/>
      <c r="CXH36" s="8"/>
      <c r="CXI36" s="8"/>
      <c r="CXJ36" s="8"/>
      <c r="CXK36" s="8"/>
      <c r="CXL36" s="8"/>
      <c r="CXM36" s="8"/>
      <c r="CXN36" s="8"/>
      <c r="CXO36" s="8"/>
      <c r="CXP36" s="8"/>
      <c r="CXQ36" s="8"/>
      <c r="CXR36" s="8"/>
      <c r="CXS36" s="8"/>
      <c r="CXT36" s="8"/>
      <c r="CXU36" s="8"/>
      <c r="CXV36" s="8"/>
      <c r="CXW36" s="8"/>
      <c r="CXX36" s="8"/>
      <c r="CXY36" s="8"/>
      <c r="CXZ36" s="8"/>
      <c r="CYA36" s="8"/>
      <c r="CYB36" s="8"/>
      <c r="CYC36" s="8"/>
      <c r="CYD36" s="8"/>
      <c r="CYE36" s="8"/>
      <c r="CYF36" s="8"/>
      <c r="CYG36" s="8"/>
      <c r="CYH36" s="8"/>
      <c r="CYI36" s="8"/>
      <c r="CYJ36" s="8"/>
      <c r="CYK36" s="8"/>
      <c r="CYL36" s="8"/>
      <c r="CYM36" s="8"/>
      <c r="CYN36" s="8"/>
      <c r="CYO36" s="8"/>
      <c r="CYP36" s="8"/>
      <c r="CYQ36" s="8"/>
      <c r="CYR36" s="8"/>
      <c r="CYS36" s="8"/>
      <c r="CYT36" s="8"/>
      <c r="CYU36" s="8"/>
      <c r="CYV36" s="8"/>
      <c r="CYW36" s="8"/>
      <c r="CYX36" s="8"/>
      <c r="CYY36" s="8"/>
      <c r="CYZ36" s="8"/>
      <c r="CZA36" s="8"/>
      <c r="CZB36" s="8"/>
      <c r="CZC36" s="8"/>
      <c r="CZD36" s="8"/>
      <c r="CZE36" s="8"/>
      <c r="CZF36" s="8"/>
      <c r="CZG36" s="8"/>
      <c r="CZH36" s="8"/>
      <c r="CZI36" s="8"/>
      <c r="CZJ36" s="8"/>
      <c r="CZK36" s="8"/>
      <c r="CZL36" s="8"/>
      <c r="CZM36" s="8"/>
      <c r="CZN36" s="8"/>
      <c r="CZO36" s="8"/>
      <c r="CZP36" s="8"/>
      <c r="CZQ36" s="8"/>
      <c r="CZR36" s="8"/>
      <c r="CZS36" s="8"/>
      <c r="CZT36" s="8"/>
      <c r="CZU36" s="8"/>
      <c r="CZV36" s="8"/>
      <c r="CZW36" s="8"/>
      <c r="CZX36" s="8"/>
      <c r="CZY36" s="8"/>
      <c r="CZZ36" s="8"/>
      <c r="DAA36" s="8"/>
      <c r="DAB36" s="8"/>
      <c r="DAC36" s="8"/>
      <c r="DAD36" s="8"/>
      <c r="DAE36" s="8"/>
      <c r="DAF36" s="8"/>
      <c r="DAG36" s="8"/>
      <c r="DAH36" s="8"/>
      <c r="DAI36" s="8"/>
      <c r="DAJ36" s="8"/>
      <c r="DAK36" s="8"/>
      <c r="DAL36" s="8"/>
      <c r="DAM36" s="8"/>
      <c r="DAN36" s="8"/>
      <c r="DAO36" s="8"/>
      <c r="DAP36" s="8"/>
      <c r="DAQ36" s="8"/>
      <c r="DAR36" s="8"/>
      <c r="DAS36" s="8"/>
      <c r="DAT36" s="8"/>
      <c r="DAU36" s="8"/>
      <c r="DAV36" s="8"/>
      <c r="DAW36" s="8"/>
      <c r="DAX36" s="8"/>
      <c r="DAY36" s="8"/>
      <c r="DAZ36" s="8"/>
      <c r="DBA36" s="8"/>
      <c r="DBB36" s="8"/>
      <c r="DBC36" s="8"/>
      <c r="DBD36" s="8"/>
      <c r="DBE36" s="8"/>
      <c r="DBF36" s="8"/>
      <c r="DBG36" s="8"/>
      <c r="DBH36" s="8"/>
      <c r="DBI36" s="8"/>
      <c r="DBJ36" s="8"/>
      <c r="DBK36" s="8"/>
      <c r="DBL36" s="8"/>
      <c r="DBM36" s="8"/>
      <c r="DBN36" s="8"/>
      <c r="DBO36" s="8"/>
      <c r="DBP36" s="8"/>
      <c r="DBQ36" s="8"/>
      <c r="DBR36" s="8"/>
      <c r="DBS36" s="8"/>
      <c r="DBT36" s="8"/>
      <c r="DBU36" s="8"/>
      <c r="DBV36" s="8"/>
      <c r="DBW36" s="8"/>
      <c r="DBX36" s="8"/>
      <c r="DBY36" s="8"/>
      <c r="DBZ36" s="8"/>
      <c r="DCA36" s="8"/>
      <c r="DCB36" s="8"/>
      <c r="DCC36" s="8"/>
      <c r="DCD36" s="8"/>
      <c r="DCE36" s="8"/>
      <c r="DCF36" s="8"/>
      <c r="DCG36" s="8"/>
      <c r="DCH36" s="8"/>
      <c r="DCI36" s="8"/>
      <c r="DCJ36" s="8"/>
      <c r="DCK36" s="8"/>
      <c r="DCL36" s="8"/>
      <c r="DCM36" s="8"/>
      <c r="DCN36" s="8"/>
      <c r="DCO36" s="8"/>
      <c r="DCP36" s="8"/>
      <c r="DCQ36" s="8"/>
      <c r="DCR36" s="8"/>
      <c r="DCS36" s="8"/>
      <c r="DCT36" s="8"/>
      <c r="DCU36" s="8"/>
      <c r="DCV36" s="8"/>
      <c r="DCW36" s="8"/>
      <c r="DCX36" s="8"/>
      <c r="DCY36" s="8"/>
      <c r="DCZ36" s="8"/>
      <c r="DDA36" s="8"/>
      <c r="DDB36" s="8"/>
      <c r="DDC36" s="8"/>
      <c r="DDD36" s="8"/>
      <c r="DDE36" s="8"/>
      <c r="DDF36" s="8"/>
      <c r="DDG36" s="8"/>
      <c r="DDH36" s="8"/>
      <c r="DDI36" s="8"/>
      <c r="DDJ36" s="8"/>
      <c r="DDK36" s="8"/>
      <c r="DDL36" s="8"/>
      <c r="DDM36" s="8"/>
      <c r="DDN36" s="8"/>
      <c r="DDO36" s="8"/>
      <c r="DDP36" s="8"/>
      <c r="DDQ36" s="8"/>
      <c r="DDR36" s="8"/>
      <c r="DDS36" s="8"/>
      <c r="DDT36" s="8"/>
      <c r="DDU36" s="8"/>
      <c r="DDV36" s="8"/>
      <c r="DDW36" s="8"/>
      <c r="DDX36" s="8"/>
      <c r="DDY36" s="8"/>
      <c r="DDZ36" s="8"/>
      <c r="DEA36" s="8"/>
      <c r="DEB36" s="8"/>
      <c r="DEC36" s="8"/>
      <c r="DED36" s="8"/>
      <c r="DEE36" s="8"/>
      <c r="DEF36" s="8"/>
      <c r="DEG36" s="8"/>
      <c r="DEH36" s="8"/>
      <c r="DEI36" s="8"/>
      <c r="DEJ36" s="8"/>
      <c r="DEK36" s="8"/>
      <c r="DEL36" s="8"/>
      <c r="DEM36" s="8"/>
      <c r="DEN36" s="8"/>
      <c r="DEO36" s="8"/>
      <c r="DEP36" s="8"/>
      <c r="DEQ36" s="8"/>
      <c r="DER36" s="8"/>
      <c r="DES36" s="8"/>
      <c r="DET36" s="8"/>
      <c r="DEU36" s="8"/>
      <c r="DEV36" s="8"/>
      <c r="DEW36" s="8"/>
      <c r="DEX36" s="8"/>
      <c r="DEY36" s="8"/>
      <c r="DEZ36" s="8"/>
      <c r="DFA36" s="8"/>
      <c r="DFB36" s="8"/>
      <c r="DFC36" s="8"/>
      <c r="DFD36" s="8"/>
      <c r="DFE36" s="8"/>
      <c r="DFF36" s="8"/>
      <c r="DFG36" s="8"/>
      <c r="DFH36" s="8"/>
      <c r="DFI36" s="8"/>
      <c r="DFJ36" s="8"/>
      <c r="DFK36" s="8"/>
      <c r="DFL36" s="8"/>
      <c r="DFM36" s="8"/>
      <c r="DFN36" s="8"/>
      <c r="DFO36" s="8"/>
      <c r="DFP36" s="8"/>
      <c r="DFQ36" s="8"/>
      <c r="DFR36" s="8"/>
      <c r="DFS36" s="8"/>
      <c r="DFT36" s="8"/>
      <c r="DFU36" s="8"/>
      <c r="DFV36" s="8"/>
      <c r="DFW36" s="8"/>
      <c r="DFX36" s="8"/>
      <c r="DFY36" s="8"/>
      <c r="DFZ36" s="8"/>
      <c r="DGA36" s="8"/>
      <c r="DGB36" s="8"/>
      <c r="DGC36" s="8"/>
      <c r="DGD36" s="8"/>
      <c r="DGE36" s="8"/>
      <c r="DGF36" s="8"/>
      <c r="DGG36" s="8"/>
      <c r="DGH36" s="8"/>
      <c r="DGI36" s="8"/>
      <c r="DGJ36" s="8"/>
      <c r="DGK36" s="8"/>
      <c r="DGL36" s="8"/>
      <c r="DGM36" s="8"/>
      <c r="DGN36" s="8"/>
      <c r="DGO36" s="8"/>
      <c r="DGP36" s="8"/>
      <c r="DGQ36" s="8"/>
      <c r="DGR36" s="8"/>
      <c r="DGS36" s="8"/>
      <c r="DGT36" s="8"/>
      <c r="DGU36" s="8"/>
      <c r="DGV36" s="8"/>
      <c r="DGW36" s="8"/>
      <c r="DGX36" s="8"/>
      <c r="DGY36" s="8"/>
      <c r="DGZ36" s="8"/>
      <c r="DHA36" s="8"/>
      <c r="DHB36" s="8"/>
      <c r="DHC36" s="8"/>
      <c r="DHD36" s="8"/>
      <c r="DHE36" s="8"/>
      <c r="DHF36" s="8"/>
      <c r="DHG36" s="8"/>
      <c r="DHH36" s="8"/>
      <c r="DHI36" s="8"/>
      <c r="DHJ36" s="8"/>
      <c r="DHK36" s="8"/>
      <c r="DHL36" s="8"/>
      <c r="DHM36" s="8"/>
      <c r="DHN36" s="8"/>
      <c r="DHO36" s="8"/>
      <c r="DHP36" s="8"/>
      <c r="DHQ36" s="8"/>
      <c r="DHR36" s="8"/>
      <c r="DHS36" s="8"/>
      <c r="DHT36" s="8"/>
      <c r="DHU36" s="8"/>
      <c r="DHV36" s="8"/>
      <c r="DHW36" s="8"/>
      <c r="DHX36" s="8"/>
      <c r="DHY36" s="8"/>
      <c r="DHZ36" s="8"/>
      <c r="DIA36" s="8"/>
      <c r="DIB36" s="8"/>
      <c r="DIC36" s="8"/>
      <c r="DID36" s="8"/>
      <c r="DIE36" s="8"/>
      <c r="DIF36" s="8"/>
      <c r="DIG36" s="8"/>
      <c r="DIH36" s="8"/>
      <c r="DII36" s="8"/>
      <c r="DIJ36" s="8"/>
      <c r="DIK36" s="8"/>
      <c r="DIL36" s="8"/>
      <c r="DIM36" s="8"/>
      <c r="DIN36" s="8"/>
      <c r="DIO36" s="8"/>
      <c r="DIP36" s="8"/>
      <c r="DIQ36" s="8"/>
      <c r="DIR36" s="8"/>
      <c r="DIS36" s="8"/>
      <c r="DIT36" s="8"/>
      <c r="DIU36" s="8"/>
      <c r="DIV36" s="8"/>
      <c r="DIW36" s="8"/>
      <c r="DIX36" s="8"/>
      <c r="DIY36" s="8"/>
      <c r="DIZ36" s="8"/>
      <c r="DJA36" s="8"/>
      <c r="DJB36" s="8"/>
      <c r="DJC36" s="8"/>
      <c r="DJD36" s="8"/>
      <c r="DJE36" s="8"/>
      <c r="DJF36" s="8"/>
      <c r="DJG36" s="8"/>
      <c r="DJH36" s="8"/>
      <c r="DJI36" s="8"/>
      <c r="DJJ36" s="8"/>
      <c r="DJK36" s="8"/>
      <c r="DJL36" s="8"/>
      <c r="DJM36" s="8"/>
      <c r="DJN36" s="8"/>
      <c r="DJO36" s="8"/>
      <c r="DJP36" s="8"/>
      <c r="DJQ36" s="8"/>
      <c r="DJR36" s="8"/>
      <c r="DJS36" s="8"/>
      <c r="DJT36" s="8"/>
      <c r="DJU36" s="8"/>
      <c r="DJV36" s="8"/>
      <c r="DJW36" s="8"/>
      <c r="DJX36" s="8"/>
      <c r="DJY36" s="8"/>
      <c r="DJZ36" s="8"/>
      <c r="DKA36" s="8"/>
      <c r="DKB36" s="8"/>
      <c r="DKC36" s="8"/>
      <c r="DKD36" s="8"/>
      <c r="DKE36" s="8"/>
      <c r="DKF36" s="8"/>
      <c r="DKG36" s="8"/>
      <c r="DKH36" s="8"/>
      <c r="DKI36" s="8"/>
      <c r="DKJ36" s="8"/>
      <c r="DKK36" s="8"/>
      <c r="DKL36" s="8"/>
      <c r="DKM36" s="8"/>
      <c r="DKN36" s="8"/>
      <c r="DKO36" s="8"/>
      <c r="DKP36" s="8"/>
      <c r="DKQ36" s="8"/>
      <c r="DKR36" s="8"/>
      <c r="DKS36" s="8"/>
      <c r="DKT36" s="8"/>
      <c r="DKU36" s="8"/>
      <c r="DKV36" s="8"/>
      <c r="DKW36" s="8"/>
      <c r="DKX36" s="8"/>
      <c r="DKY36" s="8"/>
      <c r="DKZ36" s="8"/>
      <c r="DLA36" s="8"/>
      <c r="DLB36" s="8"/>
      <c r="DLC36" s="8"/>
      <c r="DLD36" s="8"/>
      <c r="DLE36" s="8"/>
      <c r="DLF36" s="8"/>
      <c r="DLG36" s="8"/>
      <c r="DLH36" s="8"/>
      <c r="DLI36" s="8"/>
      <c r="DLJ36" s="8"/>
      <c r="DLK36" s="8"/>
      <c r="DLL36" s="8"/>
      <c r="DLM36" s="8"/>
      <c r="DLN36" s="8"/>
      <c r="DLO36" s="8"/>
      <c r="DLP36" s="8"/>
      <c r="DLQ36" s="8"/>
      <c r="DLR36" s="8"/>
      <c r="DLS36" s="8"/>
      <c r="DLT36" s="8"/>
      <c r="DLU36" s="8"/>
      <c r="DLV36" s="8"/>
      <c r="DLW36" s="8"/>
      <c r="DLX36" s="8"/>
      <c r="DLY36" s="8"/>
      <c r="DLZ36" s="8"/>
      <c r="DMA36" s="8"/>
      <c r="DMB36" s="8"/>
      <c r="DMC36" s="8"/>
      <c r="DMD36" s="8"/>
      <c r="DME36" s="8"/>
      <c r="DMF36" s="8"/>
      <c r="DMG36" s="8"/>
      <c r="DMH36" s="8"/>
      <c r="DMI36" s="8"/>
      <c r="DMJ36" s="8"/>
      <c r="DMK36" s="8"/>
      <c r="DML36" s="8"/>
      <c r="DMM36" s="8"/>
      <c r="DMN36" s="8"/>
      <c r="DMO36" s="8"/>
      <c r="DMP36" s="8"/>
      <c r="DMQ36" s="8"/>
      <c r="DMR36" s="8"/>
      <c r="DMS36" s="8"/>
      <c r="DMT36" s="8"/>
      <c r="DMU36" s="8"/>
      <c r="DMV36" s="8"/>
      <c r="DMW36" s="8"/>
      <c r="DMX36" s="8"/>
      <c r="DMY36" s="8"/>
      <c r="DMZ36" s="8"/>
      <c r="DNA36" s="8"/>
      <c r="DNB36" s="8"/>
      <c r="DNC36" s="8"/>
      <c r="DND36" s="8"/>
      <c r="DNE36" s="8"/>
      <c r="DNF36" s="8"/>
      <c r="DNG36" s="8"/>
      <c r="DNH36" s="8"/>
      <c r="DNI36" s="8"/>
      <c r="DNJ36" s="8"/>
      <c r="DNK36" s="8"/>
      <c r="DNL36" s="8"/>
      <c r="DNM36" s="8"/>
      <c r="DNN36" s="8"/>
      <c r="DNO36" s="8"/>
      <c r="DNP36" s="8"/>
      <c r="DNQ36" s="8"/>
      <c r="DNR36" s="8"/>
      <c r="DNS36" s="8"/>
      <c r="DNT36" s="8"/>
      <c r="DNU36" s="8"/>
      <c r="DNV36" s="8"/>
      <c r="DNW36" s="8"/>
      <c r="DNX36" s="8"/>
      <c r="DNY36" s="8"/>
      <c r="DNZ36" s="8"/>
      <c r="DOA36" s="8"/>
      <c r="DOB36" s="8"/>
      <c r="DOC36" s="8"/>
      <c r="DOD36" s="8"/>
      <c r="DOE36" s="8"/>
      <c r="DOF36" s="8"/>
      <c r="DOG36" s="8"/>
      <c r="DOH36" s="8"/>
      <c r="DOI36" s="8"/>
      <c r="DOJ36" s="8"/>
      <c r="DOK36" s="8"/>
      <c r="DOL36" s="8"/>
      <c r="DOM36" s="8"/>
      <c r="DON36" s="8"/>
      <c r="DOO36" s="8"/>
      <c r="DOP36" s="8"/>
      <c r="DOQ36" s="8"/>
      <c r="DOR36" s="8"/>
      <c r="DOS36" s="8"/>
      <c r="DOT36" s="8"/>
      <c r="DOU36" s="8"/>
      <c r="DOV36" s="8"/>
      <c r="DOW36" s="8"/>
      <c r="DOX36" s="8"/>
      <c r="DOY36" s="8"/>
      <c r="DOZ36" s="8"/>
      <c r="DPA36" s="8"/>
      <c r="DPB36" s="8"/>
      <c r="DPC36" s="8"/>
      <c r="DPD36" s="8"/>
      <c r="DPE36" s="8"/>
      <c r="DPF36" s="8"/>
      <c r="DPG36" s="8"/>
      <c r="DPH36" s="8"/>
      <c r="DPI36" s="8"/>
      <c r="DPJ36" s="8"/>
      <c r="DPK36" s="8"/>
      <c r="DPL36" s="8"/>
      <c r="DPM36" s="8"/>
      <c r="DPN36" s="8"/>
      <c r="DPO36" s="8"/>
      <c r="DPP36" s="8"/>
      <c r="DPQ36" s="8"/>
      <c r="DPR36" s="8"/>
      <c r="DPS36" s="8"/>
      <c r="DPT36" s="8"/>
      <c r="DPU36" s="8"/>
      <c r="DPV36" s="8"/>
      <c r="DPW36" s="8"/>
      <c r="DPX36" s="8"/>
      <c r="DPY36" s="8"/>
      <c r="DPZ36" s="8"/>
      <c r="DQA36" s="8"/>
      <c r="DQB36" s="8"/>
      <c r="DQC36" s="8"/>
      <c r="DQD36" s="8"/>
      <c r="DQE36" s="8"/>
      <c r="DQF36" s="8"/>
      <c r="DQG36" s="8"/>
      <c r="DQH36" s="8"/>
      <c r="DQI36" s="8"/>
      <c r="DQJ36" s="8"/>
      <c r="DQK36" s="8"/>
      <c r="DQL36" s="8"/>
      <c r="DQM36" s="8"/>
      <c r="DQN36" s="8"/>
      <c r="DQO36" s="8"/>
      <c r="DQP36" s="8"/>
      <c r="DQQ36" s="8"/>
      <c r="DQR36" s="8"/>
      <c r="DQS36" s="8"/>
      <c r="DQT36" s="8"/>
      <c r="DQU36" s="8"/>
      <c r="DQV36" s="8"/>
      <c r="DQW36" s="8"/>
      <c r="DQX36" s="8"/>
      <c r="DQY36" s="8"/>
      <c r="DQZ36" s="8"/>
      <c r="DRA36" s="8"/>
      <c r="DRB36" s="8"/>
      <c r="DRC36" s="8"/>
      <c r="DRD36" s="8"/>
      <c r="DRE36" s="8"/>
      <c r="DRF36" s="8"/>
      <c r="DRG36" s="8"/>
      <c r="DRH36" s="8"/>
      <c r="DRI36" s="8"/>
      <c r="DRJ36" s="8"/>
      <c r="DRK36" s="8"/>
      <c r="DRL36" s="8"/>
      <c r="DRM36" s="8"/>
      <c r="DRN36" s="8"/>
      <c r="DRO36" s="8"/>
      <c r="DRP36" s="8"/>
      <c r="DRQ36" s="8"/>
      <c r="DRR36" s="8"/>
      <c r="DRS36" s="8"/>
      <c r="DRT36" s="8"/>
      <c r="DRU36" s="8"/>
      <c r="DRV36" s="8"/>
      <c r="DRW36" s="8"/>
      <c r="DRX36" s="8"/>
      <c r="DRY36" s="8"/>
      <c r="DRZ36" s="8"/>
      <c r="DSA36" s="8"/>
      <c r="DSB36" s="8"/>
      <c r="DSC36" s="8"/>
      <c r="DSD36" s="8"/>
      <c r="DSE36" s="8"/>
      <c r="DSF36" s="8"/>
      <c r="DSG36" s="8"/>
      <c r="DSH36" s="8"/>
      <c r="DSI36" s="8"/>
      <c r="DSJ36" s="8"/>
      <c r="DSK36" s="8"/>
      <c r="DSL36" s="8"/>
      <c r="DSM36" s="8"/>
      <c r="DSN36" s="8"/>
      <c r="DSO36" s="8"/>
      <c r="DSP36" s="8"/>
      <c r="DSQ36" s="8"/>
      <c r="DSR36" s="8"/>
      <c r="DSS36" s="8"/>
      <c r="DST36" s="8"/>
      <c r="DSU36" s="8"/>
      <c r="DSV36" s="8"/>
      <c r="DSW36" s="8"/>
      <c r="DSX36" s="8"/>
      <c r="DSY36" s="8"/>
      <c r="DSZ36" s="8"/>
      <c r="DTA36" s="8"/>
      <c r="DTB36" s="8"/>
      <c r="DTC36" s="8"/>
      <c r="DTD36" s="8"/>
      <c r="DTE36" s="8"/>
      <c r="DTF36" s="8"/>
      <c r="DTG36" s="8"/>
      <c r="DTH36" s="8"/>
      <c r="DTI36" s="8"/>
      <c r="DTJ36" s="8"/>
      <c r="DTK36" s="8"/>
      <c r="DTL36" s="8"/>
      <c r="DTM36" s="8"/>
      <c r="DTN36" s="8"/>
      <c r="DTO36" s="8"/>
      <c r="DTP36" s="8"/>
      <c r="DTQ36" s="8"/>
      <c r="DTR36" s="8"/>
      <c r="DTS36" s="8"/>
      <c r="DTT36" s="8"/>
      <c r="DTU36" s="8"/>
      <c r="DTV36" s="8"/>
      <c r="DTW36" s="8"/>
      <c r="DTX36" s="8"/>
      <c r="DTY36" s="8"/>
      <c r="DTZ36" s="8"/>
      <c r="DUA36" s="8"/>
      <c r="DUB36" s="8"/>
      <c r="DUC36" s="8"/>
      <c r="DUD36" s="8"/>
      <c r="DUE36" s="8"/>
      <c r="DUF36" s="8"/>
      <c r="DUG36" s="8"/>
      <c r="DUH36" s="8"/>
      <c r="DUI36" s="8"/>
      <c r="DUJ36" s="8"/>
      <c r="DUK36" s="8"/>
      <c r="DUL36" s="8"/>
      <c r="DUM36" s="8"/>
      <c r="DUN36" s="8"/>
      <c r="DUO36" s="8"/>
      <c r="DUP36" s="8"/>
      <c r="DUQ36" s="8"/>
      <c r="DUR36" s="8"/>
      <c r="DUS36" s="8"/>
      <c r="DUT36" s="8"/>
      <c r="DUU36" s="8"/>
      <c r="DUV36" s="8"/>
      <c r="DUW36" s="8"/>
      <c r="DUX36" s="8"/>
      <c r="DUY36" s="8"/>
      <c r="DUZ36" s="8"/>
      <c r="DVA36" s="8"/>
      <c r="DVB36" s="8"/>
      <c r="DVC36" s="8"/>
      <c r="DVD36" s="8"/>
      <c r="DVE36" s="8"/>
      <c r="DVF36" s="8"/>
      <c r="DVG36" s="8"/>
      <c r="DVH36" s="8"/>
      <c r="DVI36" s="8"/>
      <c r="DVJ36" s="8"/>
      <c r="DVK36" s="8"/>
      <c r="DVL36" s="8"/>
      <c r="DVM36" s="8"/>
      <c r="DVN36" s="8"/>
      <c r="DVO36" s="8"/>
      <c r="DVP36" s="8"/>
      <c r="DVQ36" s="8"/>
      <c r="DVR36" s="8"/>
      <c r="DVS36" s="8"/>
      <c r="DVT36" s="8"/>
      <c r="DVU36" s="8"/>
      <c r="DVV36" s="8"/>
      <c r="DVW36" s="8"/>
      <c r="DVX36" s="8"/>
      <c r="DVY36" s="8"/>
      <c r="DVZ36" s="8"/>
      <c r="DWA36" s="8"/>
      <c r="DWB36" s="8"/>
      <c r="DWC36" s="8"/>
      <c r="DWD36" s="8"/>
      <c r="DWE36" s="8"/>
      <c r="DWF36" s="8"/>
      <c r="DWG36" s="8"/>
      <c r="DWH36" s="8"/>
      <c r="DWI36" s="8"/>
      <c r="DWJ36" s="8"/>
      <c r="DWK36" s="8"/>
      <c r="DWL36" s="8"/>
      <c r="DWM36" s="8"/>
      <c r="DWN36" s="8"/>
      <c r="DWO36" s="8"/>
      <c r="DWP36" s="8"/>
      <c r="DWQ36" s="8"/>
      <c r="DWR36" s="8"/>
      <c r="DWS36" s="8"/>
      <c r="DWT36" s="8"/>
      <c r="DWU36" s="8"/>
      <c r="DWV36" s="8"/>
      <c r="DWW36" s="8"/>
      <c r="DWX36" s="8"/>
      <c r="DWY36" s="8"/>
      <c r="DWZ36" s="8"/>
      <c r="DXA36" s="8"/>
      <c r="DXB36" s="8"/>
      <c r="DXC36" s="8"/>
      <c r="DXD36" s="8"/>
      <c r="DXE36" s="8"/>
      <c r="DXF36" s="8"/>
      <c r="DXG36" s="8"/>
      <c r="DXH36" s="8"/>
      <c r="DXI36" s="8"/>
      <c r="DXJ36" s="8"/>
      <c r="DXK36" s="8"/>
      <c r="DXL36" s="8"/>
      <c r="DXM36" s="8"/>
      <c r="DXN36" s="8"/>
      <c r="DXO36" s="8"/>
      <c r="DXP36" s="8"/>
      <c r="DXQ36" s="8"/>
      <c r="DXR36" s="8"/>
      <c r="DXS36" s="8"/>
      <c r="DXT36" s="8"/>
      <c r="DXU36" s="8"/>
      <c r="DXV36" s="8"/>
      <c r="DXW36" s="8"/>
      <c r="DXX36" s="8"/>
      <c r="DXY36" s="8"/>
      <c r="DXZ36" s="8"/>
      <c r="DYA36" s="8"/>
      <c r="DYB36" s="8"/>
      <c r="DYC36" s="8"/>
      <c r="DYD36" s="8"/>
      <c r="DYE36" s="8"/>
      <c r="DYF36" s="8"/>
      <c r="DYG36" s="8"/>
      <c r="DYH36" s="8"/>
      <c r="DYI36" s="8"/>
      <c r="DYJ36" s="8"/>
      <c r="DYK36" s="8"/>
      <c r="DYL36" s="8"/>
      <c r="DYM36" s="8"/>
      <c r="DYN36" s="8"/>
      <c r="DYO36" s="8"/>
      <c r="DYP36" s="8"/>
      <c r="DYQ36" s="8"/>
      <c r="DYR36" s="8"/>
      <c r="DYS36" s="8"/>
      <c r="DYT36" s="8"/>
      <c r="DYU36" s="8"/>
      <c r="DYV36" s="8"/>
      <c r="DYW36" s="8"/>
      <c r="DYX36" s="8"/>
      <c r="DYY36" s="8"/>
      <c r="DYZ36" s="8"/>
      <c r="DZA36" s="8"/>
      <c r="DZB36" s="8"/>
      <c r="DZC36" s="8"/>
      <c r="DZD36" s="8"/>
      <c r="DZE36" s="8"/>
      <c r="DZF36" s="8"/>
      <c r="DZG36" s="8"/>
      <c r="DZH36" s="8"/>
      <c r="DZI36" s="8"/>
      <c r="DZJ36" s="8"/>
      <c r="DZK36" s="8"/>
      <c r="DZL36" s="8"/>
      <c r="DZM36" s="8"/>
      <c r="DZN36" s="8"/>
      <c r="DZO36" s="8"/>
      <c r="DZP36" s="8"/>
      <c r="DZQ36" s="8"/>
      <c r="DZR36" s="8"/>
      <c r="DZS36" s="8"/>
      <c r="DZT36" s="8"/>
      <c r="DZU36" s="8"/>
      <c r="DZV36" s="8"/>
      <c r="DZW36" s="8"/>
      <c r="DZX36" s="8"/>
      <c r="DZY36" s="8"/>
      <c r="DZZ36" s="8"/>
      <c r="EAA36" s="8"/>
      <c r="EAB36" s="8"/>
      <c r="EAC36" s="8"/>
      <c r="EAD36" s="8"/>
      <c r="EAE36" s="8"/>
      <c r="EAF36" s="8"/>
      <c r="EAG36" s="8"/>
      <c r="EAH36" s="8"/>
      <c r="EAI36" s="8"/>
      <c r="EAJ36" s="8"/>
      <c r="EAK36" s="8"/>
      <c r="EAL36" s="8"/>
      <c r="EAM36" s="8"/>
      <c r="EAN36" s="8"/>
      <c r="EAO36" s="8"/>
      <c r="EAP36" s="8"/>
      <c r="EAQ36" s="8"/>
      <c r="EAR36" s="8"/>
      <c r="EAS36" s="8"/>
      <c r="EAT36" s="8"/>
      <c r="EAU36" s="8"/>
      <c r="EAV36" s="8"/>
      <c r="EAW36" s="8"/>
      <c r="EAX36" s="8"/>
      <c r="EAY36" s="8"/>
      <c r="EAZ36" s="8"/>
      <c r="EBA36" s="8"/>
      <c r="EBB36" s="8"/>
      <c r="EBC36" s="8"/>
      <c r="EBD36" s="8"/>
      <c r="EBE36" s="8"/>
      <c r="EBF36" s="8"/>
      <c r="EBG36" s="8"/>
      <c r="EBH36" s="8"/>
      <c r="EBI36" s="8"/>
      <c r="EBJ36" s="8"/>
      <c r="EBK36" s="8"/>
      <c r="EBL36" s="8"/>
      <c r="EBM36" s="8"/>
      <c r="EBN36" s="8"/>
      <c r="EBO36" s="8"/>
      <c r="EBP36" s="8"/>
      <c r="EBQ36" s="8"/>
      <c r="EBR36" s="8"/>
      <c r="EBS36" s="8"/>
      <c r="EBT36" s="8"/>
      <c r="EBU36" s="8"/>
      <c r="EBV36" s="8"/>
      <c r="EBW36" s="8"/>
      <c r="EBX36" s="8"/>
      <c r="EBY36" s="8"/>
      <c r="EBZ36" s="8"/>
      <c r="ECA36" s="8"/>
      <c r="ECB36" s="8"/>
      <c r="ECC36" s="8"/>
      <c r="ECD36" s="8"/>
      <c r="ECE36" s="8"/>
      <c r="ECF36" s="8"/>
      <c r="ECG36" s="8"/>
      <c r="ECH36" s="8"/>
      <c r="ECI36" s="8"/>
      <c r="ECJ36" s="8"/>
      <c r="ECK36" s="8"/>
      <c r="ECL36" s="8"/>
      <c r="ECM36" s="8"/>
      <c r="ECN36" s="8"/>
      <c r="ECO36" s="8"/>
      <c r="ECP36" s="8"/>
      <c r="ECQ36" s="8"/>
      <c r="ECR36" s="8"/>
      <c r="ECS36" s="8"/>
      <c r="ECT36" s="8"/>
      <c r="ECU36" s="8"/>
      <c r="ECV36" s="8"/>
      <c r="ECW36" s="8"/>
      <c r="ECX36" s="8"/>
      <c r="ECY36" s="8"/>
      <c r="ECZ36" s="8"/>
      <c r="EDA36" s="8"/>
      <c r="EDB36" s="8"/>
      <c r="EDC36" s="8"/>
      <c r="EDD36" s="8"/>
      <c r="EDE36" s="8"/>
      <c r="EDF36" s="8"/>
      <c r="EDG36" s="8"/>
      <c r="EDH36" s="8"/>
      <c r="EDI36" s="8"/>
      <c r="EDJ36" s="8"/>
      <c r="EDK36" s="8"/>
      <c r="EDL36" s="8"/>
      <c r="EDM36" s="8"/>
      <c r="EDN36" s="8"/>
      <c r="EDO36" s="8"/>
      <c r="EDP36" s="8"/>
      <c r="EDQ36" s="8"/>
      <c r="EDR36" s="8"/>
      <c r="EDS36" s="8"/>
      <c r="EDT36" s="8"/>
      <c r="EDU36" s="8"/>
      <c r="EDV36" s="8"/>
      <c r="EDW36" s="8"/>
      <c r="EDX36" s="8"/>
      <c r="EDY36" s="8"/>
      <c r="EDZ36" s="8"/>
      <c r="EEA36" s="8"/>
      <c r="EEB36" s="8"/>
      <c r="EEC36" s="8"/>
      <c r="EED36" s="8"/>
      <c r="EEE36" s="8"/>
      <c r="EEF36" s="8"/>
      <c r="EEG36" s="8"/>
      <c r="EEH36" s="8"/>
      <c r="EEI36" s="8"/>
      <c r="EEJ36" s="8"/>
      <c r="EEK36" s="8"/>
      <c r="EEL36" s="8"/>
      <c r="EEM36" s="8"/>
      <c r="EEN36" s="8"/>
      <c r="EEO36" s="8"/>
      <c r="EEP36" s="8"/>
      <c r="EEQ36" s="8"/>
      <c r="EER36" s="8"/>
      <c r="EES36" s="8"/>
      <c r="EET36" s="8"/>
      <c r="EEU36" s="8"/>
      <c r="EEV36" s="8"/>
      <c r="EEW36" s="8"/>
      <c r="EEX36" s="8"/>
      <c r="EEY36" s="8"/>
      <c r="EEZ36" s="8"/>
      <c r="EFA36" s="8"/>
      <c r="EFB36" s="8"/>
      <c r="EFC36" s="8"/>
      <c r="EFD36" s="8"/>
      <c r="EFE36" s="8"/>
      <c r="EFF36" s="8"/>
      <c r="EFG36" s="8"/>
      <c r="EFH36" s="8"/>
      <c r="EFI36" s="8"/>
      <c r="EFJ36" s="8"/>
      <c r="EFK36" s="8"/>
      <c r="EFL36" s="8"/>
      <c r="EFM36" s="8"/>
      <c r="EFN36" s="8"/>
      <c r="EFO36" s="8"/>
      <c r="EFP36" s="8"/>
      <c r="EFQ36" s="8"/>
      <c r="EFR36" s="8"/>
      <c r="EFS36" s="8"/>
      <c r="EFT36" s="8"/>
      <c r="EFU36" s="8"/>
      <c r="EFV36" s="8"/>
      <c r="EFW36" s="8"/>
      <c r="EFX36" s="8"/>
      <c r="EFY36" s="8"/>
      <c r="EFZ36" s="8"/>
      <c r="EGA36" s="8"/>
      <c r="EGB36" s="8"/>
      <c r="EGC36" s="8"/>
      <c r="EGD36" s="8"/>
      <c r="EGE36" s="8"/>
      <c r="EGF36" s="8"/>
      <c r="EGG36" s="8"/>
      <c r="EGH36" s="8"/>
      <c r="EGI36" s="8"/>
      <c r="EGJ36" s="8"/>
      <c r="EGK36" s="8"/>
      <c r="EGL36" s="8"/>
      <c r="EGM36" s="8"/>
      <c r="EGN36" s="8"/>
      <c r="EGO36" s="8"/>
      <c r="EGP36" s="8"/>
      <c r="EGQ36" s="8"/>
      <c r="EGR36" s="8"/>
      <c r="EGS36" s="8"/>
      <c r="EGT36" s="8"/>
      <c r="EGU36" s="8"/>
      <c r="EGV36" s="8"/>
      <c r="EGW36" s="8"/>
      <c r="EGX36" s="8"/>
      <c r="EGY36" s="8"/>
      <c r="EGZ36" s="8"/>
      <c r="EHA36" s="8"/>
      <c r="EHB36" s="8"/>
      <c r="EHC36" s="8"/>
      <c r="EHD36" s="8"/>
      <c r="EHE36" s="8"/>
      <c r="EHF36" s="8"/>
      <c r="EHG36" s="8"/>
      <c r="EHH36" s="8"/>
      <c r="EHI36" s="8"/>
      <c r="EHJ36" s="8"/>
      <c r="EHK36" s="8"/>
      <c r="EHL36" s="8"/>
      <c r="EHM36" s="8"/>
      <c r="EHN36" s="8"/>
      <c r="EHO36" s="8"/>
      <c r="EHP36" s="8"/>
      <c r="EHQ36" s="8"/>
      <c r="EHR36" s="8"/>
      <c r="EHS36" s="8"/>
      <c r="EHT36" s="8"/>
      <c r="EHU36" s="8"/>
      <c r="EHV36" s="8"/>
      <c r="EHW36" s="8"/>
      <c r="EHX36" s="8"/>
      <c r="EHY36" s="8"/>
      <c r="EHZ36" s="8"/>
      <c r="EIA36" s="8"/>
      <c r="EIB36" s="8"/>
      <c r="EIC36" s="8"/>
      <c r="EID36" s="8"/>
      <c r="EIE36" s="8"/>
      <c r="EIF36" s="8"/>
      <c r="EIG36" s="8"/>
      <c r="EIH36" s="8"/>
      <c r="EII36" s="8"/>
      <c r="EIJ36" s="8"/>
      <c r="EIK36" s="8"/>
      <c r="EIL36" s="8"/>
      <c r="EIM36" s="8"/>
      <c r="EIN36" s="8"/>
      <c r="EIO36" s="8"/>
      <c r="EIP36" s="8"/>
      <c r="EIQ36" s="8"/>
      <c r="EIR36" s="8"/>
      <c r="EIS36" s="8"/>
      <c r="EIT36" s="8"/>
      <c r="EIU36" s="8"/>
      <c r="EIV36" s="8"/>
      <c r="EIW36" s="8"/>
      <c r="EIX36" s="8"/>
      <c r="EIY36" s="8"/>
      <c r="EIZ36" s="8"/>
      <c r="EJA36" s="8"/>
      <c r="EJB36" s="8"/>
      <c r="EJC36" s="8"/>
      <c r="EJD36" s="8"/>
      <c r="EJE36" s="8"/>
      <c r="EJF36" s="8"/>
      <c r="EJG36" s="8"/>
      <c r="EJH36" s="8"/>
      <c r="EJI36" s="8"/>
      <c r="EJJ36" s="8"/>
      <c r="EJK36" s="8"/>
      <c r="EJL36" s="8"/>
      <c r="EJM36" s="8"/>
      <c r="EJN36" s="8"/>
      <c r="EJO36" s="8"/>
      <c r="EJP36" s="8"/>
      <c r="EJQ36" s="8"/>
      <c r="EJR36" s="8"/>
      <c r="EJS36" s="8"/>
      <c r="EJT36" s="8"/>
      <c r="EJU36" s="8"/>
      <c r="EJV36" s="8"/>
      <c r="EJW36" s="8"/>
      <c r="EJX36" s="8"/>
      <c r="EJY36" s="8"/>
      <c r="EJZ36" s="8"/>
      <c r="EKA36" s="8"/>
      <c r="EKB36" s="8"/>
      <c r="EKC36" s="8"/>
      <c r="EKD36" s="8"/>
      <c r="EKE36" s="8"/>
      <c r="EKF36" s="8"/>
      <c r="EKG36" s="8"/>
      <c r="EKH36" s="8"/>
      <c r="EKI36" s="8"/>
      <c r="EKJ36" s="8"/>
      <c r="EKK36" s="8"/>
      <c r="EKL36" s="8"/>
      <c r="EKM36" s="8"/>
      <c r="EKN36" s="8"/>
      <c r="EKO36" s="8"/>
      <c r="EKP36" s="8"/>
      <c r="EKQ36" s="8"/>
      <c r="EKR36" s="8"/>
      <c r="EKS36" s="8"/>
      <c r="EKT36" s="8"/>
      <c r="EKU36" s="8"/>
      <c r="EKV36" s="8"/>
      <c r="EKW36" s="8"/>
      <c r="EKX36" s="8"/>
      <c r="EKY36" s="8"/>
      <c r="EKZ36" s="8"/>
      <c r="ELA36" s="8"/>
      <c r="ELB36" s="8"/>
      <c r="ELC36" s="8"/>
      <c r="ELD36" s="8"/>
      <c r="ELE36" s="8"/>
      <c r="ELF36" s="8"/>
      <c r="ELG36" s="8"/>
      <c r="ELH36" s="8"/>
      <c r="ELI36" s="8"/>
      <c r="ELJ36" s="8"/>
      <c r="ELK36" s="8"/>
      <c r="ELL36" s="8"/>
      <c r="ELM36" s="8"/>
      <c r="ELN36" s="8"/>
      <c r="ELO36" s="8"/>
      <c r="ELP36" s="8"/>
      <c r="ELQ36" s="8"/>
      <c r="ELR36" s="8"/>
      <c r="ELS36" s="8"/>
      <c r="ELT36" s="8"/>
      <c r="ELU36" s="8"/>
      <c r="ELV36" s="8"/>
      <c r="ELW36" s="8"/>
      <c r="ELX36" s="8"/>
      <c r="ELY36" s="8"/>
      <c r="ELZ36" s="8"/>
      <c r="EMA36" s="8"/>
      <c r="EMB36" s="8"/>
      <c r="EMC36" s="8"/>
      <c r="EMD36" s="8"/>
      <c r="EME36" s="8"/>
      <c r="EMF36" s="8"/>
      <c r="EMG36" s="8"/>
      <c r="EMH36" s="8"/>
      <c r="EMI36" s="8"/>
      <c r="EMJ36" s="8"/>
      <c r="EMK36" s="8"/>
      <c r="EML36" s="8"/>
      <c r="EMM36" s="8"/>
      <c r="EMN36" s="8"/>
      <c r="EMO36" s="8"/>
      <c r="EMP36" s="8"/>
      <c r="EMQ36" s="8"/>
      <c r="EMR36" s="8"/>
      <c r="EMS36" s="8"/>
      <c r="EMT36" s="8"/>
      <c r="EMU36" s="8"/>
      <c r="EMV36" s="8"/>
      <c r="EMW36" s="8"/>
      <c r="EMX36" s="8"/>
      <c r="EMY36" s="8"/>
      <c r="EMZ36" s="8"/>
      <c r="ENA36" s="8"/>
      <c r="ENB36" s="8"/>
      <c r="ENC36" s="8"/>
      <c r="END36" s="8"/>
      <c r="ENE36" s="8"/>
      <c r="ENF36" s="8"/>
      <c r="ENG36" s="8"/>
      <c r="ENH36" s="8"/>
      <c r="ENI36" s="8"/>
      <c r="ENJ36" s="8"/>
      <c r="ENK36" s="8"/>
      <c r="ENL36" s="8"/>
      <c r="ENM36" s="8"/>
      <c r="ENN36" s="8"/>
      <c r="ENO36" s="8"/>
      <c r="ENP36" s="8"/>
      <c r="ENQ36" s="8"/>
      <c r="ENR36" s="8"/>
      <c r="ENS36" s="8"/>
      <c r="ENT36" s="8"/>
      <c r="ENU36" s="8"/>
      <c r="ENV36" s="8"/>
      <c r="ENW36" s="8"/>
      <c r="ENX36" s="8"/>
      <c r="ENY36" s="8"/>
      <c r="ENZ36" s="8"/>
      <c r="EOA36" s="8"/>
      <c r="EOB36" s="8"/>
      <c r="EOC36" s="8"/>
      <c r="EOD36" s="8"/>
      <c r="EOE36" s="8"/>
      <c r="EOF36" s="8"/>
      <c r="EOG36" s="8"/>
      <c r="EOH36" s="8"/>
      <c r="EOI36" s="8"/>
      <c r="EOJ36" s="8"/>
      <c r="EOK36" s="8"/>
      <c r="EOL36" s="8"/>
      <c r="EOM36" s="8"/>
      <c r="EON36" s="8"/>
      <c r="EOO36" s="8"/>
      <c r="EOP36" s="8"/>
      <c r="EOQ36" s="8"/>
      <c r="EOR36" s="8"/>
      <c r="EOS36" s="8"/>
      <c r="EOT36" s="8"/>
      <c r="EOU36" s="8"/>
      <c r="EOV36" s="8"/>
      <c r="EOW36" s="8"/>
      <c r="EOX36" s="8"/>
      <c r="EOY36" s="8"/>
      <c r="EOZ36" s="8"/>
      <c r="EPA36" s="8"/>
      <c r="EPB36" s="8"/>
      <c r="EPC36" s="8"/>
      <c r="EPD36" s="8"/>
      <c r="EPE36" s="8"/>
      <c r="EPF36" s="8"/>
      <c r="EPG36" s="8"/>
      <c r="EPH36" s="8"/>
      <c r="EPI36" s="8"/>
      <c r="EPJ36" s="8"/>
      <c r="EPK36" s="8"/>
      <c r="EPL36" s="8"/>
      <c r="EPM36" s="8"/>
      <c r="EPN36" s="8"/>
      <c r="EPO36" s="8"/>
      <c r="EPP36" s="8"/>
      <c r="EPQ36" s="8"/>
      <c r="EPR36" s="8"/>
      <c r="EPS36" s="8"/>
      <c r="EPT36" s="8"/>
      <c r="EPU36" s="8"/>
      <c r="EPV36" s="8"/>
      <c r="EPW36" s="8"/>
      <c r="EPX36" s="8"/>
      <c r="EPY36" s="8"/>
      <c r="EPZ36" s="8"/>
      <c r="EQA36" s="8"/>
      <c r="EQB36" s="8"/>
      <c r="EQC36" s="8"/>
      <c r="EQD36" s="8"/>
      <c r="EQE36" s="8"/>
      <c r="EQF36" s="8"/>
      <c r="EQG36" s="8"/>
      <c r="EQH36" s="8"/>
      <c r="EQI36" s="8"/>
      <c r="EQJ36" s="8"/>
      <c r="EQK36" s="8"/>
      <c r="EQL36" s="8"/>
      <c r="EQM36" s="8"/>
      <c r="EQN36" s="8"/>
      <c r="EQO36" s="8"/>
      <c r="EQP36" s="8"/>
      <c r="EQQ36" s="8"/>
      <c r="EQR36" s="8"/>
      <c r="EQS36" s="8"/>
      <c r="EQT36" s="8"/>
      <c r="EQU36" s="8"/>
      <c r="EQV36" s="8"/>
      <c r="EQW36" s="8"/>
      <c r="EQX36" s="8"/>
      <c r="EQY36" s="8"/>
      <c r="EQZ36" s="8"/>
      <c r="ERA36" s="8"/>
      <c r="ERB36" s="8"/>
      <c r="ERC36" s="8"/>
      <c r="ERD36" s="8"/>
      <c r="ERE36" s="8"/>
      <c r="ERF36" s="8"/>
      <c r="ERG36" s="8"/>
      <c r="ERH36" s="8"/>
      <c r="ERI36" s="8"/>
      <c r="ERJ36" s="8"/>
      <c r="ERK36" s="8"/>
      <c r="ERL36" s="8"/>
      <c r="ERM36" s="8"/>
      <c r="ERN36" s="8"/>
      <c r="ERO36" s="8"/>
      <c r="ERP36" s="8"/>
      <c r="ERQ36" s="8"/>
      <c r="ERR36" s="8"/>
      <c r="ERS36" s="8"/>
      <c r="ERT36" s="8"/>
      <c r="ERU36" s="8"/>
      <c r="ERV36" s="8"/>
      <c r="ERW36" s="8"/>
      <c r="ERX36" s="8"/>
      <c r="ERY36" s="8"/>
      <c r="ERZ36" s="8"/>
      <c r="ESA36" s="8"/>
      <c r="ESB36" s="8"/>
      <c r="ESC36" s="8"/>
      <c r="ESD36" s="8"/>
      <c r="ESE36" s="8"/>
      <c r="ESF36" s="8"/>
      <c r="ESG36" s="8"/>
      <c r="ESH36" s="8"/>
      <c r="ESI36" s="8"/>
      <c r="ESJ36" s="8"/>
      <c r="ESK36" s="8"/>
      <c r="ESL36" s="8"/>
      <c r="ESM36" s="8"/>
      <c r="ESN36" s="8"/>
      <c r="ESO36" s="8"/>
      <c r="ESP36" s="8"/>
      <c r="ESQ36" s="8"/>
      <c r="ESR36" s="8"/>
      <c r="ESS36" s="8"/>
      <c r="EST36" s="8"/>
      <c r="ESU36" s="8"/>
      <c r="ESV36" s="8"/>
      <c r="ESW36" s="8"/>
      <c r="ESX36" s="8"/>
      <c r="ESY36" s="8"/>
      <c r="ESZ36" s="8"/>
      <c r="ETA36" s="8"/>
      <c r="ETB36" s="8"/>
      <c r="ETC36" s="8"/>
      <c r="ETD36" s="8"/>
      <c r="ETE36" s="8"/>
      <c r="ETF36" s="8"/>
      <c r="ETG36" s="8"/>
      <c r="ETH36" s="8"/>
      <c r="ETI36" s="8"/>
      <c r="ETJ36" s="8"/>
      <c r="ETK36" s="8"/>
      <c r="ETL36" s="8"/>
      <c r="ETM36" s="8"/>
      <c r="ETN36" s="8"/>
      <c r="ETO36" s="8"/>
      <c r="ETP36" s="8"/>
      <c r="ETQ36" s="8"/>
      <c r="ETR36" s="8"/>
      <c r="ETS36" s="8"/>
      <c r="ETT36" s="8"/>
      <c r="ETU36" s="8"/>
      <c r="ETV36" s="8"/>
      <c r="ETW36" s="8"/>
      <c r="ETX36" s="8"/>
      <c r="ETY36" s="8"/>
      <c r="ETZ36" s="8"/>
      <c r="EUA36" s="8"/>
      <c r="EUB36" s="8"/>
      <c r="EUC36" s="8"/>
      <c r="EUD36" s="8"/>
      <c r="EUE36" s="8"/>
      <c r="EUF36" s="8"/>
      <c r="EUG36" s="8"/>
      <c r="EUH36" s="8"/>
      <c r="EUI36" s="8"/>
      <c r="EUJ36" s="8"/>
      <c r="EUK36" s="8"/>
      <c r="EUL36" s="8"/>
      <c r="EUM36" s="8"/>
      <c r="EUN36" s="8"/>
      <c r="EUO36" s="8"/>
      <c r="EUP36" s="8"/>
      <c r="EUQ36" s="8"/>
      <c r="EUR36" s="8"/>
      <c r="EUS36" s="8"/>
      <c r="EUT36" s="8"/>
      <c r="EUU36" s="8"/>
      <c r="EUV36" s="8"/>
      <c r="EUW36" s="8"/>
      <c r="EUX36" s="8"/>
      <c r="EUY36" s="8"/>
      <c r="EUZ36" s="8"/>
      <c r="EVA36" s="8"/>
      <c r="EVB36" s="8"/>
      <c r="EVC36" s="8"/>
      <c r="EVD36" s="8"/>
      <c r="EVE36" s="8"/>
      <c r="EVF36" s="8"/>
      <c r="EVG36" s="8"/>
      <c r="EVH36" s="8"/>
      <c r="EVI36" s="8"/>
      <c r="EVJ36" s="8"/>
      <c r="EVK36" s="8"/>
      <c r="EVL36" s="8"/>
      <c r="EVM36" s="8"/>
      <c r="EVN36" s="8"/>
      <c r="EVO36" s="8"/>
      <c r="EVP36" s="8"/>
      <c r="EVQ36" s="8"/>
      <c r="EVR36" s="8"/>
      <c r="EVS36" s="8"/>
      <c r="EVT36" s="8"/>
      <c r="EVU36" s="8"/>
      <c r="EVV36" s="8"/>
      <c r="EVW36" s="8"/>
      <c r="EVX36" s="8"/>
      <c r="EVY36" s="8"/>
      <c r="EVZ36" s="8"/>
      <c r="EWA36" s="8"/>
      <c r="EWB36" s="8"/>
      <c r="EWC36" s="8"/>
      <c r="EWD36" s="8"/>
      <c r="EWE36" s="8"/>
      <c r="EWF36" s="8"/>
      <c r="EWG36" s="8"/>
      <c r="EWH36" s="8"/>
      <c r="EWI36" s="8"/>
      <c r="EWJ36" s="8"/>
      <c r="EWK36" s="8"/>
      <c r="EWL36" s="8"/>
      <c r="EWM36" s="8"/>
      <c r="EWN36" s="8"/>
      <c r="EWO36" s="8"/>
      <c r="EWP36" s="8"/>
      <c r="EWQ36" s="8"/>
      <c r="EWR36" s="8"/>
      <c r="EWS36" s="8"/>
      <c r="EWT36" s="8"/>
      <c r="EWU36" s="8"/>
      <c r="EWV36" s="8"/>
      <c r="EWW36" s="8"/>
      <c r="EWX36" s="8"/>
      <c r="EWY36" s="8"/>
      <c r="EWZ36" s="8"/>
      <c r="EXA36" s="8"/>
      <c r="EXB36" s="8"/>
      <c r="EXC36" s="8"/>
      <c r="EXD36" s="8"/>
      <c r="EXE36" s="8"/>
      <c r="EXF36" s="8"/>
      <c r="EXG36" s="8"/>
      <c r="EXH36" s="8"/>
      <c r="EXI36" s="8"/>
      <c r="EXJ36" s="8"/>
      <c r="EXK36" s="8"/>
      <c r="EXL36" s="8"/>
      <c r="EXM36" s="8"/>
      <c r="EXN36" s="8"/>
      <c r="EXO36" s="8"/>
      <c r="EXP36" s="8"/>
      <c r="EXQ36" s="8"/>
      <c r="EXR36" s="8"/>
      <c r="EXS36" s="8"/>
      <c r="EXT36" s="8"/>
      <c r="EXU36" s="8"/>
      <c r="EXV36" s="8"/>
      <c r="EXW36" s="8"/>
      <c r="EXX36" s="8"/>
      <c r="EXY36" s="8"/>
      <c r="EXZ36" s="8"/>
      <c r="EYA36" s="8"/>
      <c r="EYB36" s="8"/>
      <c r="EYC36" s="8"/>
      <c r="EYD36" s="8"/>
      <c r="EYE36" s="8"/>
      <c r="EYF36" s="8"/>
      <c r="EYG36" s="8"/>
      <c r="EYH36" s="8"/>
      <c r="EYI36" s="8"/>
      <c r="EYJ36" s="8"/>
      <c r="EYK36" s="8"/>
      <c r="EYL36" s="8"/>
      <c r="EYM36" s="8"/>
      <c r="EYN36" s="8"/>
      <c r="EYO36" s="8"/>
      <c r="EYP36" s="8"/>
      <c r="EYQ36" s="8"/>
      <c r="EYR36" s="8"/>
      <c r="EYS36" s="8"/>
      <c r="EYT36" s="8"/>
      <c r="EYU36" s="8"/>
      <c r="EYV36" s="8"/>
      <c r="EYW36" s="8"/>
      <c r="EYX36" s="8"/>
      <c r="EYY36" s="8"/>
      <c r="EYZ36" s="8"/>
      <c r="EZA36" s="8"/>
      <c r="EZB36" s="8"/>
      <c r="EZC36" s="8"/>
      <c r="EZD36" s="8"/>
      <c r="EZE36" s="8"/>
      <c r="EZF36" s="8"/>
      <c r="EZG36" s="8"/>
      <c r="EZH36" s="8"/>
      <c r="EZI36" s="8"/>
      <c r="EZJ36" s="8"/>
      <c r="EZK36" s="8"/>
      <c r="EZL36" s="8"/>
      <c r="EZM36" s="8"/>
      <c r="EZN36" s="8"/>
      <c r="EZO36" s="8"/>
      <c r="EZP36" s="8"/>
      <c r="EZQ36" s="8"/>
      <c r="EZR36" s="8"/>
      <c r="EZS36" s="8"/>
      <c r="EZT36" s="8"/>
      <c r="EZU36" s="8"/>
      <c r="EZV36" s="8"/>
      <c r="EZW36" s="8"/>
      <c r="EZX36" s="8"/>
      <c r="EZY36" s="8"/>
      <c r="EZZ36" s="8"/>
      <c r="FAA36" s="8"/>
      <c r="FAB36" s="8"/>
      <c r="FAC36" s="8"/>
      <c r="FAD36" s="8"/>
      <c r="FAE36" s="8"/>
      <c r="FAF36" s="8"/>
      <c r="FAG36" s="8"/>
      <c r="FAH36" s="8"/>
      <c r="FAI36" s="8"/>
      <c r="FAJ36" s="8"/>
      <c r="FAK36" s="8"/>
      <c r="FAL36" s="8"/>
      <c r="FAM36" s="8"/>
      <c r="FAN36" s="8"/>
      <c r="FAO36" s="8"/>
      <c r="FAP36" s="8"/>
      <c r="FAQ36" s="8"/>
      <c r="FAR36" s="8"/>
      <c r="FAS36" s="8"/>
      <c r="FAT36" s="8"/>
      <c r="FAU36" s="8"/>
      <c r="FAV36" s="8"/>
      <c r="FAW36" s="8"/>
      <c r="FAX36" s="8"/>
      <c r="FAY36" s="8"/>
      <c r="FAZ36" s="8"/>
      <c r="FBA36" s="8"/>
      <c r="FBB36" s="8"/>
      <c r="FBC36" s="8"/>
      <c r="FBD36" s="8"/>
      <c r="FBE36" s="8"/>
      <c r="FBF36" s="8"/>
      <c r="FBG36" s="8"/>
      <c r="FBH36" s="8"/>
      <c r="FBI36" s="8"/>
      <c r="FBJ36" s="8"/>
      <c r="FBK36" s="8"/>
      <c r="FBL36" s="8"/>
      <c r="FBM36" s="8"/>
      <c r="FBN36" s="8"/>
      <c r="FBO36" s="8"/>
      <c r="FBP36" s="8"/>
      <c r="FBQ36" s="8"/>
      <c r="FBR36" s="8"/>
      <c r="FBS36" s="8"/>
      <c r="FBT36" s="8"/>
      <c r="FBU36" s="8"/>
      <c r="FBV36" s="8"/>
      <c r="FBW36" s="8"/>
      <c r="FBX36" s="8"/>
      <c r="FBY36" s="8"/>
      <c r="FBZ36" s="8"/>
      <c r="FCA36" s="8"/>
      <c r="FCB36" s="8"/>
      <c r="FCC36" s="8"/>
      <c r="FCD36" s="8"/>
      <c r="FCE36" s="8"/>
      <c r="FCF36" s="8"/>
      <c r="FCG36" s="8"/>
      <c r="FCH36" s="8"/>
      <c r="FCI36" s="8"/>
      <c r="FCJ36" s="8"/>
      <c r="FCK36" s="8"/>
      <c r="FCL36" s="8"/>
      <c r="FCM36" s="8"/>
      <c r="FCN36" s="8"/>
      <c r="FCO36" s="8"/>
      <c r="FCP36" s="8"/>
      <c r="FCQ36" s="8"/>
      <c r="FCR36" s="8"/>
      <c r="FCS36" s="8"/>
      <c r="FCT36" s="8"/>
      <c r="FCU36" s="8"/>
      <c r="FCV36" s="8"/>
      <c r="FCW36" s="8"/>
      <c r="FCX36" s="8"/>
      <c r="FCY36" s="8"/>
      <c r="FCZ36" s="8"/>
      <c r="FDA36" s="8"/>
      <c r="FDB36" s="8"/>
      <c r="FDC36" s="8"/>
      <c r="FDD36" s="8"/>
      <c r="FDE36" s="8"/>
      <c r="FDF36" s="8"/>
      <c r="FDG36" s="8"/>
      <c r="FDH36" s="8"/>
      <c r="FDI36" s="8"/>
      <c r="FDJ36" s="8"/>
      <c r="FDK36" s="8"/>
      <c r="FDL36" s="8"/>
      <c r="FDM36" s="8"/>
      <c r="FDN36" s="8"/>
      <c r="FDO36" s="8"/>
      <c r="FDP36" s="8"/>
      <c r="FDQ36" s="8"/>
      <c r="FDR36" s="8"/>
      <c r="FDS36" s="8"/>
      <c r="FDT36" s="8"/>
      <c r="FDU36" s="8"/>
      <c r="FDV36" s="8"/>
      <c r="FDW36" s="8"/>
      <c r="FDX36" s="8"/>
      <c r="FDY36" s="8"/>
      <c r="FDZ36" s="8"/>
      <c r="FEA36" s="8"/>
      <c r="FEB36" s="8"/>
      <c r="FEC36" s="8"/>
      <c r="FED36" s="8"/>
      <c r="FEE36" s="8"/>
      <c r="FEF36" s="8"/>
      <c r="FEG36" s="8"/>
      <c r="FEH36" s="8"/>
      <c r="FEI36" s="8"/>
      <c r="FEJ36" s="8"/>
      <c r="FEK36" s="8"/>
      <c r="FEL36" s="8"/>
      <c r="FEM36" s="8"/>
      <c r="FEN36" s="8"/>
      <c r="FEO36" s="8"/>
      <c r="FEP36" s="8"/>
      <c r="FEQ36" s="8"/>
      <c r="FER36" s="8"/>
      <c r="FES36" s="8"/>
      <c r="FET36" s="8"/>
      <c r="FEU36" s="8"/>
      <c r="FEV36" s="8"/>
      <c r="FEW36" s="8"/>
      <c r="FEX36" s="8"/>
      <c r="FEY36" s="8"/>
      <c r="FEZ36" s="8"/>
      <c r="FFA36" s="8"/>
      <c r="FFB36" s="8"/>
      <c r="FFC36" s="8"/>
      <c r="FFD36" s="8"/>
      <c r="FFE36" s="8"/>
      <c r="FFF36" s="8"/>
      <c r="FFG36" s="8"/>
      <c r="FFH36" s="8"/>
      <c r="FFI36" s="8"/>
      <c r="FFJ36" s="8"/>
      <c r="FFK36" s="8"/>
      <c r="FFL36" s="8"/>
      <c r="FFM36" s="8"/>
      <c r="FFN36" s="8"/>
      <c r="FFO36" s="8"/>
      <c r="FFP36" s="8"/>
      <c r="FFQ36" s="8"/>
      <c r="FFR36" s="8"/>
      <c r="FFS36" s="8"/>
      <c r="FFT36" s="8"/>
      <c r="FFU36" s="8"/>
      <c r="FFV36" s="8"/>
      <c r="FFW36" s="8"/>
      <c r="FFX36" s="8"/>
      <c r="FFY36" s="8"/>
      <c r="FFZ36" s="8"/>
      <c r="FGA36" s="8"/>
      <c r="FGB36" s="8"/>
      <c r="FGC36" s="8"/>
      <c r="FGD36" s="8"/>
      <c r="FGE36" s="8"/>
      <c r="FGF36" s="8"/>
      <c r="FGG36" s="8"/>
      <c r="FGH36" s="8"/>
      <c r="FGI36" s="8"/>
      <c r="FGJ36" s="8"/>
      <c r="FGK36" s="8"/>
      <c r="FGL36" s="8"/>
      <c r="FGM36" s="8"/>
      <c r="FGN36" s="8"/>
      <c r="FGO36" s="8"/>
      <c r="FGP36" s="8"/>
      <c r="FGQ36" s="8"/>
      <c r="FGR36" s="8"/>
      <c r="FGS36" s="8"/>
      <c r="FGT36" s="8"/>
      <c r="FGU36" s="8"/>
      <c r="FGV36" s="8"/>
      <c r="FGW36" s="8"/>
      <c r="FGX36" s="8"/>
      <c r="FGY36" s="8"/>
      <c r="FGZ36" s="8"/>
      <c r="FHA36" s="8"/>
      <c r="FHB36" s="8"/>
      <c r="FHC36" s="8"/>
      <c r="FHD36" s="8"/>
      <c r="FHE36" s="8"/>
      <c r="FHF36" s="8"/>
      <c r="FHG36" s="8"/>
      <c r="FHH36" s="8"/>
      <c r="FHI36" s="8"/>
      <c r="FHJ36" s="8"/>
      <c r="FHK36" s="8"/>
      <c r="FHL36" s="8"/>
      <c r="FHM36" s="8"/>
      <c r="FHN36" s="8"/>
      <c r="FHO36" s="8"/>
      <c r="FHP36" s="8"/>
      <c r="FHQ36" s="8"/>
      <c r="FHR36" s="8"/>
      <c r="FHS36" s="8"/>
      <c r="FHT36" s="8"/>
      <c r="FHU36" s="8"/>
      <c r="FHV36" s="8"/>
      <c r="FHW36" s="8"/>
      <c r="FHX36" s="8"/>
      <c r="FHY36" s="8"/>
      <c r="FHZ36" s="8"/>
      <c r="FIA36" s="8"/>
      <c r="FIB36" s="8"/>
      <c r="FIC36" s="8"/>
      <c r="FID36" s="8"/>
      <c r="FIE36" s="8"/>
      <c r="FIF36" s="8"/>
      <c r="FIG36" s="8"/>
      <c r="FIH36" s="8"/>
      <c r="FII36" s="8"/>
      <c r="FIJ36" s="8"/>
      <c r="FIK36" s="8"/>
      <c r="FIL36" s="8"/>
      <c r="FIM36" s="8"/>
      <c r="FIN36" s="8"/>
      <c r="FIO36" s="8"/>
      <c r="FIP36" s="8"/>
      <c r="FIQ36" s="8"/>
      <c r="FIR36" s="8"/>
      <c r="FIS36" s="8"/>
      <c r="FIT36" s="8"/>
      <c r="FIU36" s="8"/>
      <c r="FIV36" s="8"/>
      <c r="FIW36" s="8"/>
      <c r="FIX36" s="8"/>
      <c r="FIY36" s="8"/>
      <c r="FIZ36" s="8"/>
      <c r="FJA36" s="8"/>
      <c r="FJB36" s="8"/>
      <c r="FJC36" s="8"/>
      <c r="FJD36" s="8"/>
      <c r="FJE36" s="8"/>
      <c r="FJF36" s="8"/>
      <c r="FJG36" s="8"/>
      <c r="FJH36" s="8"/>
      <c r="FJI36" s="8"/>
      <c r="FJJ36" s="8"/>
      <c r="FJK36" s="8"/>
      <c r="FJL36" s="8"/>
      <c r="FJM36" s="8"/>
      <c r="FJN36" s="8"/>
      <c r="FJO36" s="8"/>
      <c r="FJP36" s="8"/>
      <c r="FJQ36" s="8"/>
      <c r="FJR36" s="8"/>
      <c r="FJS36" s="8"/>
      <c r="FJT36" s="8"/>
      <c r="FJU36" s="8"/>
      <c r="FJV36" s="8"/>
      <c r="FJW36" s="8"/>
      <c r="FJX36" s="8"/>
      <c r="FJY36" s="8"/>
      <c r="FJZ36" s="8"/>
      <c r="FKA36" s="8"/>
      <c r="FKB36" s="8"/>
      <c r="FKC36" s="8"/>
      <c r="FKD36" s="8"/>
      <c r="FKE36" s="8"/>
      <c r="FKF36" s="8"/>
      <c r="FKG36" s="8"/>
      <c r="FKH36" s="8"/>
      <c r="FKI36" s="8"/>
      <c r="FKJ36" s="8"/>
      <c r="FKK36" s="8"/>
      <c r="FKL36" s="8"/>
      <c r="FKM36" s="8"/>
      <c r="FKN36" s="8"/>
      <c r="FKO36" s="8"/>
      <c r="FKP36" s="8"/>
      <c r="FKQ36" s="8"/>
      <c r="FKR36" s="8"/>
      <c r="FKS36" s="8"/>
      <c r="FKT36" s="8"/>
      <c r="FKU36" s="8"/>
      <c r="FKV36" s="8"/>
      <c r="FKW36" s="8"/>
      <c r="FKX36" s="8"/>
      <c r="FKY36" s="8"/>
      <c r="FKZ36" s="8"/>
      <c r="FLA36" s="8"/>
      <c r="FLB36" s="8"/>
      <c r="FLC36" s="8"/>
      <c r="FLD36" s="8"/>
      <c r="FLE36" s="8"/>
      <c r="FLF36" s="8"/>
      <c r="FLG36" s="8"/>
      <c r="FLH36" s="8"/>
      <c r="FLI36" s="8"/>
      <c r="FLJ36" s="8"/>
      <c r="FLK36" s="8"/>
      <c r="FLL36" s="8"/>
      <c r="FLM36" s="8"/>
      <c r="FLN36" s="8"/>
      <c r="FLO36" s="8"/>
      <c r="FLP36" s="8"/>
      <c r="FLQ36" s="8"/>
      <c r="FLR36" s="8"/>
      <c r="FLS36" s="8"/>
      <c r="FLT36" s="8"/>
      <c r="FLU36" s="8"/>
      <c r="FLV36" s="8"/>
      <c r="FLW36" s="8"/>
      <c r="FLX36" s="8"/>
      <c r="FLY36" s="8"/>
      <c r="FLZ36" s="8"/>
      <c r="FMA36" s="8"/>
      <c r="FMB36" s="8"/>
      <c r="FMC36" s="8"/>
      <c r="FMD36" s="8"/>
      <c r="FME36" s="8"/>
      <c r="FMF36" s="8"/>
      <c r="FMG36" s="8"/>
      <c r="FMH36" s="8"/>
      <c r="FMI36" s="8"/>
      <c r="FMJ36" s="8"/>
      <c r="FMK36" s="8"/>
      <c r="FML36" s="8"/>
      <c r="FMM36" s="8"/>
      <c r="FMN36" s="8"/>
      <c r="FMO36" s="8"/>
      <c r="FMP36" s="8"/>
      <c r="FMQ36" s="8"/>
      <c r="FMR36" s="8"/>
      <c r="FMS36" s="8"/>
      <c r="FMT36" s="8"/>
      <c r="FMU36" s="8"/>
      <c r="FMV36" s="8"/>
      <c r="FMW36" s="8"/>
      <c r="FMX36" s="8"/>
      <c r="FMY36" s="8"/>
      <c r="FMZ36" s="8"/>
      <c r="FNA36" s="8"/>
      <c r="FNB36" s="8"/>
      <c r="FNC36" s="8"/>
      <c r="FND36" s="8"/>
      <c r="FNE36" s="8"/>
      <c r="FNF36" s="8"/>
      <c r="FNG36" s="8"/>
      <c r="FNH36" s="8"/>
      <c r="FNI36" s="8"/>
      <c r="FNJ36" s="8"/>
      <c r="FNK36" s="8"/>
      <c r="FNL36" s="8"/>
      <c r="FNM36" s="8"/>
      <c r="FNN36" s="8"/>
      <c r="FNO36" s="8"/>
      <c r="FNP36" s="8"/>
      <c r="FNQ36" s="8"/>
      <c r="FNR36" s="8"/>
      <c r="FNS36" s="8"/>
      <c r="FNT36" s="8"/>
      <c r="FNU36" s="8"/>
      <c r="FNV36" s="8"/>
      <c r="FNW36" s="8"/>
      <c r="FNX36" s="8"/>
      <c r="FNY36" s="8"/>
      <c r="FNZ36" s="8"/>
      <c r="FOA36" s="8"/>
      <c r="FOB36" s="8"/>
      <c r="FOC36" s="8"/>
      <c r="FOD36" s="8"/>
      <c r="FOE36" s="8"/>
      <c r="FOF36" s="8"/>
      <c r="FOG36" s="8"/>
      <c r="FOH36" s="8"/>
      <c r="FOI36" s="8"/>
      <c r="FOJ36" s="8"/>
      <c r="FOK36" s="8"/>
      <c r="FOL36" s="8"/>
      <c r="FOM36" s="8"/>
      <c r="FON36" s="8"/>
      <c r="FOO36" s="8"/>
      <c r="FOP36" s="8"/>
      <c r="FOQ36" s="8"/>
      <c r="FOR36" s="8"/>
      <c r="FOS36" s="8"/>
      <c r="FOT36" s="8"/>
      <c r="FOU36" s="8"/>
      <c r="FOV36" s="8"/>
      <c r="FOW36" s="8"/>
      <c r="FOX36" s="8"/>
      <c r="FOY36" s="8"/>
      <c r="FOZ36" s="8"/>
      <c r="FPA36" s="8"/>
      <c r="FPB36" s="8"/>
      <c r="FPC36" s="8"/>
      <c r="FPD36" s="8"/>
      <c r="FPE36" s="8"/>
      <c r="FPF36" s="8"/>
      <c r="FPG36" s="8"/>
      <c r="FPH36" s="8"/>
      <c r="FPI36" s="8"/>
      <c r="FPJ36" s="8"/>
      <c r="FPK36" s="8"/>
      <c r="FPL36" s="8"/>
      <c r="FPM36" s="8"/>
      <c r="FPN36" s="8"/>
      <c r="FPO36" s="8"/>
      <c r="FPP36" s="8"/>
      <c r="FPQ36" s="8"/>
      <c r="FPR36" s="8"/>
      <c r="FPS36" s="8"/>
      <c r="FPT36" s="8"/>
      <c r="FPU36" s="8"/>
      <c r="FPV36" s="8"/>
      <c r="FPW36" s="8"/>
      <c r="FPX36" s="8"/>
      <c r="FPY36" s="8"/>
      <c r="FPZ36" s="8"/>
      <c r="FQA36" s="8"/>
      <c r="FQB36" s="8"/>
      <c r="FQC36" s="8"/>
      <c r="FQD36" s="8"/>
      <c r="FQE36" s="8"/>
      <c r="FQF36" s="8"/>
      <c r="FQG36" s="8"/>
      <c r="FQH36" s="8"/>
      <c r="FQI36" s="8"/>
      <c r="FQJ36" s="8"/>
      <c r="FQK36" s="8"/>
      <c r="FQL36" s="8"/>
      <c r="FQM36" s="8"/>
      <c r="FQN36" s="8"/>
      <c r="FQO36" s="8"/>
      <c r="FQP36" s="8"/>
      <c r="FQQ36" s="8"/>
      <c r="FQR36" s="8"/>
      <c r="FQS36" s="8"/>
      <c r="FQT36" s="8"/>
      <c r="FQU36" s="8"/>
      <c r="FQV36" s="8"/>
      <c r="FQW36" s="8"/>
      <c r="FQX36" s="8"/>
      <c r="FQY36" s="8"/>
      <c r="FQZ36" s="8"/>
      <c r="FRA36" s="8"/>
      <c r="FRB36" s="8"/>
      <c r="FRC36" s="8"/>
      <c r="FRD36" s="8"/>
      <c r="FRE36" s="8"/>
      <c r="FRF36" s="8"/>
      <c r="FRG36" s="8"/>
      <c r="FRH36" s="8"/>
      <c r="FRI36" s="8"/>
      <c r="FRJ36" s="8"/>
      <c r="FRK36" s="8"/>
      <c r="FRL36" s="8"/>
      <c r="FRM36" s="8"/>
      <c r="FRN36" s="8"/>
      <c r="FRO36" s="8"/>
      <c r="FRP36" s="8"/>
      <c r="FRQ36" s="8"/>
      <c r="FRR36" s="8"/>
      <c r="FRS36" s="8"/>
      <c r="FRT36" s="8"/>
      <c r="FRU36" s="8"/>
      <c r="FRV36" s="8"/>
      <c r="FRW36" s="8"/>
      <c r="FRX36" s="8"/>
      <c r="FRY36" s="8"/>
      <c r="FRZ36" s="8"/>
      <c r="FSA36" s="8"/>
      <c r="FSB36" s="8"/>
      <c r="FSC36" s="8"/>
      <c r="FSD36" s="8"/>
      <c r="FSE36" s="8"/>
      <c r="FSF36" s="8"/>
      <c r="FSG36" s="8"/>
      <c r="FSH36" s="8"/>
      <c r="FSI36" s="8"/>
      <c r="FSJ36" s="8"/>
      <c r="FSK36" s="8"/>
      <c r="FSL36" s="8"/>
      <c r="FSM36" s="8"/>
      <c r="FSN36" s="8"/>
      <c r="FSO36" s="8"/>
      <c r="FSP36" s="8"/>
      <c r="FSQ36" s="8"/>
      <c r="FSR36" s="8"/>
      <c r="FSS36" s="8"/>
      <c r="FST36" s="8"/>
      <c r="FSU36" s="8"/>
      <c r="FSV36" s="8"/>
      <c r="FSW36" s="8"/>
      <c r="FSX36" s="8"/>
      <c r="FSY36" s="8"/>
      <c r="FSZ36" s="8"/>
      <c r="FTA36" s="8"/>
      <c r="FTB36" s="8"/>
      <c r="FTC36" s="8"/>
      <c r="FTD36" s="8"/>
      <c r="FTE36" s="8"/>
      <c r="FTF36" s="8"/>
      <c r="FTG36" s="8"/>
      <c r="FTH36" s="8"/>
      <c r="FTI36" s="8"/>
      <c r="FTJ36" s="8"/>
      <c r="FTK36" s="8"/>
      <c r="FTL36" s="8"/>
      <c r="FTM36" s="8"/>
      <c r="FTN36" s="8"/>
      <c r="FTO36" s="8"/>
      <c r="FTP36" s="8"/>
      <c r="FTQ36" s="8"/>
      <c r="FTR36" s="8"/>
      <c r="FTS36" s="8"/>
      <c r="FTT36" s="8"/>
      <c r="FTU36" s="8"/>
      <c r="FTV36" s="8"/>
      <c r="FTW36" s="8"/>
      <c r="FTX36" s="8"/>
      <c r="FTY36" s="8"/>
      <c r="FTZ36" s="8"/>
      <c r="FUA36" s="8"/>
      <c r="FUB36" s="8"/>
      <c r="FUC36" s="8"/>
      <c r="FUD36" s="8"/>
      <c r="FUE36" s="8"/>
      <c r="FUF36" s="8"/>
      <c r="FUG36" s="8"/>
      <c r="FUH36" s="8"/>
      <c r="FUI36" s="8"/>
      <c r="FUJ36" s="8"/>
      <c r="FUK36" s="8"/>
      <c r="FUL36" s="8"/>
      <c r="FUM36" s="8"/>
      <c r="FUN36" s="8"/>
      <c r="FUO36" s="8"/>
      <c r="FUP36" s="8"/>
      <c r="FUQ36" s="8"/>
      <c r="FUR36" s="8"/>
      <c r="FUS36" s="8"/>
      <c r="FUT36" s="8"/>
      <c r="FUU36" s="8"/>
      <c r="FUV36" s="8"/>
      <c r="FUW36" s="8"/>
      <c r="FUX36" s="8"/>
      <c r="FUY36" s="8"/>
      <c r="FUZ36" s="8"/>
      <c r="FVA36" s="8"/>
      <c r="FVB36" s="8"/>
      <c r="FVC36" s="8"/>
      <c r="FVD36" s="8"/>
      <c r="FVE36" s="8"/>
      <c r="FVF36" s="8"/>
      <c r="FVG36" s="8"/>
      <c r="FVH36" s="8"/>
      <c r="FVI36" s="8"/>
      <c r="FVJ36" s="8"/>
      <c r="FVK36" s="8"/>
      <c r="FVL36" s="8"/>
      <c r="FVM36" s="8"/>
      <c r="FVN36" s="8"/>
      <c r="FVO36" s="8"/>
      <c r="FVP36" s="8"/>
      <c r="FVQ36" s="8"/>
      <c r="FVR36" s="8"/>
      <c r="FVS36" s="8"/>
      <c r="FVT36" s="8"/>
      <c r="FVU36" s="8"/>
      <c r="FVV36" s="8"/>
      <c r="FVW36" s="8"/>
      <c r="FVX36" s="8"/>
      <c r="FVY36" s="8"/>
      <c r="FVZ36" s="8"/>
      <c r="FWA36" s="8"/>
      <c r="FWB36" s="8"/>
      <c r="FWC36" s="8"/>
      <c r="FWD36" s="8"/>
      <c r="FWE36" s="8"/>
      <c r="FWF36" s="8"/>
      <c r="FWG36" s="8"/>
      <c r="FWH36" s="8"/>
      <c r="FWI36" s="8"/>
      <c r="FWJ36" s="8"/>
      <c r="FWK36" s="8"/>
      <c r="FWL36" s="8"/>
      <c r="FWM36" s="8"/>
      <c r="FWN36" s="8"/>
      <c r="FWO36" s="8"/>
      <c r="FWP36" s="8"/>
      <c r="FWQ36" s="8"/>
      <c r="FWR36" s="8"/>
      <c r="FWS36" s="8"/>
      <c r="FWT36" s="8"/>
      <c r="FWU36" s="8"/>
      <c r="FWV36" s="8"/>
      <c r="FWW36" s="8"/>
      <c r="FWX36" s="8"/>
      <c r="FWY36" s="8"/>
      <c r="FWZ36" s="8"/>
      <c r="FXA36" s="8"/>
      <c r="FXB36" s="8"/>
      <c r="FXC36" s="8"/>
      <c r="FXD36" s="8"/>
      <c r="FXE36" s="8"/>
      <c r="FXF36" s="8"/>
      <c r="FXG36" s="8"/>
      <c r="FXH36" s="8"/>
      <c r="FXI36" s="8"/>
      <c r="FXJ36" s="8"/>
      <c r="FXK36" s="8"/>
      <c r="FXL36" s="8"/>
      <c r="FXM36" s="8"/>
      <c r="FXN36" s="8"/>
      <c r="FXO36" s="8"/>
      <c r="FXP36" s="8"/>
      <c r="FXQ36" s="8"/>
      <c r="FXR36" s="8"/>
      <c r="FXS36" s="8"/>
      <c r="FXT36" s="8"/>
      <c r="FXU36" s="8"/>
      <c r="FXV36" s="8"/>
      <c r="FXW36" s="8"/>
      <c r="FXX36" s="8"/>
      <c r="FXY36" s="8"/>
      <c r="FXZ36" s="8"/>
      <c r="FYA36" s="8"/>
      <c r="FYB36" s="8"/>
      <c r="FYC36" s="8"/>
      <c r="FYD36" s="8"/>
      <c r="FYE36" s="8"/>
      <c r="FYF36" s="8"/>
      <c r="FYG36" s="8"/>
      <c r="FYH36" s="8"/>
      <c r="FYI36" s="8"/>
      <c r="FYJ36" s="8"/>
      <c r="FYK36" s="8"/>
      <c r="FYL36" s="8"/>
      <c r="FYM36" s="8"/>
      <c r="FYN36" s="8"/>
      <c r="FYO36" s="8"/>
      <c r="FYP36" s="8"/>
      <c r="FYQ36" s="8"/>
      <c r="FYR36" s="8"/>
      <c r="FYS36" s="8"/>
      <c r="FYT36" s="8"/>
      <c r="FYU36" s="8"/>
      <c r="FYV36" s="8"/>
      <c r="FYW36" s="8"/>
      <c r="FYX36" s="8"/>
      <c r="FYY36" s="8"/>
      <c r="FYZ36" s="8"/>
      <c r="FZA36" s="8"/>
      <c r="FZB36" s="8"/>
      <c r="FZC36" s="8"/>
      <c r="FZD36" s="8"/>
      <c r="FZE36" s="8"/>
      <c r="FZF36" s="8"/>
      <c r="FZG36" s="8"/>
      <c r="FZH36" s="8"/>
      <c r="FZI36" s="8"/>
      <c r="FZJ36" s="8"/>
      <c r="FZK36" s="8"/>
      <c r="FZL36" s="8"/>
      <c r="FZM36" s="8"/>
      <c r="FZN36" s="8"/>
      <c r="FZO36" s="8"/>
      <c r="FZP36" s="8"/>
      <c r="FZQ36" s="8"/>
      <c r="FZR36" s="8"/>
      <c r="FZS36" s="8"/>
      <c r="FZT36" s="8"/>
      <c r="FZU36" s="8"/>
      <c r="FZV36" s="8"/>
      <c r="FZW36" s="8"/>
      <c r="FZX36" s="8"/>
      <c r="FZY36" s="8"/>
      <c r="FZZ36" s="8"/>
      <c r="GAA36" s="8"/>
      <c r="GAB36" s="8"/>
      <c r="GAC36" s="8"/>
      <c r="GAD36" s="8"/>
      <c r="GAE36" s="8"/>
      <c r="GAF36" s="8"/>
      <c r="GAG36" s="8"/>
      <c r="GAH36" s="8"/>
      <c r="GAI36" s="8"/>
      <c r="GAJ36" s="8"/>
      <c r="GAK36" s="8"/>
      <c r="GAL36" s="8"/>
      <c r="GAM36" s="8"/>
      <c r="GAN36" s="8"/>
      <c r="GAO36" s="8"/>
      <c r="GAP36" s="8"/>
      <c r="GAQ36" s="8"/>
      <c r="GAR36" s="8"/>
      <c r="GAS36" s="8"/>
      <c r="GAT36" s="8"/>
      <c r="GAU36" s="8"/>
      <c r="GAV36" s="8"/>
      <c r="GAW36" s="8"/>
      <c r="GAX36" s="8"/>
      <c r="GAY36" s="8"/>
      <c r="GAZ36" s="8"/>
      <c r="GBA36" s="8"/>
      <c r="GBB36" s="8"/>
      <c r="GBC36" s="8"/>
      <c r="GBD36" s="8"/>
      <c r="GBE36" s="8"/>
      <c r="GBF36" s="8"/>
      <c r="GBG36" s="8"/>
      <c r="GBH36" s="8"/>
      <c r="GBI36" s="8"/>
      <c r="GBJ36" s="8"/>
      <c r="GBK36" s="8"/>
      <c r="GBL36" s="8"/>
      <c r="GBM36" s="8"/>
      <c r="GBN36" s="8"/>
      <c r="GBO36" s="8"/>
      <c r="GBP36" s="8"/>
      <c r="GBQ36" s="8"/>
      <c r="GBR36" s="8"/>
      <c r="GBS36" s="8"/>
      <c r="GBT36" s="8"/>
      <c r="GBU36" s="8"/>
      <c r="GBV36" s="8"/>
      <c r="GBW36" s="8"/>
      <c r="GBX36" s="8"/>
      <c r="GBY36" s="8"/>
      <c r="GBZ36" s="8"/>
      <c r="GCA36" s="8"/>
      <c r="GCB36" s="8"/>
      <c r="GCC36" s="8"/>
      <c r="GCD36" s="8"/>
      <c r="GCE36" s="8"/>
      <c r="GCF36" s="8"/>
      <c r="GCG36" s="8"/>
      <c r="GCH36" s="8"/>
      <c r="GCI36" s="8"/>
      <c r="GCJ36" s="8"/>
      <c r="GCK36" s="8"/>
      <c r="GCL36" s="8"/>
      <c r="GCM36" s="8"/>
      <c r="GCN36" s="8"/>
      <c r="GCO36" s="8"/>
      <c r="GCP36" s="8"/>
      <c r="GCQ36" s="8"/>
      <c r="GCR36" s="8"/>
      <c r="GCS36" s="8"/>
      <c r="GCT36" s="8"/>
      <c r="GCU36" s="8"/>
      <c r="GCV36" s="8"/>
      <c r="GCW36" s="8"/>
      <c r="GCX36" s="8"/>
      <c r="GCY36" s="8"/>
      <c r="GCZ36" s="8"/>
      <c r="GDA36" s="8"/>
      <c r="GDB36" s="8"/>
      <c r="GDC36" s="8"/>
      <c r="GDD36" s="8"/>
      <c r="GDE36" s="8"/>
      <c r="GDF36" s="8"/>
      <c r="GDG36" s="8"/>
      <c r="GDH36" s="8"/>
      <c r="GDI36" s="8"/>
      <c r="GDJ36" s="8"/>
      <c r="GDK36" s="8"/>
      <c r="GDL36" s="8"/>
      <c r="GDM36" s="8"/>
      <c r="GDN36" s="8"/>
      <c r="GDO36" s="8"/>
      <c r="GDP36" s="8"/>
      <c r="GDQ36" s="8"/>
      <c r="GDR36" s="8"/>
      <c r="GDS36" s="8"/>
      <c r="GDT36" s="8"/>
      <c r="GDU36" s="8"/>
      <c r="GDV36" s="8"/>
      <c r="GDW36" s="8"/>
      <c r="GDX36" s="8"/>
      <c r="GDY36" s="8"/>
      <c r="GDZ36" s="8"/>
      <c r="GEA36" s="8"/>
      <c r="GEB36" s="8"/>
      <c r="GEC36" s="8"/>
      <c r="GED36" s="8"/>
      <c r="GEE36" s="8"/>
      <c r="GEF36" s="8"/>
      <c r="GEG36" s="8"/>
      <c r="GEH36" s="8"/>
      <c r="GEI36" s="8"/>
      <c r="GEJ36" s="8"/>
      <c r="GEK36" s="8"/>
      <c r="GEL36" s="8"/>
      <c r="GEM36" s="8"/>
      <c r="GEN36" s="8"/>
      <c r="GEO36" s="8"/>
      <c r="GEP36" s="8"/>
      <c r="GEQ36" s="8"/>
      <c r="GER36" s="8"/>
      <c r="GES36" s="8"/>
      <c r="GET36" s="8"/>
      <c r="GEU36" s="8"/>
      <c r="GEV36" s="8"/>
      <c r="GEW36" s="8"/>
      <c r="GEX36" s="8"/>
      <c r="GEY36" s="8"/>
      <c r="GEZ36" s="8"/>
      <c r="GFA36" s="8"/>
      <c r="GFB36" s="8"/>
      <c r="GFC36" s="8"/>
      <c r="GFD36" s="8"/>
      <c r="GFE36" s="8"/>
      <c r="GFF36" s="8"/>
      <c r="GFG36" s="8"/>
      <c r="GFH36" s="8"/>
      <c r="GFI36" s="8"/>
      <c r="GFJ36" s="8"/>
      <c r="GFK36" s="8"/>
      <c r="GFL36" s="8"/>
      <c r="GFM36" s="8"/>
      <c r="GFN36" s="8"/>
      <c r="GFO36" s="8"/>
      <c r="GFP36" s="8"/>
      <c r="GFQ36" s="8"/>
      <c r="GFR36" s="8"/>
      <c r="GFS36" s="8"/>
      <c r="GFT36" s="8"/>
      <c r="GFU36" s="8"/>
      <c r="GFV36" s="8"/>
      <c r="GFW36" s="8"/>
      <c r="GFX36" s="8"/>
      <c r="GFY36" s="8"/>
      <c r="GFZ36" s="8"/>
      <c r="GGA36" s="8"/>
      <c r="GGB36" s="8"/>
      <c r="GGC36" s="8"/>
      <c r="GGD36" s="8"/>
      <c r="GGE36" s="8"/>
      <c r="GGF36" s="8"/>
      <c r="GGG36" s="8"/>
      <c r="GGH36" s="8"/>
      <c r="GGI36" s="8"/>
      <c r="GGJ36" s="8"/>
      <c r="GGK36" s="8"/>
      <c r="GGL36" s="8"/>
      <c r="GGM36" s="8"/>
      <c r="GGN36" s="8"/>
      <c r="GGO36" s="8"/>
      <c r="GGP36" s="8"/>
      <c r="GGQ36" s="8"/>
      <c r="GGR36" s="8"/>
      <c r="GGS36" s="8"/>
      <c r="GGT36" s="8"/>
      <c r="GGU36" s="8"/>
      <c r="GGV36" s="8"/>
      <c r="GGW36" s="8"/>
      <c r="GGX36" s="8"/>
      <c r="GGY36" s="8"/>
      <c r="GGZ36" s="8"/>
      <c r="GHA36" s="8"/>
      <c r="GHB36" s="8"/>
      <c r="GHC36" s="8"/>
      <c r="GHD36" s="8"/>
      <c r="GHE36" s="8"/>
      <c r="GHF36" s="8"/>
      <c r="GHG36" s="8"/>
      <c r="GHH36" s="8"/>
      <c r="GHI36" s="8"/>
      <c r="GHJ36" s="8"/>
      <c r="GHK36" s="8"/>
      <c r="GHL36" s="8"/>
      <c r="GHM36" s="8"/>
      <c r="GHN36" s="8"/>
      <c r="GHO36" s="8"/>
      <c r="GHP36" s="8"/>
      <c r="GHQ36" s="8"/>
      <c r="GHR36" s="8"/>
      <c r="GHS36" s="8"/>
      <c r="GHT36" s="8"/>
      <c r="GHU36" s="8"/>
      <c r="GHV36" s="8"/>
      <c r="GHW36" s="8"/>
      <c r="GHX36" s="8"/>
      <c r="GHY36" s="8"/>
      <c r="GHZ36" s="8"/>
      <c r="GIA36" s="8"/>
      <c r="GIB36" s="8"/>
      <c r="GIC36" s="8"/>
      <c r="GID36" s="8"/>
      <c r="GIE36" s="8"/>
      <c r="GIF36" s="8"/>
      <c r="GIG36" s="8"/>
      <c r="GIH36" s="8"/>
      <c r="GII36" s="8"/>
      <c r="GIJ36" s="8"/>
      <c r="GIK36" s="8"/>
      <c r="GIL36" s="8"/>
      <c r="GIM36" s="8"/>
      <c r="GIN36" s="8"/>
      <c r="GIO36" s="8"/>
      <c r="GIP36" s="8"/>
      <c r="GIQ36" s="8"/>
      <c r="GIR36" s="8"/>
      <c r="GIS36" s="8"/>
      <c r="GIT36" s="8"/>
      <c r="GIU36" s="8"/>
      <c r="GIV36" s="8"/>
      <c r="GIW36" s="8"/>
      <c r="GIX36" s="8"/>
      <c r="GIY36" s="8"/>
      <c r="GIZ36" s="8"/>
      <c r="GJA36" s="8"/>
      <c r="GJB36" s="8"/>
      <c r="GJC36" s="8"/>
      <c r="GJD36" s="8"/>
      <c r="GJE36" s="8"/>
      <c r="GJF36" s="8"/>
      <c r="GJG36" s="8"/>
      <c r="GJH36" s="8"/>
      <c r="GJI36" s="8"/>
      <c r="GJJ36" s="8"/>
      <c r="GJK36" s="8"/>
      <c r="GJL36" s="8"/>
      <c r="GJM36" s="8"/>
      <c r="GJN36" s="8"/>
      <c r="GJO36" s="8"/>
      <c r="GJP36" s="8"/>
      <c r="GJQ36" s="8"/>
      <c r="GJR36" s="8"/>
      <c r="GJS36" s="8"/>
      <c r="GJT36" s="8"/>
      <c r="GJU36" s="8"/>
      <c r="GJV36" s="8"/>
      <c r="GJW36" s="8"/>
      <c r="GJX36" s="8"/>
      <c r="GJY36" s="8"/>
      <c r="GJZ36" s="8"/>
      <c r="GKA36" s="8"/>
      <c r="GKB36" s="8"/>
      <c r="GKC36" s="8"/>
      <c r="GKD36" s="8"/>
      <c r="GKE36" s="8"/>
      <c r="GKF36" s="8"/>
      <c r="GKG36" s="8"/>
      <c r="GKH36" s="8"/>
      <c r="GKI36" s="8"/>
      <c r="GKJ36" s="8"/>
      <c r="GKK36" s="8"/>
      <c r="GKL36" s="8"/>
      <c r="GKM36" s="8"/>
      <c r="GKN36" s="8"/>
      <c r="GKO36" s="8"/>
      <c r="GKP36" s="8"/>
      <c r="GKQ36" s="8"/>
      <c r="GKR36" s="8"/>
      <c r="GKS36" s="8"/>
      <c r="GKT36" s="8"/>
      <c r="GKU36" s="8"/>
      <c r="GKV36" s="8"/>
      <c r="GKW36" s="8"/>
      <c r="GKX36" s="8"/>
      <c r="GKY36" s="8"/>
      <c r="GKZ36" s="8"/>
      <c r="GLA36" s="8"/>
      <c r="GLB36" s="8"/>
      <c r="GLC36" s="8"/>
      <c r="GLD36" s="8"/>
      <c r="GLE36" s="8"/>
      <c r="GLF36" s="8"/>
      <c r="GLG36" s="8"/>
      <c r="GLH36" s="8"/>
      <c r="GLI36" s="8"/>
      <c r="GLJ36" s="8"/>
      <c r="GLK36" s="8"/>
      <c r="GLL36" s="8"/>
      <c r="GLM36" s="8"/>
      <c r="GLN36" s="8"/>
      <c r="GLO36" s="8"/>
      <c r="GLP36" s="8"/>
      <c r="GLQ36" s="8"/>
      <c r="GLR36" s="8"/>
      <c r="GLS36" s="8"/>
      <c r="GLT36" s="8"/>
      <c r="GLU36" s="8"/>
      <c r="GLV36" s="8"/>
      <c r="GLW36" s="8"/>
      <c r="GLX36" s="8"/>
      <c r="GLY36" s="8"/>
      <c r="GLZ36" s="8"/>
      <c r="GMA36" s="8"/>
      <c r="GMB36" s="8"/>
      <c r="GMC36" s="8"/>
      <c r="GMD36" s="8"/>
      <c r="GME36" s="8"/>
      <c r="GMF36" s="8"/>
      <c r="GMG36" s="8"/>
      <c r="GMH36" s="8"/>
      <c r="GMI36" s="8"/>
      <c r="GMJ36" s="8"/>
      <c r="GMK36" s="8"/>
      <c r="GML36" s="8"/>
      <c r="GMM36" s="8"/>
      <c r="GMN36" s="8"/>
      <c r="GMO36" s="8"/>
      <c r="GMP36" s="8"/>
      <c r="GMQ36" s="8"/>
      <c r="GMR36" s="8"/>
      <c r="GMS36" s="8"/>
      <c r="GMT36" s="8"/>
      <c r="GMU36" s="8"/>
      <c r="GMV36" s="8"/>
      <c r="GMW36" s="8"/>
      <c r="GMX36" s="8"/>
      <c r="GMY36" s="8"/>
      <c r="GMZ36" s="8"/>
      <c r="GNA36" s="8"/>
      <c r="GNB36" s="8"/>
      <c r="GNC36" s="8"/>
      <c r="GND36" s="8"/>
      <c r="GNE36" s="8"/>
      <c r="GNF36" s="8"/>
      <c r="GNG36" s="8"/>
      <c r="GNH36" s="8"/>
      <c r="GNI36" s="8"/>
      <c r="GNJ36" s="8"/>
      <c r="GNK36" s="8"/>
      <c r="GNL36" s="8"/>
      <c r="GNM36" s="8"/>
      <c r="GNN36" s="8"/>
      <c r="GNO36" s="8"/>
      <c r="GNP36" s="8"/>
      <c r="GNQ36" s="8"/>
      <c r="GNR36" s="8"/>
      <c r="GNS36" s="8"/>
      <c r="GNT36" s="8"/>
      <c r="GNU36" s="8"/>
      <c r="GNV36" s="8"/>
      <c r="GNW36" s="8"/>
      <c r="GNX36" s="8"/>
      <c r="GNY36" s="8"/>
      <c r="GNZ36" s="8"/>
      <c r="GOA36" s="8"/>
      <c r="GOB36" s="8"/>
      <c r="GOC36" s="8"/>
      <c r="GOD36" s="8"/>
      <c r="GOE36" s="8"/>
      <c r="GOF36" s="8"/>
      <c r="GOG36" s="8"/>
      <c r="GOH36" s="8"/>
      <c r="GOI36" s="8"/>
      <c r="GOJ36" s="8"/>
      <c r="GOK36" s="8"/>
      <c r="GOL36" s="8"/>
      <c r="GOM36" s="8"/>
      <c r="GON36" s="8"/>
      <c r="GOO36" s="8"/>
      <c r="GOP36" s="8"/>
      <c r="GOQ36" s="8"/>
      <c r="GOR36" s="8"/>
      <c r="GOS36" s="8"/>
      <c r="GOT36" s="8"/>
      <c r="GOU36" s="8"/>
      <c r="GOV36" s="8"/>
      <c r="GOW36" s="8"/>
      <c r="GOX36" s="8"/>
      <c r="GOY36" s="8"/>
      <c r="GOZ36" s="8"/>
      <c r="GPA36" s="8"/>
      <c r="GPB36" s="8"/>
      <c r="GPC36" s="8"/>
      <c r="GPD36" s="8"/>
      <c r="GPE36" s="8"/>
      <c r="GPF36" s="8"/>
      <c r="GPG36" s="8"/>
      <c r="GPH36" s="8"/>
      <c r="GPI36" s="8"/>
      <c r="GPJ36" s="8"/>
      <c r="GPK36" s="8"/>
      <c r="GPL36" s="8"/>
      <c r="GPM36" s="8"/>
      <c r="GPN36" s="8"/>
      <c r="GPO36" s="8"/>
      <c r="GPP36" s="8"/>
      <c r="GPQ36" s="8"/>
      <c r="GPR36" s="8"/>
      <c r="GPS36" s="8"/>
      <c r="GPT36" s="8"/>
      <c r="GPU36" s="8"/>
      <c r="GPV36" s="8"/>
      <c r="GPW36" s="8"/>
      <c r="GPX36" s="8"/>
      <c r="GPY36" s="8"/>
      <c r="GPZ36" s="8"/>
      <c r="GQA36" s="8"/>
      <c r="GQB36" s="8"/>
      <c r="GQC36" s="8"/>
      <c r="GQD36" s="8"/>
      <c r="GQE36" s="8"/>
      <c r="GQF36" s="8"/>
      <c r="GQG36" s="8"/>
      <c r="GQH36" s="8"/>
      <c r="GQI36" s="8"/>
      <c r="GQJ36" s="8"/>
      <c r="GQK36" s="8"/>
      <c r="GQL36" s="8"/>
      <c r="GQM36" s="8"/>
      <c r="GQN36" s="8"/>
      <c r="GQO36" s="8"/>
      <c r="GQP36" s="8"/>
      <c r="GQQ36" s="8"/>
      <c r="GQR36" s="8"/>
      <c r="GQS36" s="8"/>
      <c r="GQT36" s="8"/>
      <c r="GQU36" s="8"/>
      <c r="GQV36" s="8"/>
      <c r="GQW36" s="8"/>
      <c r="GQX36" s="8"/>
      <c r="GQY36" s="8"/>
      <c r="GQZ36" s="8"/>
      <c r="GRA36" s="8"/>
      <c r="GRB36" s="8"/>
      <c r="GRC36" s="8"/>
      <c r="GRD36" s="8"/>
      <c r="GRE36" s="8"/>
      <c r="GRF36" s="8"/>
      <c r="GRG36" s="8"/>
      <c r="GRH36" s="8"/>
      <c r="GRI36" s="8"/>
      <c r="GRJ36" s="8"/>
      <c r="GRK36" s="8"/>
      <c r="GRL36" s="8"/>
      <c r="GRM36" s="8"/>
      <c r="GRN36" s="8"/>
      <c r="GRO36" s="8"/>
      <c r="GRP36" s="8"/>
      <c r="GRQ36" s="8"/>
      <c r="GRR36" s="8"/>
      <c r="GRS36" s="8"/>
      <c r="GRT36" s="8"/>
      <c r="GRU36" s="8"/>
      <c r="GRV36" s="8"/>
      <c r="GRW36" s="8"/>
      <c r="GRX36" s="8"/>
      <c r="GRY36" s="8"/>
      <c r="GRZ36" s="8"/>
      <c r="GSA36" s="8"/>
      <c r="GSB36" s="8"/>
      <c r="GSC36" s="8"/>
      <c r="GSD36" s="8"/>
      <c r="GSE36" s="8"/>
      <c r="GSF36" s="8"/>
      <c r="GSG36" s="8"/>
      <c r="GSH36" s="8"/>
      <c r="GSI36" s="8"/>
      <c r="GSJ36" s="8"/>
      <c r="GSK36" s="8"/>
      <c r="GSL36" s="8"/>
      <c r="GSM36" s="8"/>
      <c r="GSN36" s="8"/>
      <c r="GSO36" s="8"/>
      <c r="GSP36" s="8"/>
      <c r="GSQ36" s="8"/>
      <c r="GSR36" s="8"/>
      <c r="GSS36" s="8"/>
      <c r="GST36" s="8"/>
      <c r="GSU36" s="8"/>
      <c r="GSV36" s="8"/>
      <c r="GSW36" s="8"/>
      <c r="GSX36" s="8"/>
      <c r="GSY36" s="8"/>
      <c r="GSZ36" s="8"/>
      <c r="GTA36" s="8"/>
      <c r="GTB36" s="8"/>
      <c r="GTC36" s="8"/>
      <c r="GTD36" s="8"/>
      <c r="GTE36" s="8"/>
      <c r="GTF36" s="8"/>
      <c r="GTG36" s="8"/>
      <c r="GTH36" s="8"/>
      <c r="GTI36" s="8"/>
      <c r="GTJ36" s="8"/>
      <c r="GTK36" s="8"/>
      <c r="GTL36" s="8"/>
      <c r="GTM36" s="8"/>
      <c r="GTN36" s="8"/>
      <c r="GTO36" s="8"/>
      <c r="GTP36" s="8"/>
      <c r="GTQ36" s="8"/>
      <c r="GTR36" s="8"/>
      <c r="GTS36" s="8"/>
      <c r="GTT36" s="8"/>
      <c r="GTU36" s="8"/>
      <c r="GTV36" s="8"/>
      <c r="GTW36" s="8"/>
      <c r="GTX36" s="8"/>
      <c r="GTY36" s="8"/>
      <c r="GTZ36" s="8"/>
      <c r="GUA36" s="8"/>
      <c r="GUB36" s="8"/>
      <c r="GUC36" s="8"/>
      <c r="GUD36" s="8"/>
      <c r="GUE36" s="8"/>
      <c r="GUF36" s="8"/>
      <c r="GUG36" s="8"/>
      <c r="GUH36" s="8"/>
      <c r="GUI36" s="8"/>
      <c r="GUJ36" s="8"/>
      <c r="GUK36" s="8"/>
      <c r="GUL36" s="8"/>
      <c r="GUM36" s="8"/>
      <c r="GUN36" s="8"/>
      <c r="GUO36" s="8"/>
      <c r="GUP36" s="8"/>
      <c r="GUQ36" s="8"/>
      <c r="GUR36" s="8"/>
      <c r="GUS36" s="8"/>
      <c r="GUT36" s="8"/>
      <c r="GUU36" s="8"/>
      <c r="GUV36" s="8"/>
      <c r="GUW36" s="8"/>
      <c r="GUX36" s="8"/>
      <c r="GUY36" s="8"/>
      <c r="GUZ36" s="8"/>
      <c r="GVA36" s="8"/>
      <c r="GVB36" s="8"/>
      <c r="GVC36" s="8"/>
      <c r="GVD36" s="8"/>
      <c r="GVE36" s="8"/>
      <c r="GVF36" s="8"/>
      <c r="GVG36" s="8"/>
      <c r="GVH36" s="8"/>
      <c r="GVI36" s="8"/>
      <c r="GVJ36" s="8"/>
      <c r="GVK36" s="8"/>
      <c r="GVL36" s="8"/>
      <c r="GVM36" s="8"/>
      <c r="GVN36" s="8"/>
      <c r="GVO36" s="8"/>
      <c r="GVP36" s="8"/>
      <c r="GVQ36" s="8"/>
      <c r="GVR36" s="8"/>
      <c r="GVS36" s="8"/>
      <c r="GVT36" s="8"/>
      <c r="GVU36" s="8"/>
      <c r="GVV36" s="8"/>
      <c r="GVW36" s="8"/>
      <c r="GVX36" s="8"/>
      <c r="GVY36" s="8"/>
      <c r="GVZ36" s="8"/>
      <c r="GWA36" s="8"/>
      <c r="GWB36" s="8"/>
      <c r="GWC36" s="8"/>
      <c r="GWD36" s="8"/>
      <c r="GWE36" s="8"/>
      <c r="GWF36" s="8"/>
      <c r="GWG36" s="8"/>
      <c r="GWH36" s="8"/>
      <c r="GWI36" s="8"/>
      <c r="GWJ36" s="8"/>
      <c r="GWK36" s="8"/>
      <c r="GWL36" s="8"/>
      <c r="GWM36" s="8"/>
      <c r="GWN36" s="8"/>
      <c r="GWO36" s="8"/>
      <c r="GWP36" s="8"/>
      <c r="GWQ36" s="8"/>
      <c r="GWR36" s="8"/>
      <c r="GWS36" s="8"/>
      <c r="GWT36" s="8"/>
      <c r="GWU36" s="8"/>
      <c r="GWV36" s="8"/>
      <c r="GWW36" s="8"/>
      <c r="GWX36" s="8"/>
      <c r="GWY36" s="8"/>
      <c r="GWZ36" s="8"/>
      <c r="GXA36" s="8"/>
      <c r="GXB36" s="8"/>
      <c r="GXC36" s="8"/>
      <c r="GXD36" s="8"/>
      <c r="GXE36" s="8"/>
      <c r="GXF36" s="8"/>
      <c r="GXG36" s="8"/>
      <c r="GXH36" s="8"/>
      <c r="GXI36" s="8"/>
      <c r="GXJ36" s="8"/>
      <c r="GXK36" s="8"/>
      <c r="GXL36" s="8"/>
      <c r="GXM36" s="8"/>
      <c r="GXN36" s="8"/>
      <c r="GXO36" s="8"/>
      <c r="GXP36" s="8"/>
      <c r="GXQ36" s="8"/>
      <c r="GXR36" s="8"/>
      <c r="GXS36" s="8"/>
      <c r="GXT36" s="8"/>
      <c r="GXU36" s="8"/>
      <c r="GXV36" s="8"/>
      <c r="GXW36" s="8"/>
      <c r="GXX36" s="8"/>
      <c r="GXY36" s="8"/>
      <c r="GXZ36" s="8"/>
      <c r="GYA36" s="8"/>
      <c r="GYB36" s="8"/>
      <c r="GYC36" s="8"/>
      <c r="GYD36" s="8"/>
      <c r="GYE36" s="8"/>
      <c r="GYF36" s="8"/>
      <c r="GYG36" s="8"/>
      <c r="GYH36" s="8"/>
      <c r="GYI36" s="8"/>
      <c r="GYJ36" s="8"/>
      <c r="GYK36" s="8"/>
      <c r="GYL36" s="8"/>
      <c r="GYM36" s="8"/>
      <c r="GYN36" s="8"/>
      <c r="GYO36" s="8"/>
      <c r="GYP36" s="8"/>
      <c r="GYQ36" s="8"/>
      <c r="GYR36" s="8"/>
      <c r="GYS36" s="8"/>
      <c r="GYT36" s="8"/>
      <c r="GYU36" s="8"/>
      <c r="GYV36" s="8"/>
      <c r="GYW36" s="8"/>
      <c r="GYX36" s="8"/>
      <c r="GYY36" s="8"/>
      <c r="GYZ36" s="8"/>
      <c r="GZA36" s="8"/>
      <c r="GZB36" s="8"/>
      <c r="GZC36" s="8"/>
      <c r="GZD36" s="8"/>
      <c r="GZE36" s="8"/>
      <c r="GZF36" s="8"/>
      <c r="GZG36" s="8"/>
      <c r="GZH36" s="8"/>
      <c r="GZI36" s="8"/>
      <c r="GZJ36" s="8"/>
      <c r="GZK36" s="8"/>
      <c r="GZL36" s="8"/>
      <c r="GZM36" s="8"/>
      <c r="GZN36" s="8"/>
      <c r="GZO36" s="8"/>
      <c r="GZP36" s="8"/>
      <c r="GZQ36" s="8"/>
      <c r="GZR36" s="8"/>
      <c r="GZS36" s="8"/>
      <c r="GZT36" s="8"/>
      <c r="GZU36" s="8"/>
      <c r="GZV36" s="8"/>
      <c r="GZW36" s="8"/>
      <c r="GZX36" s="8"/>
      <c r="GZY36" s="8"/>
      <c r="GZZ36" s="8"/>
      <c r="HAA36" s="8"/>
      <c r="HAB36" s="8"/>
      <c r="HAC36" s="8"/>
      <c r="HAD36" s="8"/>
      <c r="HAE36" s="8"/>
      <c r="HAF36" s="8"/>
      <c r="HAG36" s="8"/>
      <c r="HAH36" s="8"/>
      <c r="HAI36" s="8"/>
      <c r="HAJ36" s="8"/>
      <c r="HAK36" s="8"/>
      <c r="HAL36" s="8"/>
      <c r="HAM36" s="8"/>
      <c r="HAN36" s="8"/>
      <c r="HAO36" s="8"/>
      <c r="HAP36" s="8"/>
      <c r="HAQ36" s="8"/>
      <c r="HAR36" s="8"/>
      <c r="HAS36" s="8"/>
      <c r="HAT36" s="8"/>
      <c r="HAU36" s="8"/>
      <c r="HAV36" s="8"/>
      <c r="HAW36" s="8"/>
      <c r="HAX36" s="8"/>
      <c r="HAY36" s="8"/>
      <c r="HAZ36" s="8"/>
      <c r="HBA36" s="8"/>
      <c r="HBB36" s="8"/>
      <c r="HBC36" s="8"/>
      <c r="HBD36" s="8"/>
      <c r="HBE36" s="8"/>
      <c r="HBF36" s="8"/>
      <c r="HBG36" s="8"/>
      <c r="HBH36" s="8"/>
      <c r="HBI36" s="8"/>
      <c r="HBJ36" s="8"/>
      <c r="HBK36" s="8"/>
      <c r="HBL36" s="8"/>
      <c r="HBM36" s="8"/>
      <c r="HBN36" s="8"/>
      <c r="HBO36" s="8"/>
      <c r="HBP36" s="8"/>
      <c r="HBQ36" s="8"/>
      <c r="HBR36" s="8"/>
      <c r="HBS36" s="8"/>
      <c r="HBT36" s="8"/>
      <c r="HBU36" s="8"/>
      <c r="HBV36" s="8"/>
      <c r="HBW36" s="8"/>
      <c r="HBX36" s="8"/>
      <c r="HBY36" s="8"/>
      <c r="HBZ36" s="8"/>
      <c r="HCA36" s="8"/>
      <c r="HCB36" s="8"/>
      <c r="HCC36" s="8"/>
      <c r="HCD36" s="8"/>
      <c r="HCE36" s="8"/>
      <c r="HCF36" s="8"/>
      <c r="HCG36" s="8"/>
      <c r="HCH36" s="8"/>
      <c r="HCI36" s="8"/>
      <c r="HCJ36" s="8"/>
      <c r="HCK36" s="8"/>
      <c r="HCL36" s="8"/>
      <c r="HCM36" s="8"/>
      <c r="HCN36" s="8"/>
      <c r="HCO36" s="8"/>
      <c r="HCP36" s="8"/>
      <c r="HCQ36" s="8"/>
      <c r="HCR36" s="8"/>
      <c r="HCS36" s="8"/>
      <c r="HCT36" s="8"/>
      <c r="HCU36" s="8"/>
      <c r="HCV36" s="8"/>
      <c r="HCW36" s="8"/>
      <c r="HCX36" s="8"/>
      <c r="HCY36" s="8"/>
      <c r="HCZ36" s="8"/>
      <c r="HDA36" s="8"/>
      <c r="HDB36" s="8"/>
      <c r="HDC36" s="8"/>
      <c r="HDD36" s="8"/>
      <c r="HDE36" s="8"/>
      <c r="HDF36" s="8"/>
      <c r="HDG36" s="8"/>
      <c r="HDH36" s="8"/>
      <c r="HDI36" s="8"/>
      <c r="HDJ36" s="8"/>
      <c r="HDK36" s="8"/>
      <c r="HDL36" s="8"/>
      <c r="HDM36" s="8"/>
      <c r="HDN36" s="8"/>
      <c r="HDO36" s="8"/>
      <c r="HDP36" s="8"/>
      <c r="HDQ36" s="8"/>
      <c r="HDR36" s="8"/>
      <c r="HDS36" s="8"/>
      <c r="HDT36" s="8"/>
      <c r="HDU36" s="8"/>
      <c r="HDV36" s="8"/>
      <c r="HDW36" s="8"/>
      <c r="HDX36" s="8"/>
      <c r="HDY36" s="8"/>
      <c r="HDZ36" s="8"/>
      <c r="HEA36" s="8"/>
      <c r="HEB36" s="8"/>
      <c r="HEC36" s="8"/>
      <c r="HED36" s="8"/>
      <c r="HEE36" s="8"/>
      <c r="HEF36" s="8"/>
      <c r="HEG36" s="8"/>
      <c r="HEH36" s="8"/>
      <c r="HEI36" s="8"/>
      <c r="HEJ36" s="8"/>
      <c r="HEK36" s="8"/>
      <c r="HEL36" s="8"/>
      <c r="HEM36" s="8"/>
      <c r="HEN36" s="8"/>
      <c r="HEO36" s="8"/>
      <c r="HEP36" s="8"/>
      <c r="HEQ36" s="8"/>
      <c r="HER36" s="8"/>
      <c r="HES36" s="8"/>
      <c r="HET36" s="8"/>
      <c r="HEU36" s="8"/>
      <c r="HEV36" s="8"/>
      <c r="HEW36" s="8"/>
      <c r="HEX36" s="8"/>
      <c r="HEY36" s="8"/>
      <c r="HEZ36" s="8"/>
      <c r="HFA36" s="8"/>
      <c r="HFB36" s="8"/>
      <c r="HFC36" s="8"/>
      <c r="HFD36" s="8"/>
      <c r="HFE36" s="8"/>
      <c r="HFF36" s="8"/>
      <c r="HFG36" s="8"/>
      <c r="HFH36" s="8"/>
      <c r="HFI36" s="8"/>
      <c r="HFJ36" s="8"/>
      <c r="HFK36" s="8"/>
      <c r="HFL36" s="8"/>
      <c r="HFM36" s="8"/>
      <c r="HFN36" s="8"/>
      <c r="HFO36" s="8"/>
      <c r="HFP36" s="8"/>
      <c r="HFQ36" s="8"/>
      <c r="HFR36" s="8"/>
      <c r="HFS36" s="8"/>
      <c r="HFT36" s="8"/>
      <c r="HFU36" s="8"/>
      <c r="HFV36" s="8"/>
      <c r="HFW36" s="8"/>
      <c r="HFX36" s="8"/>
      <c r="HFY36" s="8"/>
      <c r="HFZ36" s="8"/>
      <c r="HGA36" s="8"/>
      <c r="HGB36" s="8"/>
      <c r="HGC36" s="8"/>
      <c r="HGD36" s="8"/>
      <c r="HGE36" s="8"/>
      <c r="HGF36" s="8"/>
      <c r="HGG36" s="8"/>
      <c r="HGH36" s="8"/>
      <c r="HGI36" s="8"/>
      <c r="HGJ36" s="8"/>
      <c r="HGK36" s="8"/>
      <c r="HGL36" s="8"/>
      <c r="HGM36" s="8"/>
      <c r="HGN36" s="8"/>
      <c r="HGO36" s="8"/>
      <c r="HGP36" s="8"/>
      <c r="HGQ36" s="8"/>
      <c r="HGR36" s="8"/>
      <c r="HGS36" s="8"/>
      <c r="HGT36" s="8"/>
      <c r="HGU36" s="8"/>
      <c r="HGV36" s="8"/>
      <c r="HGW36" s="8"/>
      <c r="HGX36" s="8"/>
      <c r="HGY36" s="8"/>
      <c r="HGZ36" s="8"/>
      <c r="HHA36" s="8"/>
      <c r="HHB36" s="8"/>
      <c r="HHC36" s="8"/>
      <c r="HHD36" s="8"/>
      <c r="HHE36" s="8"/>
      <c r="HHF36" s="8"/>
      <c r="HHG36" s="8"/>
      <c r="HHH36" s="8"/>
      <c r="HHI36" s="8"/>
      <c r="HHJ36" s="8"/>
      <c r="HHK36" s="8"/>
      <c r="HHL36" s="8"/>
      <c r="HHM36" s="8"/>
      <c r="HHN36" s="8"/>
      <c r="HHO36" s="8"/>
      <c r="HHP36" s="8"/>
      <c r="HHQ36" s="8"/>
      <c r="HHR36" s="8"/>
      <c r="HHS36" s="8"/>
      <c r="HHT36" s="8"/>
      <c r="HHU36" s="8"/>
      <c r="HHV36" s="8"/>
      <c r="HHW36" s="8"/>
      <c r="HHX36" s="8"/>
      <c r="HHY36" s="8"/>
      <c r="HHZ36" s="8"/>
      <c r="HIA36" s="8"/>
      <c r="HIB36" s="8"/>
      <c r="HIC36" s="8"/>
      <c r="HID36" s="8"/>
      <c r="HIE36" s="8"/>
      <c r="HIF36" s="8"/>
      <c r="HIG36" s="8"/>
      <c r="HIH36" s="8"/>
      <c r="HII36" s="8"/>
      <c r="HIJ36" s="8"/>
      <c r="HIK36" s="8"/>
      <c r="HIL36" s="8"/>
      <c r="HIM36" s="8"/>
      <c r="HIN36" s="8"/>
      <c r="HIO36" s="8"/>
      <c r="HIP36" s="8"/>
      <c r="HIQ36" s="8"/>
      <c r="HIR36" s="8"/>
      <c r="HIS36" s="8"/>
      <c r="HIT36" s="8"/>
      <c r="HIU36" s="8"/>
      <c r="HIV36" s="8"/>
      <c r="HIW36" s="8"/>
      <c r="HIX36" s="8"/>
      <c r="HIY36" s="8"/>
      <c r="HIZ36" s="8"/>
      <c r="HJA36" s="8"/>
      <c r="HJB36" s="8"/>
      <c r="HJC36" s="8"/>
      <c r="HJD36" s="8"/>
      <c r="HJE36" s="8"/>
      <c r="HJF36" s="8"/>
      <c r="HJG36" s="8"/>
      <c r="HJH36" s="8"/>
      <c r="HJI36" s="8"/>
      <c r="HJJ36" s="8"/>
      <c r="HJK36" s="8"/>
      <c r="HJL36" s="8"/>
      <c r="HJM36" s="8"/>
      <c r="HJN36" s="8"/>
      <c r="HJO36" s="8"/>
      <c r="HJP36" s="8"/>
      <c r="HJQ36" s="8"/>
      <c r="HJR36" s="8"/>
      <c r="HJS36" s="8"/>
      <c r="HJT36" s="8"/>
      <c r="HJU36" s="8"/>
      <c r="HJV36" s="8"/>
      <c r="HJW36" s="8"/>
      <c r="HJX36" s="8"/>
      <c r="HJY36" s="8"/>
      <c r="HJZ36" s="8"/>
      <c r="HKA36" s="8"/>
      <c r="HKB36" s="8"/>
      <c r="HKC36" s="8"/>
      <c r="HKD36" s="8"/>
      <c r="HKE36" s="8"/>
      <c r="HKF36" s="8"/>
      <c r="HKG36" s="8"/>
      <c r="HKH36" s="8"/>
      <c r="HKI36" s="8"/>
      <c r="HKJ36" s="8"/>
      <c r="HKK36" s="8"/>
      <c r="HKL36" s="8"/>
      <c r="HKM36" s="8"/>
      <c r="HKN36" s="8"/>
      <c r="HKO36" s="8"/>
      <c r="HKP36" s="8"/>
      <c r="HKQ36" s="8"/>
      <c r="HKR36" s="8"/>
      <c r="HKS36" s="8"/>
      <c r="HKT36" s="8"/>
      <c r="HKU36" s="8"/>
      <c r="HKV36" s="8"/>
      <c r="HKW36" s="8"/>
      <c r="HKX36" s="8"/>
      <c r="HKY36" s="8"/>
      <c r="HKZ36" s="8"/>
      <c r="HLA36" s="8"/>
      <c r="HLB36" s="8"/>
      <c r="HLC36" s="8"/>
      <c r="HLD36" s="8"/>
      <c r="HLE36" s="8"/>
      <c r="HLF36" s="8"/>
      <c r="HLG36" s="8"/>
      <c r="HLH36" s="8"/>
      <c r="HLI36" s="8"/>
      <c r="HLJ36" s="8"/>
      <c r="HLK36" s="8"/>
      <c r="HLL36" s="8"/>
      <c r="HLM36" s="8"/>
      <c r="HLN36" s="8"/>
      <c r="HLO36" s="8"/>
      <c r="HLP36" s="8"/>
      <c r="HLQ36" s="8"/>
      <c r="HLR36" s="8"/>
      <c r="HLS36" s="8"/>
      <c r="HLT36" s="8"/>
      <c r="HLU36" s="8"/>
      <c r="HLV36" s="8"/>
      <c r="HLW36" s="8"/>
      <c r="HLX36" s="8"/>
      <c r="HLY36" s="8"/>
      <c r="HLZ36" s="8"/>
      <c r="HMA36" s="8"/>
      <c r="HMB36" s="8"/>
      <c r="HMC36" s="8"/>
      <c r="HMD36" s="8"/>
      <c r="HME36" s="8"/>
      <c r="HMF36" s="8"/>
      <c r="HMG36" s="8"/>
      <c r="HMH36" s="8"/>
      <c r="HMI36" s="8"/>
      <c r="HMJ36" s="8"/>
      <c r="HMK36" s="8"/>
      <c r="HML36" s="8"/>
      <c r="HMM36" s="8"/>
      <c r="HMN36" s="8"/>
      <c r="HMO36" s="8"/>
      <c r="HMP36" s="8"/>
      <c r="HMQ36" s="8"/>
      <c r="HMR36" s="8"/>
      <c r="HMS36" s="8"/>
      <c r="HMT36" s="8"/>
      <c r="HMU36" s="8"/>
      <c r="HMV36" s="8"/>
      <c r="HMW36" s="8"/>
      <c r="HMX36" s="8"/>
      <c r="HMY36" s="8"/>
      <c r="HMZ36" s="8"/>
      <c r="HNA36" s="8"/>
      <c r="HNB36" s="8"/>
      <c r="HNC36" s="8"/>
      <c r="HND36" s="8"/>
      <c r="HNE36" s="8"/>
      <c r="HNF36" s="8"/>
      <c r="HNG36" s="8"/>
      <c r="HNH36" s="8"/>
      <c r="HNI36" s="8"/>
      <c r="HNJ36" s="8"/>
      <c r="HNK36" s="8"/>
      <c r="HNL36" s="8"/>
      <c r="HNM36" s="8"/>
      <c r="HNN36" s="8"/>
      <c r="HNO36" s="8"/>
      <c r="HNP36" s="8"/>
      <c r="HNQ36" s="8"/>
      <c r="HNR36" s="8"/>
      <c r="HNS36" s="8"/>
      <c r="HNT36" s="8"/>
      <c r="HNU36" s="8"/>
      <c r="HNV36" s="8"/>
      <c r="HNW36" s="8"/>
      <c r="HNX36" s="8"/>
      <c r="HNY36" s="8"/>
      <c r="HNZ36" s="8"/>
      <c r="HOA36" s="8"/>
      <c r="HOB36" s="8"/>
      <c r="HOC36" s="8"/>
      <c r="HOD36" s="8"/>
      <c r="HOE36" s="8"/>
      <c r="HOF36" s="8"/>
      <c r="HOG36" s="8"/>
      <c r="HOH36" s="8"/>
      <c r="HOI36" s="8"/>
      <c r="HOJ36" s="8"/>
      <c r="HOK36" s="8"/>
      <c r="HOL36" s="8"/>
      <c r="HOM36" s="8"/>
      <c r="HON36" s="8"/>
      <c r="HOO36" s="8"/>
      <c r="HOP36" s="8"/>
      <c r="HOQ36" s="8"/>
      <c r="HOR36" s="8"/>
      <c r="HOS36" s="8"/>
      <c r="HOT36" s="8"/>
      <c r="HOU36" s="8"/>
      <c r="HOV36" s="8"/>
      <c r="HOW36" s="8"/>
      <c r="HOX36" s="8"/>
      <c r="HOY36" s="8"/>
      <c r="HOZ36" s="8"/>
      <c r="HPA36" s="8"/>
      <c r="HPB36" s="8"/>
      <c r="HPC36" s="8"/>
      <c r="HPD36" s="8"/>
      <c r="HPE36" s="8"/>
      <c r="HPF36" s="8"/>
      <c r="HPG36" s="8"/>
      <c r="HPH36" s="8"/>
      <c r="HPI36" s="8"/>
      <c r="HPJ36" s="8"/>
      <c r="HPK36" s="8"/>
      <c r="HPL36" s="8"/>
      <c r="HPM36" s="8"/>
      <c r="HPN36" s="8"/>
      <c r="HPO36" s="8"/>
      <c r="HPP36" s="8"/>
      <c r="HPQ36" s="8"/>
      <c r="HPR36" s="8"/>
      <c r="HPS36" s="8"/>
      <c r="HPT36" s="8"/>
      <c r="HPU36" s="8"/>
      <c r="HPV36" s="8"/>
      <c r="HPW36" s="8"/>
      <c r="HPX36" s="8"/>
      <c r="HPY36" s="8"/>
      <c r="HPZ36" s="8"/>
      <c r="HQA36" s="8"/>
      <c r="HQB36" s="8"/>
      <c r="HQC36" s="8"/>
      <c r="HQD36" s="8"/>
      <c r="HQE36" s="8"/>
      <c r="HQF36" s="8"/>
      <c r="HQG36" s="8"/>
      <c r="HQH36" s="8"/>
      <c r="HQI36" s="8"/>
      <c r="HQJ36" s="8"/>
      <c r="HQK36" s="8"/>
      <c r="HQL36" s="8"/>
      <c r="HQM36" s="8"/>
      <c r="HQN36" s="8"/>
      <c r="HQO36" s="8"/>
      <c r="HQP36" s="8"/>
      <c r="HQQ36" s="8"/>
      <c r="HQR36" s="8"/>
      <c r="HQS36" s="8"/>
      <c r="HQT36" s="8"/>
      <c r="HQU36" s="8"/>
      <c r="HQV36" s="8"/>
      <c r="HQW36" s="8"/>
      <c r="HQX36" s="8"/>
      <c r="HQY36" s="8"/>
      <c r="HQZ36" s="8"/>
      <c r="HRA36" s="8"/>
      <c r="HRB36" s="8"/>
      <c r="HRC36" s="8"/>
      <c r="HRD36" s="8"/>
      <c r="HRE36" s="8"/>
      <c r="HRF36" s="8"/>
      <c r="HRG36" s="8"/>
      <c r="HRH36" s="8"/>
      <c r="HRI36" s="8"/>
      <c r="HRJ36" s="8"/>
      <c r="HRK36" s="8"/>
      <c r="HRL36" s="8"/>
      <c r="HRM36" s="8"/>
      <c r="HRN36" s="8"/>
      <c r="HRO36" s="8"/>
      <c r="HRP36" s="8"/>
      <c r="HRQ36" s="8"/>
      <c r="HRR36" s="8"/>
      <c r="HRS36" s="8"/>
      <c r="HRT36" s="8"/>
      <c r="HRU36" s="8"/>
      <c r="HRV36" s="8"/>
      <c r="HRW36" s="8"/>
      <c r="HRX36" s="8"/>
      <c r="HRY36" s="8"/>
      <c r="HRZ36" s="8"/>
      <c r="HSA36" s="8"/>
      <c r="HSB36" s="8"/>
      <c r="HSC36" s="8"/>
      <c r="HSD36" s="8"/>
      <c r="HSE36" s="8"/>
      <c r="HSF36" s="8"/>
      <c r="HSG36" s="8"/>
      <c r="HSH36" s="8"/>
      <c r="HSI36" s="8"/>
      <c r="HSJ36" s="8"/>
      <c r="HSK36" s="8"/>
      <c r="HSL36" s="8"/>
      <c r="HSM36" s="8"/>
      <c r="HSN36" s="8"/>
      <c r="HSO36" s="8"/>
      <c r="HSP36" s="8"/>
      <c r="HSQ36" s="8"/>
      <c r="HSR36" s="8"/>
      <c r="HSS36" s="8"/>
      <c r="HST36" s="8"/>
      <c r="HSU36" s="8"/>
      <c r="HSV36" s="8"/>
      <c r="HSW36" s="8"/>
      <c r="HSX36" s="8"/>
      <c r="HSY36" s="8"/>
      <c r="HSZ36" s="8"/>
      <c r="HTA36" s="8"/>
      <c r="HTB36" s="8"/>
      <c r="HTC36" s="8"/>
      <c r="HTD36" s="8"/>
      <c r="HTE36" s="8"/>
      <c r="HTF36" s="8"/>
      <c r="HTG36" s="8"/>
      <c r="HTH36" s="8"/>
      <c r="HTI36" s="8"/>
      <c r="HTJ36" s="8"/>
      <c r="HTK36" s="8"/>
      <c r="HTL36" s="8"/>
      <c r="HTM36" s="8"/>
      <c r="HTN36" s="8"/>
      <c r="HTO36" s="8"/>
      <c r="HTP36" s="8"/>
      <c r="HTQ36" s="8"/>
      <c r="HTR36" s="8"/>
      <c r="HTS36" s="8"/>
      <c r="HTT36" s="8"/>
      <c r="HTU36" s="8"/>
      <c r="HTV36" s="8"/>
      <c r="HTW36" s="8"/>
      <c r="HTX36" s="8"/>
      <c r="HTY36" s="8"/>
      <c r="HTZ36" s="8"/>
      <c r="HUA36" s="8"/>
      <c r="HUB36" s="8"/>
      <c r="HUC36" s="8"/>
      <c r="HUD36" s="8"/>
      <c r="HUE36" s="8"/>
      <c r="HUF36" s="8"/>
      <c r="HUG36" s="8"/>
      <c r="HUH36" s="8"/>
      <c r="HUI36" s="8"/>
      <c r="HUJ36" s="8"/>
      <c r="HUK36" s="8"/>
      <c r="HUL36" s="8"/>
      <c r="HUM36" s="8"/>
      <c r="HUN36" s="8"/>
      <c r="HUO36" s="8"/>
      <c r="HUP36" s="8"/>
      <c r="HUQ36" s="8"/>
      <c r="HUR36" s="8"/>
      <c r="HUS36" s="8"/>
      <c r="HUT36" s="8"/>
      <c r="HUU36" s="8"/>
      <c r="HUV36" s="8"/>
      <c r="HUW36" s="8"/>
      <c r="HUX36" s="8"/>
      <c r="HUY36" s="8"/>
      <c r="HUZ36" s="8"/>
      <c r="HVA36" s="8"/>
      <c r="HVB36" s="8"/>
      <c r="HVC36" s="8"/>
      <c r="HVD36" s="8"/>
      <c r="HVE36" s="8"/>
      <c r="HVF36" s="8"/>
      <c r="HVG36" s="8"/>
      <c r="HVH36" s="8"/>
      <c r="HVI36" s="8"/>
      <c r="HVJ36" s="8"/>
      <c r="HVK36" s="8"/>
      <c r="HVL36" s="8"/>
      <c r="HVM36" s="8"/>
      <c r="HVN36" s="8"/>
      <c r="HVO36" s="8"/>
      <c r="HVP36" s="8"/>
      <c r="HVQ36" s="8"/>
      <c r="HVR36" s="8"/>
      <c r="HVS36" s="8"/>
      <c r="HVT36" s="8"/>
      <c r="HVU36" s="8"/>
      <c r="HVV36" s="8"/>
      <c r="HVW36" s="8"/>
      <c r="HVX36" s="8"/>
      <c r="HVY36" s="8"/>
      <c r="HVZ36" s="8"/>
      <c r="HWA36" s="8"/>
      <c r="HWB36" s="8"/>
      <c r="HWC36" s="8"/>
      <c r="HWD36" s="8"/>
      <c r="HWE36" s="8"/>
      <c r="HWF36" s="8"/>
      <c r="HWG36" s="8"/>
      <c r="HWH36" s="8"/>
      <c r="HWI36" s="8"/>
      <c r="HWJ36" s="8"/>
      <c r="HWK36" s="8"/>
      <c r="HWL36" s="8"/>
      <c r="HWM36" s="8"/>
      <c r="HWN36" s="8"/>
      <c r="HWO36" s="8"/>
      <c r="HWP36" s="8"/>
      <c r="HWQ36" s="8"/>
      <c r="HWR36" s="8"/>
      <c r="HWS36" s="8"/>
      <c r="HWT36" s="8"/>
      <c r="HWU36" s="8"/>
      <c r="HWV36" s="8"/>
      <c r="HWW36" s="8"/>
      <c r="HWX36" s="8"/>
      <c r="HWY36" s="8"/>
      <c r="HWZ36" s="8"/>
      <c r="HXA36" s="8"/>
      <c r="HXB36" s="8"/>
      <c r="HXC36" s="8"/>
      <c r="HXD36" s="8"/>
      <c r="HXE36" s="8"/>
      <c r="HXF36" s="8"/>
      <c r="HXG36" s="8"/>
      <c r="HXH36" s="8"/>
      <c r="HXI36" s="8"/>
      <c r="HXJ36" s="8"/>
      <c r="HXK36" s="8"/>
      <c r="HXL36" s="8"/>
      <c r="HXM36" s="8"/>
      <c r="HXN36" s="8"/>
      <c r="HXO36" s="8"/>
      <c r="HXP36" s="8"/>
      <c r="HXQ36" s="8"/>
      <c r="HXR36" s="8"/>
      <c r="HXS36" s="8"/>
      <c r="HXT36" s="8"/>
      <c r="HXU36" s="8"/>
      <c r="HXV36" s="8"/>
      <c r="HXW36" s="8"/>
      <c r="HXX36" s="8"/>
      <c r="HXY36" s="8"/>
      <c r="HXZ36" s="8"/>
      <c r="HYA36" s="8"/>
      <c r="HYB36" s="8"/>
      <c r="HYC36" s="8"/>
      <c r="HYD36" s="8"/>
      <c r="HYE36" s="8"/>
      <c r="HYF36" s="8"/>
      <c r="HYG36" s="8"/>
      <c r="HYH36" s="8"/>
      <c r="HYI36" s="8"/>
      <c r="HYJ36" s="8"/>
      <c r="HYK36" s="8"/>
      <c r="HYL36" s="8"/>
      <c r="HYM36" s="8"/>
      <c r="HYN36" s="8"/>
      <c r="HYO36" s="8"/>
      <c r="HYP36" s="8"/>
      <c r="HYQ36" s="8"/>
      <c r="HYR36" s="8"/>
      <c r="HYS36" s="8"/>
      <c r="HYT36" s="8"/>
      <c r="HYU36" s="8"/>
      <c r="HYV36" s="8"/>
      <c r="HYW36" s="8"/>
      <c r="HYX36" s="8"/>
      <c r="HYY36" s="8"/>
      <c r="HYZ36" s="8"/>
      <c r="HZA36" s="8"/>
      <c r="HZB36" s="8"/>
      <c r="HZC36" s="8"/>
      <c r="HZD36" s="8"/>
      <c r="HZE36" s="8"/>
      <c r="HZF36" s="8"/>
      <c r="HZG36" s="8"/>
      <c r="HZH36" s="8"/>
      <c r="HZI36" s="8"/>
      <c r="HZJ36" s="8"/>
      <c r="HZK36" s="8"/>
      <c r="HZL36" s="8"/>
      <c r="HZM36" s="8"/>
      <c r="HZN36" s="8"/>
      <c r="HZO36" s="8"/>
      <c r="HZP36" s="8"/>
      <c r="HZQ36" s="8"/>
      <c r="HZR36" s="8"/>
      <c r="HZS36" s="8"/>
      <c r="HZT36" s="8"/>
      <c r="HZU36" s="8"/>
      <c r="HZV36" s="8"/>
      <c r="HZW36" s="8"/>
      <c r="HZX36" s="8"/>
      <c r="HZY36" s="8"/>
      <c r="HZZ36" s="8"/>
      <c r="IAA36" s="8"/>
      <c r="IAB36" s="8"/>
      <c r="IAC36" s="8"/>
      <c r="IAD36" s="8"/>
      <c r="IAE36" s="8"/>
      <c r="IAF36" s="8"/>
      <c r="IAG36" s="8"/>
      <c r="IAH36" s="8"/>
      <c r="IAI36" s="8"/>
      <c r="IAJ36" s="8"/>
      <c r="IAK36" s="8"/>
      <c r="IAL36" s="8"/>
      <c r="IAM36" s="8"/>
      <c r="IAN36" s="8"/>
      <c r="IAO36" s="8"/>
      <c r="IAP36" s="8"/>
      <c r="IAQ36" s="8"/>
      <c r="IAR36" s="8"/>
      <c r="IAS36" s="8"/>
      <c r="IAT36" s="8"/>
      <c r="IAU36" s="8"/>
      <c r="IAV36" s="8"/>
      <c r="IAW36" s="8"/>
      <c r="IAX36" s="8"/>
      <c r="IAY36" s="8"/>
      <c r="IAZ36" s="8"/>
      <c r="IBA36" s="8"/>
      <c r="IBB36" s="8"/>
      <c r="IBC36" s="8"/>
      <c r="IBD36" s="8"/>
      <c r="IBE36" s="8"/>
      <c r="IBF36" s="8"/>
      <c r="IBG36" s="8"/>
      <c r="IBH36" s="8"/>
      <c r="IBI36" s="8"/>
      <c r="IBJ36" s="8"/>
      <c r="IBK36" s="8"/>
      <c r="IBL36" s="8"/>
      <c r="IBM36" s="8"/>
      <c r="IBN36" s="8"/>
      <c r="IBO36" s="8"/>
      <c r="IBP36" s="8"/>
      <c r="IBQ36" s="8"/>
      <c r="IBR36" s="8"/>
      <c r="IBS36" s="8"/>
      <c r="IBT36" s="8"/>
      <c r="IBU36" s="8"/>
      <c r="IBV36" s="8"/>
      <c r="IBW36" s="8"/>
      <c r="IBX36" s="8"/>
      <c r="IBY36" s="8"/>
      <c r="IBZ36" s="8"/>
      <c r="ICA36" s="8"/>
      <c r="ICB36" s="8"/>
      <c r="ICC36" s="8"/>
      <c r="ICD36" s="8"/>
      <c r="ICE36" s="8"/>
      <c r="ICF36" s="8"/>
      <c r="ICG36" s="8"/>
      <c r="ICH36" s="8"/>
      <c r="ICI36" s="8"/>
      <c r="ICJ36" s="8"/>
      <c r="ICK36" s="8"/>
      <c r="ICL36" s="8"/>
      <c r="ICM36" s="8"/>
      <c r="ICN36" s="8"/>
      <c r="ICO36" s="8"/>
      <c r="ICP36" s="8"/>
      <c r="ICQ36" s="8"/>
      <c r="ICR36" s="8"/>
      <c r="ICS36" s="8"/>
      <c r="ICT36" s="8"/>
      <c r="ICU36" s="8"/>
      <c r="ICV36" s="8"/>
      <c r="ICW36" s="8"/>
      <c r="ICX36" s="8"/>
      <c r="ICY36" s="8"/>
      <c r="ICZ36" s="8"/>
      <c r="IDA36" s="8"/>
      <c r="IDB36" s="8"/>
      <c r="IDC36" s="8"/>
      <c r="IDD36" s="8"/>
      <c r="IDE36" s="8"/>
      <c r="IDF36" s="8"/>
      <c r="IDG36" s="8"/>
      <c r="IDH36" s="8"/>
      <c r="IDI36" s="8"/>
      <c r="IDJ36" s="8"/>
      <c r="IDK36" s="8"/>
      <c r="IDL36" s="8"/>
      <c r="IDM36" s="8"/>
      <c r="IDN36" s="8"/>
      <c r="IDO36" s="8"/>
      <c r="IDP36" s="8"/>
      <c r="IDQ36" s="8"/>
      <c r="IDR36" s="8"/>
      <c r="IDS36" s="8"/>
      <c r="IDT36" s="8"/>
      <c r="IDU36" s="8"/>
      <c r="IDV36" s="8"/>
      <c r="IDW36" s="8"/>
      <c r="IDX36" s="8"/>
      <c r="IDY36" s="8"/>
      <c r="IDZ36" s="8"/>
      <c r="IEA36" s="8"/>
      <c r="IEB36" s="8"/>
      <c r="IEC36" s="8"/>
      <c r="IED36" s="8"/>
      <c r="IEE36" s="8"/>
      <c r="IEF36" s="8"/>
      <c r="IEG36" s="8"/>
      <c r="IEH36" s="8"/>
      <c r="IEI36" s="8"/>
      <c r="IEJ36" s="8"/>
      <c r="IEK36" s="8"/>
      <c r="IEL36" s="8"/>
      <c r="IEM36" s="8"/>
      <c r="IEN36" s="8"/>
      <c r="IEO36" s="8"/>
      <c r="IEP36" s="8"/>
      <c r="IEQ36" s="8"/>
      <c r="IER36" s="8"/>
      <c r="IES36" s="8"/>
      <c r="IET36" s="8"/>
      <c r="IEU36" s="8"/>
      <c r="IEV36" s="8"/>
      <c r="IEW36" s="8"/>
      <c r="IEX36" s="8"/>
      <c r="IEY36" s="8"/>
      <c r="IEZ36" s="8"/>
      <c r="IFA36" s="8"/>
      <c r="IFB36" s="8"/>
      <c r="IFC36" s="8"/>
      <c r="IFD36" s="8"/>
      <c r="IFE36" s="8"/>
      <c r="IFF36" s="8"/>
      <c r="IFG36" s="8"/>
      <c r="IFH36" s="8"/>
      <c r="IFI36" s="8"/>
      <c r="IFJ36" s="8"/>
      <c r="IFK36" s="8"/>
      <c r="IFL36" s="8"/>
      <c r="IFM36" s="8"/>
      <c r="IFN36" s="8"/>
      <c r="IFO36" s="8"/>
      <c r="IFP36" s="8"/>
      <c r="IFQ36" s="8"/>
      <c r="IFR36" s="8"/>
      <c r="IFS36" s="8"/>
      <c r="IFT36" s="8"/>
      <c r="IFU36" s="8"/>
      <c r="IFV36" s="8"/>
      <c r="IFW36" s="8"/>
      <c r="IFX36" s="8"/>
      <c r="IFY36" s="8"/>
      <c r="IFZ36" s="8"/>
      <c r="IGA36" s="8"/>
      <c r="IGB36" s="8"/>
      <c r="IGC36" s="8"/>
      <c r="IGD36" s="8"/>
      <c r="IGE36" s="8"/>
      <c r="IGF36" s="8"/>
      <c r="IGG36" s="8"/>
      <c r="IGH36" s="8"/>
      <c r="IGI36" s="8"/>
      <c r="IGJ36" s="8"/>
      <c r="IGK36" s="8"/>
      <c r="IGL36" s="8"/>
      <c r="IGM36" s="8"/>
      <c r="IGN36" s="8"/>
      <c r="IGO36" s="8"/>
      <c r="IGP36" s="8"/>
      <c r="IGQ36" s="8"/>
      <c r="IGR36" s="8"/>
      <c r="IGS36" s="8"/>
      <c r="IGT36" s="8"/>
      <c r="IGU36" s="8"/>
      <c r="IGV36" s="8"/>
      <c r="IGW36" s="8"/>
      <c r="IGX36" s="8"/>
      <c r="IGY36" s="8"/>
      <c r="IGZ36" s="8"/>
      <c r="IHA36" s="8"/>
      <c r="IHB36" s="8"/>
      <c r="IHC36" s="8"/>
      <c r="IHD36" s="8"/>
      <c r="IHE36" s="8"/>
      <c r="IHF36" s="8"/>
      <c r="IHG36" s="8"/>
      <c r="IHH36" s="8"/>
      <c r="IHI36" s="8"/>
      <c r="IHJ36" s="8"/>
      <c r="IHK36" s="8"/>
      <c r="IHL36" s="8"/>
      <c r="IHM36" s="8"/>
      <c r="IHN36" s="8"/>
      <c r="IHO36" s="8"/>
      <c r="IHP36" s="8"/>
      <c r="IHQ36" s="8"/>
      <c r="IHR36" s="8"/>
      <c r="IHS36" s="8"/>
      <c r="IHT36" s="8"/>
      <c r="IHU36" s="8"/>
      <c r="IHV36" s="8"/>
      <c r="IHW36" s="8"/>
      <c r="IHX36" s="8"/>
      <c r="IHY36" s="8"/>
      <c r="IHZ36" s="8"/>
      <c r="IIA36" s="8"/>
      <c r="IIB36" s="8"/>
      <c r="IIC36" s="8"/>
      <c r="IID36" s="8"/>
      <c r="IIE36" s="8"/>
      <c r="IIF36" s="8"/>
      <c r="IIG36" s="8"/>
      <c r="IIH36" s="8"/>
      <c r="III36" s="8"/>
      <c r="IIJ36" s="8"/>
      <c r="IIK36" s="8"/>
      <c r="IIL36" s="8"/>
      <c r="IIM36" s="8"/>
      <c r="IIN36" s="8"/>
      <c r="IIO36" s="8"/>
      <c r="IIP36" s="8"/>
      <c r="IIQ36" s="8"/>
      <c r="IIR36" s="8"/>
      <c r="IIS36" s="8"/>
      <c r="IIT36" s="8"/>
      <c r="IIU36" s="8"/>
      <c r="IIV36" s="8"/>
      <c r="IIW36" s="8"/>
      <c r="IIX36" s="8"/>
      <c r="IIY36" s="8"/>
      <c r="IIZ36" s="8"/>
      <c r="IJA36" s="8"/>
      <c r="IJB36" s="8"/>
      <c r="IJC36" s="8"/>
      <c r="IJD36" s="8"/>
      <c r="IJE36" s="8"/>
      <c r="IJF36" s="8"/>
      <c r="IJG36" s="8"/>
      <c r="IJH36" s="8"/>
      <c r="IJI36" s="8"/>
      <c r="IJJ36" s="8"/>
      <c r="IJK36" s="8"/>
      <c r="IJL36" s="8"/>
      <c r="IJM36" s="8"/>
      <c r="IJN36" s="8"/>
      <c r="IJO36" s="8"/>
      <c r="IJP36" s="8"/>
      <c r="IJQ36" s="8"/>
      <c r="IJR36" s="8"/>
      <c r="IJS36" s="8"/>
      <c r="IJT36" s="8"/>
      <c r="IJU36" s="8"/>
      <c r="IJV36" s="8"/>
      <c r="IJW36" s="8"/>
      <c r="IJX36" s="8"/>
      <c r="IJY36" s="8"/>
      <c r="IJZ36" s="8"/>
      <c r="IKA36" s="8"/>
      <c r="IKB36" s="8"/>
      <c r="IKC36" s="8"/>
      <c r="IKD36" s="8"/>
      <c r="IKE36" s="8"/>
      <c r="IKF36" s="8"/>
      <c r="IKG36" s="8"/>
      <c r="IKH36" s="8"/>
      <c r="IKI36" s="8"/>
      <c r="IKJ36" s="8"/>
      <c r="IKK36" s="8"/>
      <c r="IKL36" s="8"/>
      <c r="IKM36" s="8"/>
      <c r="IKN36" s="8"/>
      <c r="IKO36" s="8"/>
      <c r="IKP36" s="8"/>
      <c r="IKQ36" s="8"/>
      <c r="IKR36" s="8"/>
      <c r="IKS36" s="8"/>
      <c r="IKT36" s="8"/>
      <c r="IKU36" s="8"/>
      <c r="IKV36" s="8"/>
      <c r="IKW36" s="8"/>
      <c r="IKX36" s="8"/>
      <c r="IKY36" s="8"/>
      <c r="IKZ36" s="8"/>
      <c r="ILA36" s="8"/>
      <c r="ILB36" s="8"/>
      <c r="ILC36" s="8"/>
      <c r="ILD36" s="8"/>
      <c r="ILE36" s="8"/>
      <c r="ILF36" s="8"/>
      <c r="ILG36" s="8"/>
      <c r="ILH36" s="8"/>
      <c r="ILI36" s="8"/>
      <c r="ILJ36" s="8"/>
      <c r="ILK36" s="8"/>
      <c r="ILL36" s="8"/>
      <c r="ILM36" s="8"/>
      <c r="ILN36" s="8"/>
      <c r="ILO36" s="8"/>
      <c r="ILP36" s="8"/>
      <c r="ILQ36" s="8"/>
      <c r="ILR36" s="8"/>
      <c r="ILS36" s="8"/>
      <c r="ILT36" s="8"/>
      <c r="ILU36" s="8"/>
      <c r="ILV36" s="8"/>
      <c r="ILW36" s="8"/>
      <c r="ILX36" s="8"/>
      <c r="ILY36" s="8"/>
      <c r="ILZ36" s="8"/>
      <c r="IMA36" s="8"/>
      <c r="IMB36" s="8"/>
      <c r="IMC36" s="8"/>
      <c r="IMD36" s="8"/>
      <c r="IME36" s="8"/>
      <c r="IMF36" s="8"/>
      <c r="IMG36" s="8"/>
      <c r="IMH36" s="8"/>
      <c r="IMI36" s="8"/>
      <c r="IMJ36" s="8"/>
      <c r="IMK36" s="8"/>
      <c r="IML36" s="8"/>
      <c r="IMM36" s="8"/>
      <c r="IMN36" s="8"/>
      <c r="IMO36" s="8"/>
      <c r="IMP36" s="8"/>
      <c r="IMQ36" s="8"/>
      <c r="IMR36" s="8"/>
      <c r="IMS36" s="8"/>
      <c r="IMT36" s="8"/>
      <c r="IMU36" s="8"/>
      <c r="IMV36" s="8"/>
      <c r="IMW36" s="8"/>
      <c r="IMX36" s="8"/>
      <c r="IMY36" s="8"/>
      <c r="IMZ36" s="8"/>
      <c r="INA36" s="8"/>
      <c r="INB36" s="8"/>
      <c r="INC36" s="8"/>
      <c r="IND36" s="8"/>
      <c r="INE36" s="8"/>
      <c r="INF36" s="8"/>
      <c r="ING36" s="8"/>
      <c r="INH36" s="8"/>
      <c r="INI36" s="8"/>
      <c r="INJ36" s="8"/>
      <c r="INK36" s="8"/>
      <c r="INL36" s="8"/>
      <c r="INM36" s="8"/>
      <c r="INN36" s="8"/>
      <c r="INO36" s="8"/>
      <c r="INP36" s="8"/>
      <c r="INQ36" s="8"/>
      <c r="INR36" s="8"/>
      <c r="INS36" s="8"/>
      <c r="INT36" s="8"/>
      <c r="INU36" s="8"/>
      <c r="INV36" s="8"/>
      <c r="INW36" s="8"/>
      <c r="INX36" s="8"/>
      <c r="INY36" s="8"/>
      <c r="INZ36" s="8"/>
      <c r="IOA36" s="8"/>
      <c r="IOB36" s="8"/>
      <c r="IOC36" s="8"/>
      <c r="IOD36" s="8"/>
      <c r="IOE36" s="8"/>
      <c r="IOF36" s="8"/>
      <c r="IOG36" s="8"/>
      <c r="IOH36" s="8"/>
      <c r="IOI36" s="8"/>
      <c r="IOJ36" s="8"/>
      <c r="IOK36" s="8"/>
      <c r="IOL36" s="8"/>
      <c r="IOM36" s="8"/>
      <c r="ION36" s="8"/>
      <c r="IOO36" s="8"/>
      <c r="IOP36" s="8"/>
      <c r="IOQ36" s="8"/>
      <c r="IOR36" s="8"/>
      <c r="IOS36" s="8"/>
      <c r="IOT36" s="8"/>
      <c r="IOU36" s="8"/>
      <c r="IOV36" s="8"/>
      <c r="IOW36" s="8"/>
      <c r="IOX36" s="8"/>
      <c r="IOY36" s="8"/>
      <c r="IOZ36" s="8"/>
      <c r="IPA36" s="8"/>
      <c r="IPB36" s="8"/>
      <c r="IPC36" s="8"/>
      <c r="IPD36" s="8"/>
      <c r="IPE36" s="8"/>
      <c r="IPF36" s="8"/>
      <c r="IPG36" s="8"/>
      <c r="IPH36" s="8"/>
      <c r="IPI36" s="8"/>
      <c r="IPJ36" s="8"/>
      <c r="IPK36" s="8"/>
      <c r="IPL36" s="8"/>
      <c r="IPM36" s="8"/>
      <c r="IPN36" s="8"/>
      <c r="IPO36" s="8"/>
      <c r="IPP36" s="8"/>
      <c r="IPQ36" s="8"/>
      <c r="IPR36" s="8"/>
      <c r="IPS36" s="8"/>
      <c r="IPT36" s="8"/>
      <c r="IPU36" s="8"/>
      <c r="IPV36" s="8"/>
      <c r="IPW36" s="8"/>
      <c r="IPX36" s="8"/>
      <c r="IPY36" s="8"/>
      <c r="IPZ36" s="8"/>
      <c r="IQA36" s="8"/>
      <c r="IQB36" s="8"/>
      <c r="IQC36" s="8"/>
      <c r="IQD36" s="8"/>
      <c r="IQE36" s="8"/>
      <c r="IQF36" s="8"/>
      <c r="IQG36" s="8"/>
      <c r="IQH36" s="8"/>
      <c r="IQI36" s="8"/>
      <c r="IQJ36" s="8"/>
      <c r="IQK36" s="8"/>
      <c r="IQL36" s="8"/>
      <c r="IQM36" s="8"/>
      <c r="IQN36" s="8"/>
      <c r="IQO36" s="8"/>
      <c r="IQP36" s="8"/>
      <c r="IQQ36" s="8"/>
      <c r="IQR36" s="8"/>
      <c r="IQS36" s="8"/>
      <c r="IQT36" s="8"/>
      <c r="IQU36" s="8"/>
      <c r="IQV36" s="8"/>
      <c r="IQW36" s="8"/>
      <c r="IQX36" s="8"/>
      <c r="IQY36" s="8"/>
      <c r="IQZ36" s="8"/>
      <c r="IRA36" s="8"/>
      <c r="IRB36" s="8"/>
      <c r="IRC36" s="8"/>
      <c r="IRD36" s="8"/>
      <c r="IRE36" s="8"/>
      <c r="IRF36" s="8"/>
      <c r="IRG36" s="8"/>
      <c r="IRH36" s="8"/>
      <c r="IRI36" s="8"/>
      <c r="IRJ36" s="8"/>
      <c r="IRK36" s="8"/>
      <c r="IRL36" s="8"/>
      <c r="IRM36" s="8"/>
      <c r="IRN36" s="8"/>
      <c r="IRO36" s="8"/>
      <c r="IRP36" s="8"/>
      <c r="IRQ36" s="8"/>
      <c r="IRR36" s="8"/>
      <c r="IRS36" s="8"/>
      <c r="IRT36" s="8"/>
      <c r="IRU36" s="8"/>
      <c r="IRV36" s="8"/>
      <c r="IRW36" s="8"/>
      <c r="IRX36" s="8"/>
      <c r="IRY36" s="8"/>
      <c r="IRZ36" s="8"/>
      <c r="ISA36" s="8"/>
      <c r="ISB36" s="8"/>
      <c r="ISC36" s="8"/>
      <c r="ISD36" s="8"/>
      <c r="ISE36" s="8"/>
      <c r="ISF36" s="8"/>
      <c r="ISG36" s="8"/>
      <c r="ISH36" s="8"/>
      <c r="ISI36" s="8"/>
      <c r="ISJ36" s="8"/>
      <c r="ISK36" s="8"/>
      <c r="ISL36" s="8"/>
      <c r="ISM36" s="8"/>
      <c r="ISN36" s="8"/>
      <c r="ISO36" s="8"/>
      <c r="ISP36" s="8"/>
      <c r="ISQ36" s="8"/>
      <c r="ISR36" s="8"/>
      <c r="ISS36" s="8"/>
      <c r="IST36" s="8"/>
      <c r="ISU36" s="8"/>
      <c r="ISV36" s="8"/>
      <c r="ISW36" s="8"/>
      <c r="ISX36" s="8"/>
      <c r="ISY36" s="8"/>
      <c r="ISZ36" s="8"/>
      <c r="ITA36" s="8"/>
      <c r="ITB36" s="8"/>
      <c r="ITC36" s="8"/>
      <c r="ITD36" s="8"/>
      <c r="ITE36" s="8"/>
      <c r="ITF36" s="8"/>
      <c r="ITG36" s="8"/>
      <c r="ITH36" s="8"/>
      <c r="ITI36" s="8"/>
      <c r="ITJ36" s="8"/>
      <c r="ITK36" s="8"/>
      <c r="ITL36" s="8"/>
      <c r="ITM36" s="8"/>
      <c r="ITN36" s="8"/>
      <c r="ITO36" s="8"/>
      <c r="ITP36" s="8"/>
      <c r="ITQ36" s="8"/>
      <c r="ITR36" s="8"/>
      <c r="ITS36" s="8"/>
      <c r="ITT36" s="8"/>
      <c r="ITU36" s="8"/>
      <c r="ITV36" s="8"/>
      <c r="ITW36" s="8"/>
      <c r="ITX36" s="8"/>
      <c r="ITY36" s="8"/>
      <c r="ITZ36" s="8"/>
      <c r="IUA36" s="8"/>
      <c r="IUB36" s="8"/>
      <c r="IUC36" s="8"/>
      <c r="IUD36" s="8"/>
      <c r="IUE36" s="8"/>
      <c r="IUF36" s="8"/>
      <c r="IUG36" s="8"/>
      <c r="IUH36" s="8"/>
      <c r="IUI36" s="8"/>
      <c r="IUJ36" s="8"/>
      <c r="IUK36" s="8"/>
      <c r="IUL36" s="8"/>
      <c r="IUM36" s="8"/>
      <c r="IUN36" s="8"/>
      <c r="IUO36" s="8"/>
      <c r="IUP36" s="8"/>
      <c r="IUQ36" s="8"/>
      <c r="IUR36" s="8"/>
      <c r="IUS36" s="8"/>
      <c r="IUT36" s="8"/>
      <c r="IUU36" s="8"/>
      <c r="IUV36" s="8"/>
      <c r="IUW36" s="8"/>
      <c r="IUX36" s="8"/>
      <c r="IUY36" s="8"/>
      <c r="IUZ36" s="8"/>
      <c r="IVA36" s="8"/>
      <c r="IVB36" s="8"/>
      <c r="IVC36" s="8"/>
      <c r="IVD36" s="8"/>
      <c r="IVE36" s="8"/>
      <c r="IVF36" s="8"/>
      <c r="IVG36" s="8"/>
      <c r="IVH36" s="8"/>
      <c r="IVI36" s="8"/>
      <c r="IVJ36" s="8"/>
      <c r="IVK36" s="8"/>
      <c r="IVL36" s="8"/>
      <c r="IVM36" s="8"/>
      <c r="IVN36" s="8"/>
      <c r="IVO36" s="8"/>
      <c r="IVP36" s="8"/>
      <c r="IVQ36" s="8"/>
      <c r="IVR36" s="8"/>
      <c r="IVS36" s="8"/>
      <c r="IVT36" s="8"/>
      <c r="IVU36" s="8"/>
      <c r="IVV36" s="8"/>
      <c r="IVW36" s="8"/>
      <c r="IVX36" s="8"/>
      <c r="IVY36" s="8"/>
      <c r="IVZ36" s="8"/>
      <c r="IWA36" s="8"/>
      <c r="IWB36" s="8"/>
      <c r="IWC36" s="8"/>
      <c r="IWD36" s="8"/>
      <c r="IWE36" s="8"/>
      <c r="IWF36" s="8"/>
      <c r="IWG36" s="8"/>
      <c r="IWH36" s="8"/>
      <c r="IWI36" s="8"/>
      <c r="IWJ36" s="8"/>
      <c r="IWK36" s="8"/>
      <c r="IWL36" s="8"/>
      <c r="IWM36" s="8"/>
      <c r="IWN36" s="8"/>
      <c r="IWO36" s="8"/>
      <c r="IWP36" s="8"/>
      <c r="IWQ36" s="8"/>
      <c r="IWR36" s="8"/>
      <c r="IWS36" s="8"/>
      <c r="IWT36" s="8"/>
      <c r="IWU36" s="8"/>
      <c r="IWV36" s="8"/>
      <c r="IWW36" s="8"/>
      <c r="IWX36" s="8"/>
      <c r="IWY36" s="8"/>
      <c r="IWZ36" s="8"/>
      <c r="IXA36" s="8"/>
      <c r="IXB36" s="8"/>
      <c r="IXC36" s="8"/>
      <c r="IXD36" s="8"/>
      <c r="IXE36" s="8"/>
      <c r="IXF36" s="8"/>
      <c r="IXG36" s="8"/>
      <c r="IXH36" s="8"/>
      <c r="IXI36" s="8"/>
      <c r="IXJ36" s="8"/>
      <c r="IXK36" s="8"/>
      <c r="IXL36" s="8"/>
      <c r="IXM36" s="8"/>
      <c r="IXN36" s="8"/>
      <c r="IXO36" s="8"/>
      <c r="IXP36" s="8"/>
      <c r="IXQ36" s="8"/>
      <c r="IXR36" s="8"/>
      <c r="IXS36" s="8"/>
      <c r="IXT36" s="8"/>
      <c r="IXU36" s="8"/>
      <c r="IXV36" s="8"/>
      <c r="IXW36" s="8"/>
      <c r="IXX36" s="8"/>
      <c r="IXY36" s="8"/>
      <c r="IXZ36" s="8"/>
      <c r="IYA36" s="8"/>
      <c r="IYB36" s="8"/>
      <c r="IYC36" s="8"/>
      <c r="IYD36" s="8"/>
      <c r="IYE36" s="8"/>
      <c r="IYF36" s="8"/>
      <c r="IYG36" s="8"/>
      <c r="IYH36" s="8"/>
      <c r="IYI36" s="8"/>
      <c r="IYJ36" s="8"/>
      <c r="IYK36" s="8"/>
      <c r="IYL36" s="8"/>
      <c r="IYM36" s="8"/>
      <c r="IYN36" s="8"/>
      <c r="IYO36" s="8"/>
      <c r="IYP36" s="8"/>
      <c r="IYQ36" s="8"/>
      <c r="IYR36" s="8"/>
      <c r="IYS36" s="8"/>
      <c r="IYT36" s="8"/>
      <c r="IYU36" s="8"/>
      <c r="IYV36" s="8"/>
      <c r="IYW36" s="8"/>
      <c r="IYX36" s="8"/>
      <c r="IYY36" s="8"/>
      <c r="IYZ36" s="8"/>
      <c r="IZA36" s="8"/>
      <c r="IZB36" s="8"/>
      <c r="IZC36" s="8"/>
      <c r="IZD36" s="8"/>
      <c r="IZE36" s="8"/>
      <c r="IZF36" s="8"/>
      <c r="IZG36" s="8"/>
      <c r="IZH36" s="8"/>
      <c r="IZI36" s="8"/>
      <c r="IZJ36" s="8"/>
      <c r="IZK36" s="8"/>
      <c r="IZL36" s="8"/>
      <c r="IZM36" s="8"/>
      <c r="IZN36" s="8"/>
      <c r="IZO36" s="8"/>
      <c r="IZP36" s="8"/>
      <c r="IZQ36" s="8"/>
      <c r="IZR36" s="8"/>
      <c r="IZS36" s="8"/>
      <c r="IZT36" s="8"/>
      <c r="IZU36" s="8"/>
      <c r="IZV36" s="8"/>
      <c r="IZW36" s="8"/>
      <c r="IZX36" s="8"/>
      <c r="IZY36" s="8"/>
      <c r="IZZ36" s="8"/>
      <c r="JAA36" s="8"/>
      <c r="JAB36" s="8"/>
      <c r="JAC36" s="8"/>
      <c r="JAD36" s="8"/>
      <c r="JAE36" s="8"/>
      <c r="JAF36" s="8"/>
      <c r="JAG36" s="8"/>
      <c r="JAH36" s="8"/>
      <c r="JAI36" s="8"/>
      <c r="JAJ36" s="8"/>
      <c r="JAK36" s="8"/>
      <c r="JAL36" s="8"/>
      <c r="JAM36" s="8"/>
      <c r="JAN36" s="8"/>
      <c r="JAO36" s="8"/>
      <c r="JAP36" s="8"/>
      <c r="JAQ36" s="8"/>
      <c r="JAR36" s="8"/>
      <c r="JAS36" s="8"/>
      <c r="JAT36" s="8"/>
      <c r="JAU36" s="8"/>
      <c r="JAV36" s="8"/>
      <c r="JAW36" s="8"/>
      <c r="JAX36" s="8"/>
      <c r="JAY36" s="8"/>
      <c r="JAZ36" s="8"/>
      <c r="JBA36" s="8"/>
      <c r="JBB36" s="8"/>
      <c r="JBC36" s="8"/>
      <c r="JBD36" s="8"/>
      <c r="JBE36" s="8"/>
      <c r="JBF36" s="8"/>
      <c r="JBG36" s="8"/>
      <c r="JBH36" s="8"/>
      <c r="JBI36" s="8"/>
      <c r="JBJ36" s="8"/>
      <c r="JBK36" s="8"/>
      <c r="JBL36" s="8"/>
      <c r="JBM36" s="8"/>
      <c r="JBN36" s="8"/>
      <c r="JBO36" s="8"/>
      <c r="JBP36" s="8"/>
      <c r="JBQ36" s="8"/>
      <c r="JBR36" s="8"/>
      <c r="JBS36" s="8"/>
      <c r="JBT36" s="8"/>
      <c r="JBU36" s="8"/>
      <c r="JBV36" s="8"/>
      <c r="JBW36" s="8"/>
      <c r="JBX36" s="8"/>
      <c r="JBY36" s="8"/>
      <c r="JBZ36" s="8"/>
      <c r="JCA36" s="8"/>
      <c r="JCB36" s="8"/>
      <c r="JCC36" s="8"/>
      <c r="JCD36" s="8"/>
      <c r="JCE36" s="8"/>
      <c r="JCF36" s="8"/>
      <c r="JCG36" s="8"/>
      <c r="JCH36" s="8"/>
      <c r="JCI36" s="8"/>
      <c r="JCJ36" s="8"/>
      <c r="JCK36" s="8"/>
      <c r="JCL36" s="8"/>
      <c r="JCM36" s="8"/>
      <c r="JCN36" s="8"/>
      <c r="JCO36" s="8"/>
      <c r="JCP36" s="8"/>
      <c r="JCQ36" s="8"/>
      <c r="JCR36" s="8"/>
      <c r="JCS36" s="8"/>
      <c r="JCT36" s="8"/>
      <c r="JCU36" s="8"/>
      <c r="JCV36" s="8"/>
      <c r="JCW36" s="8"/>
      <c r="JCX36" s="8"/>
      <c r="JCY36" s="8"/>
      <c r="JCZ36" s="8"/>
      <c r="JDA36" s="8"/>
      <c r="JDB36" s="8"/>
      <c r="JDC36" s="8"/>
      <c r="JDD36" s="8"/>
      <c r="JDE36" s="8"/>
      <c r="JDF36" s="8"/>
      <c r="JDG36" s="8"/>
      <c r="JDH36" s="8"/>
      <c r="JDI36" s="8"/>
      <c r="JDJ36" s="8"/>
      <c r="JDK36" s="8"/>
      <c r="JDL36" s="8"/>
      <c r="JDM36" s="8"/>
      <c r="JDN36" s="8"/>
      <c r="JDO36" s="8"/>
      <c r="JDP36" s="8"/>
      <c r="JDQ36" s="8"/>
      <c r="JDR36" s="8"/>
      <c r="JDS36" s="8"/>
      <c r="JDT36" s="8"/>
      <c r="JDU36" s="8"/>
      <c r="JDV36" s="8"/>
      <c r="JDW36" s="8"/>
      <c r="JDX36" s="8"/>
      <c r="JDY36" s="8"/>
      <c r="JDZ36" s="8"/>
      <c r="JEA36" s="8"/>
      <c r="JEB36" s="8"/>
      <c r="JEC36" s="8"/>
      <c r="JED36" s="8"/>
      <c r="JEE36" s="8"/>
      <c r="JEF36" s="8"/>
      <c r="JEG36" s="8"/>
      <c r="JEH36" s="8"/>
      <c r="JEI36" s="8"/>
      <c r="JEJ36" s="8"/>
      <c r="JEK36" s="8"/>
      <c r="JEL36" s="8"/>
      <c r="JEM36" s="8"/>
      <c r="JEN36" s="8"/>
      <c r="JEO36" s="8"/>
      <c r="JEP36" s="8"/>
      <c r="JEQ36" s="8"/>
      <c r="JER36" s="8"/>
      <c r="JES36" s="8"/>
      <c r="JET36" s="8"/>
      <c r="JEU36" s="8"/>
      <c r="JEV36" s="8"/>
      <c r="JEW36" s="8"/>
      <c r="JEX36" s="8"/>
      <c r="JEY36" s="8"/>
      <c r="JEZ36" s="8"/>
      <c r="JFA36" s="8"/>
      <c r="JFB36" s="8"/>
      <c r="JFC36" s="8"/>
      <c r="JFD36" s="8"/>
      <c r="JFE36" s="8"/>
      <c r="JFF36" s="8"/>
      <c r="JFG36" s="8"/>
      <c r="JFH36" s="8"/>
      <c r="JFI36" s="8"/>
      <c r="JFJ36" s="8"/>
      <c r="JFK36" s="8"/>
      <c r="JFL36" s="8"/>
      <c r="JFM36" s="8"/>
      <c r="JFN36" s="8"/>
      <c r="JFO36" s="8"/>
      <c r="JFP36" s="8"/>
      <c r="JFQ36" s="8"/>
      <c r="JFR36" s="8"/>
      <c r="JFS36" s="8"/>
      <c r="JFT36" s="8"/>
      <c r="JFU36" s="8"/>
      <c r="JFV36" s="8"/>
      <c r="JFW36" s="8"/>
      <c r="JFX36" s="8"/>
      <c r="JFY36" s="8"/>
      <c r="JFZ36" s="8"/>
      <c r="JGA36" s="8"/>
      <c r="JGB36" s="8"/>
      <c r="JGC36" s="8"/>
      <c r="JGD36" s="8"/>
      <c r="JGE36" s="8"/>
      <c r="JGF36" s="8"/>
      <c r="JGG36" s="8"/>
      <c r="JGH36" s="8"/>
      <c r="JGI36" s="8"/>
      <c r="JGJ36" s="8"/>
      <c r="JGK36" s="8"/>
      <c r="JGL36" s="8"/>
      <c r="JGM36" s="8"/>
      <c r="JGN36" s="8"/>
      <c r="JGO36" s="8"/>
      <c r="JGP36" s="8"/>
      <c r="JGQ36" s="8"/>
      <c r="JGR36" s="8"/>
      <c r="JGS36" s="8"/>
      <c r="JGT36" s="8"/>
      <c r="JGU36" s="8"/>
      <c r="JGV36" s="8"/>
      <c r="JGW36" s="8"/>
      <c r="JGX36" s="8"/>
      <c r="JGY36" s="8"/>
      <c r="JGZ36" s="8"/>
      <c r="JHA36" s="8"/>
      <c r="JHB36" s="8"/>
      <c r="JHC36" s="8"/>
      <c r="JHD36" s="8"/>
      <c r="JHE36" s="8"/>
      <c r="JHF36" s="8"/>
      <c r="JHG36" s="8"/>
      <c r="JHH36" s="8"/>
      <c r="JHI36" s="8"/>
      <c r="JHJ36" s="8"/>
      <c r="JHK36" s="8"/>
      <c r="JHL36" s="8"/>
      <c r="JHM36" s="8"/>
      <c r="JHN36" s="8"/>
      <c r="JHO36" s="8"/>
      <c r="JHP36" s="8"/>
      <c r="JHQ36" s="8"/>
      <c r="JHR36" s="8"/>
      <c r="JHS36" s="8"/>
      <c r="JHT36" s="8"/>
      <c r="JHU36" s="8"/>
      <c r="JHV36" s="8"/>
      <c r="JHW36" s="8"/>
      <c r="JHX36" s="8"/>
      <c r="JHY36" s="8"/>
      <c r="JHZ36" s="8"/>
      <c r="JIA36" s="8"/>
      <c r="JIB36" s="8"/>
      <c r="JIC36" s="8"/>
      <c r="JID36" s="8"/>
      <c r="JIE36" s="8"/>
      <c r="JIF36" s="8"/>
      <c r="JIG36" s="8"/>
      <c r="JIH36" s="8"/>
      <c r="JII36" s="8"/>
      <c r="JIJ36" s="8"/>
      <c r="JIK36" s="8"/>
      <c r="JIL36" s="8"/>
      <c r="JIM36" s="8"/>
      <c r="JIN36" s="8"/>
      <c r="JIO36" s="8"/>
      <c r="JIP36" s="8"/>
      <c r="JIQ36" s="8"/>
      <c r="JIR36" s="8"/>
      <c r="JIS36" s="8"/>
      <c r="JIT36" s="8"/>
      <c r="JIU36" s="8"/>
      <c r="JIV36" s="8"/>
      <c r="JIW36" s="8"/>
      <c r="JIX36" s="8"/>
      <c r="JIY36" s="8"/>
      <c r="JIZ36" s="8"/>
      <c r="JJA36" s="8"/>
      <c r="JJB36" s="8"/>
      <c r="JJC36" s="8"/>
      <c r="JJD36" s="8"/>
      <c r="JJE36" s="8"/>
      <c r="JJF36" s="8"/>
      <c r="JJG36" s="8"/>
      <c r="JJH36" s="8"/>
      <c r="JJI36" s="8"/>
      <c r="JJJ36" s="8"/>
      <c r="JJK36" s="8"/>
      <c r="JJL36" s="8"/>
      <c r="JJM36" s="8"/>
      <c r="JJN36" s="8"/>
      <c r="JJO36" s="8"/>
      <c r="JJP36" s="8"/>
      <c r="JJQ36" s="8"/>
      <c r="JJR36" s="8"/>
      <c r="JJS36" s="8"/>
      <c r="JJT36" s="8"/>
      <c r="JJU36" s="8"/>
      <c r="JJV36" s="8"/>
      <c r="JJW36" s="8"/>
      <c r="JJX36" s="8"/>
      <c r="JJY36" s="8"/>
      <c r="JJZ36" s="8"/>
      <c r="JKA36" s="8"/>
      <c r="JKB36" s="8"/>
      <c r="JKC36" s="8"/>
      <c r="JKD36" s="8"/>
      <c r="JKE36" s="8"/>
      <c r="JKF36" s="8"/>
      <c r="JKG36" s="8"/>
      <c r="JKH36" s="8"/>
      <c r="JKI36" s="8"/>
      <c r="JKJ36" s="8"/>
      <c r="JKK36" s="8"/>
      <c r="JKL36" s="8"/>
      <c r="JKM36" s="8"/>
      <c r="JKN36" s="8"/>
      <c r="JKO36" s="8"/>
      <c r="JKP36" s="8"/>
      <c r="JKQ36" s="8"/>
      <c r="JKR36" s="8"/>
      <c r="JKS36" s="8"/>
      <c r="JKT36" s="8"/>
      <c r="JKU36" s="8"/>
      <c r="JKV36" s="8"/>
      <c r="JKW36" s="8"/>
      <c r="JKX36" s="8"/>
      <c r="JKY36" s="8"/>
      <c r="JKZ36" s="8"/>
      <c r="JLA36" s="8"/>
      <c r="JLB36" s="8"/>
      <c r="JLC36" s="8"/>
      <c r="JLD36" s="8"/>
      <c r="JLE36" s="8"/>
      <c r="JLF36" s="8"/>
      <c r="JLG36" s="8"/>
      <c r="JLH36" s="8"/>
      <c r="JLI36" s="8"/>
      <c r="JLJ36" s="8"/>
      <c r="JLK36" s="8"/>
      <c r="JLL36" s="8"/>
      <c r="JLM36" s="8"/>
      <c r="JLN36" s="8"/>
      <c r="JLO36" s="8"/>
      <c r="JLP36" s="8"/>
      <c r="JLQ36" s="8"/>
      <c r="JLR36" s="8"/>
      <c r="JLS36" s="8"/>
      <c r="JLT36" s="8"/>
      <c r="JLU36" s="8"/>
      <c r="JLV36" s="8"/>
      <c r="JLW36" s="8"/>
      <c r="JLX36" s="8"/>
      <c r="JLY36" s="8"/>
      <c r="JLZ36" s="8"/>
      <c r="JMA36" s="8"/>
      <c r="JMB36" s="8"/>
      <c r="JMC36" s="8"/>
      <c r="JMD36" s="8"/>
      <c r="JME36" s="8"/>
      <c r="JMF36" s="8"/>
      <c r="JMG36" s="8"/>
      <c r="JMH36" s="8"/>
      <c r="JMI36" s="8"/>
      <c r="JMJ36" s="8"/>
      <c r="JMK36" s="8"/>
      <c r="JML36" s="8"/>
      <c r="JMM36" s="8"/>
      <c r="JMN36" s="8"/>
      <c r="JMO36" s="8"/>
      <c r="JMP36" s="8"/>
      <c r="JMQ36" s="8"/>
      <c r="JMR36" s="8"/>
      <c r="JMS36" s="8"/>
      <c r="JMT36" s="8"/>
      <c r="JMU36" s="8"/>
      <c r="JMV36" s="8"/>
      <c r="JMW36" s="8"/>
      <c r="JMX36" s="8"/>
      <c r="JMY36" s="8"/>
      <c r="JMZ36" s="8"/>
      <c r="JNA36" s="8"/>
      <c r="JNB36" s="8"/>
      <c r="JNC36" s="8"/>
      <c r="JND36" s="8"/>
      <c r="JNE36" s="8"/>
      <c r="JNF36" s="8"/>
      <c r="JNG36" s="8"/>
      <c r="JNH36" s="8"/>
      <c r="JNI36" s="8"/>
      <c r="JNJ36" s="8"/>
      <c r="JNK36" s="8"/>
      <c r="JNL36" s="8"/>
      <c r="JNM36" s="8"/>
      <c r="JNN36" s="8"/>
      <c r="JNO36" s="8"/>
      <c r="JNP36" s="8"/>
      <c r="JNQ36" s="8"/>
      <c r="JNR36" s="8"/>
      <c r="JNS36" s="8"/>
      <c r="JNT36" s="8"/>
      <c r="JNU36" s="8"/>
      <c r="JNV36" s="8"/>
      <c r="JNW36" s="8"/>
      <c r="JNX36" s="8"/>
      <c r="JNY36" s="8"/>
      <c r="JNZ36" s="8"/>
      <c r="JOA36" s="8"/>
      <c r="JOB36" s="8"/>
      <c r="JOC36" s="8"/>
      <c r="JOD36" s="8"/>
      <c r="JOE36" s="8"/>
      <c r="JOF36" s="8"/>
      <c r="JOG36" s="8"/>
      <c r="JOH36" s="8"/>
      <c r="JOI36" s="8"/>
      <c r="JOJ36" s="8"/>
      <c r="JOK36" s="8"/>
      <c r="JOL36" s="8"/>
      <c r="JOM36" s="8"/>
      <c r="JON36" s="8"/>
      <c r="JOO36" s="8"/>
      <c r="JOP36" s="8"/>
      <c r="JOQ36" s="8"/>
      <c r="JOR36" s="8"/>
      <c r="JOS36" s="8"/>
      <c r="JOT36" s="8"/>
      <c r="JOU36" s="8"/>
      <c r="JOV36" s="8"/>
      <c r="JOW36" s="8"/>
      <c r="JOX36" s="8"/>
      <c r="JOY36" s="8"/>
      <c r="JOZ36" s="8"/>
      <c r="JPA36" s="8"/>
      <c r="JPB36" s="8"/>
      <c r="JPC36" s="8"/>
      <c r="JPD36" s="8"/>
      <c r="JPE36" s="8"/>
      <c r="JPF36" s="8"/>
      <c r="JPG36" s="8"/>
      <c r="JPH36" s="8"/>
      <c r="JPI36" s="8"/>
      <c r="JPJ36" s="8"/>
      <c r="JPK36" s="8"/>
      <c r="JPL36" s="8"/>
      <c r="JPM36" s="8"/>
      <c r="JPN36" s="8"/>
      <c r="JPO36" s="8"/>
      <c r="JPP36" s="8"/>
      <c r="JPQ36" s="8"/>
      <c r="JPR36" s="8"/>
      <c r="JPS36" s="8"/>
      <c r="JPT36" s="8"/>
      <c r="JPU36" s="8"/>
      <c r="JPV36" s="8"/>
      <c r="JPW36" s="8"/>
      <c r="JPX36" s="8"/>
      <c r="JPY36" s="8"/>
      <c r="JPZ36" s="8"/>
      <c r="JQA36" s="8"/>
      <c r="JQB36" s="8"/>
      <c r="JQC36" s="8"/>
      <c r="JQD36" s="8"/>
      <c r="JQE36" s="8"/>
      <c r="JQF36" s="8"/>
      <c r="JQG36" s="8"/>
      <c r="JQH36" s="8"/>
      <c r="JQI36" s="8"/>
      <c r="JQJ36" s="8"/>
      <c r="JQK36" s="8"/>
      <c r="JQL36" s="8"/>
      <c r="JQM36" s="8"/>
      <c r="JQN36" s="8"/>
      <c r="JQO36" s="8"/>
      <c r="JQP36" s="8"/>
      <c r="JQQ36" s="8"/>
      <c r="JQR36" s="8"/>
      <c r="JQS36" s="8"/>
      <c r="JQT36" s="8"/>
      <c r="JQU36" s="8"/>
      <c r="JQV36" s="8"/>
      <c r="JQW36" s="8"/>
      <c r="JQX36" s="8"/>
      <c r="JQY36" s="8"/>
      <c r="JQZ36" s="8"/>
      <c r="JRA36" s="8"/>
      <c r="JRB36" s="8"/>
      <c r="JRC36" s="8"/>
      <c r="JRD36" s="8"/>
      <c r="JRE36" s="8"/>
      <c r="JRF36" s="8"/>
      <c r="JRG36" s="8"/>
      <c r="JRH36" s="8"/>
      <c r="JRI36" s="8"/>
      <c r="JRJ36" s="8"/>
      <c r="JRK36" s="8"/>
      <c r="JRL36" s="8"/>
      <c r="JRM36" s="8"/>
      <c r="JRN36" s="8"/>
      <c r="JRO36" s="8"/>
      <c r="JRP36" s="8"/>
      <c r="JRQ36" s="8"/>
      <c r="JRR36" s="8"/>
      <c r="JRS36" s="8"/>
      <c r="JRT36" s="8"/>
      <c r="JRU36" s="8"/>
      <c r="JRV36" s="8"/>
      <c r="JRW36" s="8"/>
      <c r="JRX36" s="8"/>
      <c r="JRY36" s="8"/>
      <c r="JRZ36" s="8"/>
      <c r="JSA36" s="8"/>
      <c r="JSB36" s="8"/>
      <c r="JSC36" s="8"/>
      <c r="JSD36" s="8"/>
      <c r="JSE36" s="8"/>
      <c r="JSF36" s="8"/>
      <c r="JSG36" s="8"/>
      <c r="JSH36" s="8"/>
      <c r="JSI36" s="8"/>
      <c r="JSJ36" s="8"/>
      <c r="JSK36" s="8"/>
      <c r="JSL36" s="8"/>
      <c r="JSM36" s="8"/>
      <c r="JSN36" s="8"/>
      <c r="JSO36" s="8"/>
      <c r="JSP36" s="8"/>
      <c r="JSQ36" s="8"/>
      <c r="JSR36" s="8"/>
      <c r="JSS36" s="8"/>
      <c r="JST36" s="8"/>
      <c r="JSU36" s="8"/>
      <c r="JSV36" s="8"/>
      <c r="JSW36" s="8"/>
      <c r="JSX36" s="8"/>
      <c r="JSY36" s="8"/>
      <c r="JSZ36" s="8"/>
      <c r="JTA36" s="8"/>
      <c r="JTB36" s="8"/>
      <c r="JTC36" s="8"/>
      <c r="JTD36" s="8"/>
      <c r="JTE36" s="8"/>
      <c r="JTF36" s="8"/>
      <c r="JTG36" s="8"/>
      <c r="JTH36" s="8"/>
      <c r="JTI36" s="8"/>
      <c r="JTJ36" s="8"/>
      <c r="JTK36" s="8"/>
      <c r="JTL36" s="8"/>
      <c r="JTM36" s="8"/>
      <c r="JTN36" s="8"/>
      <c r="JTO36" s="8"/>
      <c r="JTP36" s="8"/>
      <c r="JTQ36" s="8"/>
      <c r="JTR36" s="8"/>
      <c r="JTS36" s="8"/>
      <c r="JTT36" s="8"/>
      <c r="JTU36" s="8"/>
      <c r="JTV36" s="8"/>
      <c r="JTW36" s="8"/>
      <c r="JTX36" s="8"/>
      <c r="JTY36" s="8"/>
      <c r="JTZ36" s="8"/>
      <c r="JUA36" s="8"/>
      <c r="JUB36" s="8"/>
      <c r="JUC36" s="8"/>
      <c r="JUD36" s="8"/>
      <c r="JUE36" s="8"/>
      <c r="JUF36" s="8"/>
      <c r="JUG36" s="8"/>
      <c r="JUH36" s="8"/>
      <c r="JUI36" s="8"/>
      <c r="JUJ36" s="8"/>
      <c r="JUK36" s="8"/>
      <c r="JUL36" s="8"/>
      <c r="JUM36" s="8"/>
      <c r="JUN36" s="8"/>
      <c r="JUO36" s="8"/>
      <c r="JUP36" s="8"/>
      <c r="JUQ36" s="8"/>
      <c r="JUR36" s="8"/>
      <c r="JUS36" s="8"/>
      <c r="JUT36" s="8"/>
      <c r="JUU36" s="8"/>
      <c r="JUV36" s="8"/>
      <c r="JUW36" s="8"/>
      <c r="JUX36" s="8"/>
      <c r="JUY36" s="8"/>
      <c r="JUZ36" s="8"/>
      <c r="JVA36" s="8"/>
      <c r="JVB36" s="8"/>
      <c r="JVC36" s="8"/>
      <c r="JVD36" s="8"/>
      <c r="JVE36" s="8"/>
      <c r="JVF36" s="8"/>
      <c r="JVG36" s="8"/>
      <c r="JVH36" s="8"/>
      <c r="JVI36" s="8"/>
      <c r="JVJ36" s="8"/>
      <c r="JVK36" s="8"/>
      <c r="JVL36" s="8"/>
      <c r="JVM36" s="8"/>
      <c r="JVN36" s="8"/>
      <c r="JVO36" s="8"/>
      <c r="JVP36" s="8"/>
      <c r="JVQ36" s="8"/>
      <c r="JVR36" s="8"/>
      <c r="JVS36" s="8"/>
      <c r="JVT36" s="8"/>
      <c r="JVU36" s="8"/>
      <c r="JVV36" s="8"/>
      <c r="JVW36" s="8"/>
      <c r="JVX36" s="8"/>
      <c r="JVY36" s="8"/>
      <c r="JVZ36" s="8"/>
      <c r="JWA36" s="8"/>
      <c r="JWB36" s="8"/>
      <c r="JWC36" s="8"/>
      <c r="JWD36" s="8"/>
      <c r="JWE36" s="8"/>
      <c r="JWF36" s="8"/>
      <c r="JWG36" s="8"/>
      <c r="JWH36" s="8"/>
      <c r="JWI36" s="8"/>
      <c r="JWJ36" s="8"/>
      <c r="JWK36" s="8"/>
      <c r="JWL36" s="8"/>
      <c r="JWM36" s="8"/>
      <c r="JWN36" s="8"/>
      <c r="JWO36" s="8"/>
      <c r="JWP36" s="8"/>
      <c r="JWQ36" s="8"/>
      <c r="JWR36" s="8"/>
      <c r="JWS36" s="8"/>
      <c r="JWT36" s="8"/>
      <c r="JWU36" s="8"/>
      <c r="JWV36" s="8"/>
      <c r="JWW36" s="8"/>
      <c r="JWX36" s="8"/>
      <c r="JWY36" s="8"/>
      <c r="JWZ36" s="8"/>
      <c r="JXA36" s="8"/>
      <c r="JXB36" s="8"/>
      <c r="JXC36" s="8"/>
      <c r="JXD36" s="8"/>
      <c r="JXE36" s="8"/>
      <c r="JXF36" s="8"/>
      <c r="JXG36" s="8"/>
      <c r="JXH36" s="8"/>
      <c r="JXI36" s="8"/>
      <c r="JXJ36" s="8"/>
      <c r="JXK36" s="8"/>
      <c r="JXL36" s="8"/>
      <c r="JXM36" s="8"/>
      <c r="JXN36" s="8"/>
      <c r="JXO36" s="8"/>
      <c r="JXP36" s="8"/>
      <c r="JXQ36" s="8"/>
      <c r="JXR36" s="8"/>
      <c r="JXS36" s="8"/>
      <c r="JXT36" s="8"/>
      <c r="JXU36" s="8"/>
      <c r="JXV36" s="8"/>
      <c r="JXW36" s="8"/>
      <c r="JXX36" s="8"/>
      <c r="JXY36" s="8"/>
      <c r="JXZ36" s="8"/>
      <c r="JYA36" s="8"/>
      <c r="JYB36" s="8"/>
      <c r="JYC36" s="8"/>
      <c r="JYD36" s="8"/>
      <c r="JYE36" s="8"/>
      <c r="JYF36" s="8"/>
      <c r="JYG36" s="8"/>
      <c r="JYH36" s="8"/>
      <c r="JYI36" s="8"/>
      <c r="JYJ36" s="8"/>
      <c r="JYK36" s="8"/>
      <c r="JYL36" s="8"/>
      <c r="JYM36" s="8"/>
      <c r="JYN36" s="8"/>
      <c r="JYO36" s="8"/>
      <c r="JYP36" s="8"/>
      <c r="JYQ36" s="8"/>
      <c r="JYR36" s="8"/>
      <c r="JYS36" s="8"/>
      <c r="JYT36" s="8"/>
      <c r="JYU36" s="8"/>
      <c r="JYV36" s="8"/>
      <c r="JYW36" s="8"/>
      <c r="JYX36" s="8"/>
      <c r="JYY36" s="8"/>
      <c r="JYZ36" s="8"/>
      <c r="JZA36" s="8"/>
      <c r="JZB36" s="8"/>
      <c r="JZC36" s="8"/>
      <c r="JZD36" s="8"/>
      <c r="JZE36" s="8"/>
      <c r="JZF36" s="8"/>
      <c r="JZG36" s="8"/>
      <c r="JZH36" s="8"/>
      <c r="JZI36" s="8"/>
      <c r="JZJ36" s="8"/>
      <c r="JZK36" s="8"/>
      <c r="JZL36" s="8"/>
      <c r="JZM36" s="8"/>
      <c r="JZN36" s="8"/>
      <c r="JZO36" s="8"/>
      <c r="JZP36" s="8"/>
      <c r="JZQ36" s="8"/>
      <c r="JZR36" s="8"/>
      <c r="JZS36" s="8"/>
      <c r="JZT36" s="8"/>
      <c r="JZU36" s="8"/>
      <c r="JZV36" s="8"/>
      <c r="JZW36" s="8"/>
      <c r="JZX36" s="8"/>
      <c r="JZY36" s="8"/>
      <c r="JZZ36" s="8"/>
      <c r="KAA36" s="8"/>
      <c r="KAB36" s="8"/>
      <c r="KAC36" s="8"/>
      <c r="KAD36" s="8"/>
      <c r="KAE36" s="8"/>
      <c r="KAF36" s="8"/>
      <c r="KAG36" s="8"/>
      <c r="KAH36" s="8"/>
      <c r="KAI36" s="8"/>
      <c r="KAJ36" s="8"/>
      <c r="KAK36" s="8"/>
      <c r="KAL36" s="8"/>
      <c r="KAM36" s="8"/>
      <c r="KAN36" s="8"/>
      <c r="KAO36" s="8"/>
      <c r="KAP36" s="8"/>
      <c r="KAQ36" s="8"/>
      <c r="KAR36" s="8"/>
      <c r="KAS36" s="8"/>
      <c r="KAT36" s="8"/>
      <c r="KAU36" s="8"/>
      <c r="KAV36" s="8"/>
      <c r="KAW36" s="8"/>
      <c r="KAX36" s="8"/>
      <c r="KAY36" s="8"/>
      <c r="KAZ36" s="8"/>
      <c r="KBA36" s="8"/>
      <c r="KBB36" s="8"/>
      <c r="KBC36" s="8"/>
      <c r="KBD36" s="8"/>
      <c r="KBE36" s="8"/>
      <c r="KBF36" s="8"/>
      <c r="KBG36" s="8"/>
      <c r="KBH36" s="8"/>
      <c r="KBI36" s="8"/>
      <c r="KBJ36" s="8"/>
      <c r="KBK36" s="8"/>
      <c r="KBL36" s="8"/>
      <c r="KBM36" s="8"/>
      <c r="KBN36" s="8"/>
      <c r="KBO36" s="8"/>
      <c r="KBP36" s="8"/>
      <c r="KBQ36" s="8"/>
      <c r="KBR36" s="8"/>
      <c r="KBS36" s="8"/>
      <c r="KBT36" s="8"/>
      <c r="KBU36" s="8"/>
      <c r="KBV36" s="8"/>
      <c r="KBW36" s="8"/>
      <c r="KBX36" s="8"/>
      <c r="KBY36" s="8"/>
      <c r="KBZ36" s="8"/>
      <c r="KCA36" s="8"/>
      <c r="KCB36" s="8"/>
      <c r="KCC36" s="8"/>
      <c r="KCD36" s="8"/>
      <c r="KCE36" s="8"/>
      <c r="KCF36" s="8"/>
      <c r="KCG36" s="8"/>
      <c r="KCH36" s="8"/>
      <c r="KCI36" s="8"/>
      <c r="KCJ36" s="8"/>
      <c r="KCK36" s="8"/>
      <c r="KCL36" s="8"/>
      <c r="KCM36" s="8"/>
      <c r="KCN36" s="8"/>
      <c r="KCO36" s="8"/>
      <c r="KCP36" s="8"/>
      <c r="KCQ36" s="8"/>
      <c r="KCR36" s="8"/>
      <c r="KCS36" s="8"/>
      <c r="KCT36" s="8"/>
      <c r="KCU36" s="8"/>
      <c r="KCV36" s="8"/>
      <c r="KCW36" s="8"/>
      <c r="KCX36" s="8"/>
      <c r="KCY36" s="8"/>
      <c r="KCZ36" s="8"/>
      <c r="KDA36" s="8"/>
      <c r="KDB36" s="8"/>
      <c r="KDC36" s="8"/>
      <c r="KDD36" s="8"/>
      <c r="KDE36" s="8"/>
      <c r="KDF36" s="8"/>
      <c r="KDG36" s="8"/>
      <c r="KDH36" s="8"/>
      <c r="KDI36" s="8"/>
      <c r="KDJ36" s="8"/>
      <c r="KDK36" s="8"/>
      <c r="KDL36" s="8"/>
      <c r="KDM36" s="8"/>
      <c r="KDN36" s="8"/>
      <c r="KDO36" s="8"/>
      <c r="KDP36" s="8"/>
      <c r="KDQ36" s="8"/>
      <c r="KDR36" s="8"/>
      <c r="KDS36" s="8"/>
      <c r="KDT36" s="8"/>
      <c r="KDU36" s="8"/>
      <c r="KDV36" s="8"/>
      <c r="KDW36" s="8"/>
      <c r="KDX36" s="8"/>
      <c r="KDY36" s="8"/>
      <c r="KDZ36" s="8"/>
      <c r="KEA36" s="8"/>
      <c r="KEB36" s="8"/>
      <c r="KEC36" s="8"/>
      <c r="KED36" s="8"/>
      <c r="KEE36" s="8"/>
      <c r="KEF36" s="8"/>
      <c r="KEG36" s="8"/>
      <c r="KEH36" s="8"/>
      <c r="KEI36" s="8"/>
      <c r="KEJ36" s="8"/>
      <c r="KEK36" s="8"/>
      <c r="KEL36" s="8"/>
      <c r="KEM36" s="8"/>
      <c r="KEN36" s="8"/>
      <c r="KEO36" s="8"/>
      <c r="KEP36" s="8"/>
      <c r="KEQ36" s="8"/>
      <c r="KER36" s="8"/>
      <c r="KES36" s="8"/>
      <c r="KET36" s="8"/>
      <c r="KEU36" s="8"/>
      <c r="KEV36" s="8"/>
      <c r="KEW36" s="8"/>
      <c r="KEX36" s="8"/>
      <c r="KEY36" s="8"/>
      <c r="KEZ36" s="8"/>
      <c r="KFA36" s="8"/>
      <c r="KFB36" s="8"/>
      <c r="KFC36" s="8"/>
      <c r="KFD36" s="8"/>
      <c r="KFE36" s="8"/>
      <c r="KFF36" s="8"/>
      <c r="KFG36" s="8"/>
      <c r="KFH36" s="8"/>
      <c r="KFI36" s="8"/>
      <c r="KFJ36" s="8"/>
      <c r="KFK36" s="8"/>
      <c r="KFL36" s="8"/>
      <c r="KFM36" s="8"/>
      <c r="KFN36" s="8"/>
      <c r="KFO36" s="8"/>
      <c r="KFP36" s="8"/>
      <c r="KFQ36" s="8"/>
      <c r="KFR36" s="8"/>
      <c r="KFS36" s="8"/>
      <c r="KFT36" s="8"/>
      <c r="KFU36" s="8"/>
      <c r="KFV36" s="8"/>
      <c r="KFW36" s="8"/>
      <c r="KFX36" s="8"/>
      <c r="KFY36" s="8"/>
      <c r="KFZ36" s="8"/>
      <c r="KGA36" s="8"/>
      <c r="KGB36" s="8"/>
      <c r="KGC36" s="8"/>
      <c r="KGD36" s="8"/>
      <c r="KGE36" s="8"/>
      <c r="KGF36" s="8"/>
      <c r="KGG36" s="8"/>
      <c r="KGH36" s="8"/>
      <c r="KGI36" s="8"/>
      <c r="KGJ36" s="8"/>
      <c r="KGK36" s="8"/>
      <c r="KGL36" s="8"/>
      <c r="KGM36" s="8"/>
      <c r="KGN36" s="8"/>
      <c r="KGO36" s="8"/>
      <c r="KGP36" s="8"/>
      <c r="KGQ36" s="8"/>
      <c r="KGR36" s="8"/>
      <c r="KGS36" s="8"/>
      <c r="KGT36" s="8"/>
      <c r="KGU36" s="8"/>
      <c r="KGV36" s="8"/>
      <c r="KGW36" s="8"/>
      <c r="KGX36" s="8"/>
      <c r="KGY36" s="8"/>
      <c r="KGZ36" s="8"/>
      <c r="KHA36" s="8"/>
      <c r="KHB36" s="8"/>
      <c r="KHC36" s="8"/>
      <c r="KHD36" s="8"/>
      <c r="KHE36" s="8"/>
      <c r="KHF36" s="8"/>
      <c r="KHG36" s="8"/>
      <c r="KHH36" s="8"/>
      <c r="KHI36" s="8"/>
      <c r="KHJ36" s="8"/>
      <c r="KHK36" s="8"/>
      <c r="KHL36" s="8"/>
      <c r="KHM36" s="8"/>
      <c r="KHN36" s="8"/>
      <c r="KHO36" s="8"/>
      <c r="KHP36" s="8"/>
      <c r="KHQ36" s="8"/>
      <c r="KHR36" s="8"/>
      <c r="KHS36" s="8"/>
      <c r="KHT36" s="8"/>
      <c r="KHU36" s="8"/>
      <c r="KHV36" s="8"/>
      <c r="KHW36" s="8"/>
      <c r="KHX36" s="8"/>
      <c r="KHY36" s="8"/>
      <c r="KHZ36" s="8"/>
      <c r="KIA36" s="8"/>
      <c r="KIB36" s="8"/>
      <c r="KIC36" s="8"/>
      <c r="KID36" s="8"/>
      <c r="KIE36" s="8"/>
      <c r="KIF36" s="8"/>
      <c r="KIG36" s="8"/>
      <c r="KIH36" s="8"/>
      <c r="KII36" s="8"/>
      <c r="KIJ36" s="8"/>
      <c r="KIK36" s="8"/>
      <c r="KIL36" s="8"/>
      <c r="KIM36" s="8"/>
      <c r="KIN36" s="8"/>
      <c r="KIO36" s="8"/>
      <c r="KIP36" s="8"/>
      <c r="KIQ36" s="8"/>
      <c r="KIR36" s="8"/>
      <c r="KIS36" s="8"/>
      <c r="KIT36" s="8"/>
      <c r="KIU36" s="8"/>
      <c r="KIV36" s="8"/>
      <c r="KIW36" s="8"/>
      <c r="KIX36" s="8"/>
      <c r="KIY36" s="8"/>
      <c r="KIZ36" s="8"/>
      <c r="KJA36" s="8"/>
      <c r="KJB36" s="8"/>
      <c r="KJC36" s="8"/>
      <c r="KJD36" s="8"/>
      <c r="KJE36" s="8"/>
      <c r="KJF36" s="8"/>
      <c r="KJG36" s="8"/>
      <c r="KJH36" s="8"/>
      <c r="KJI36" s="8"/>
      <c r="KJJ36" s="8"/>
      <c r="KJK36" s="8"/>
      <c r="KJL36" s="8"/>
      <c r="KJM36" s="8"/>
      <c r="KJN36" s="8"/>
      <c r="KJO36" s="8"/>
      <c r="KJP36" s="8"/>
      <c r="KJQ36" s="8"/>
      <c r="KJR36" s="8"/>
      <c r="KJS36" s="8"/>
      <c r="KJT36" s="8"/>
      <c r="KJU36" s="8"/>
      <c r="KJV36" s="8"/>
      <c r="KJW36" s="8"/>
      <c r="KJX36" s="8"/>
      <c r="KJY36" s="8"/>
      <c r="KJZ36" s="8"/>
      <c r="KKA36" s="8"/>
      <c r="KKB36" s="8"/>
      <c r="KKC36" s="8"/>
      <c r="KKD36" s="8"/>
      <c r="KKE36" s="8"/>
      <c r="KKF36" s="8"/>
      <c r="KKG36" s="8"/>
      <c r="KKH36" s="8"/>
      <c r="KKI36" s="8"/>
      <c r="KKJ36" s="8"/>
      <c r="KKK36" s="8"/>
      <c r="KKL36" s="8"/>
      <c r="KKM36" s="8"/>
      <c r="KKN36" s="8"/>
      <c r="KKO36" s="8"/>
      <c r="KKP36" s="8"/>
      <c r="KKQ36" s="8"/>
      <c r="KKR36" s="8"/>
      <c r="KKS36" s="8"/>
      <c r="KKT36" s="8"/>
      <c r="KKU36" s="8"/>
      <c r="KKV36" s="8"/>
      <c r="KKW36" s="8"/>
      <c r="KKX36" s="8"/>
      <c r="KKY36" s="8"/>
      <c r="KKZ36" s="8"/>
      <c r="KLA36" s="8"/>
      <c r="KLB36" s="8"/>
      <c r="KLC36" s="8"/>
      <c r="KLD36" s="8"/>
      <c r="KLE36" s="8"/>
      <c r="KLF36" s="8"/>
      <c r="KLG36" s="8"/>
      <c r="KLH36" s="8"/>
      <c r="KLI36" s="8"/>
      <c r="KLJ36" s="8"/>
      <c r="KLK36" s="8"/>
      <c r="KLL36" s="8"/>
      <c r="KLM36" s="8"/>
      <c r="KLN36" s="8"/>
      <c r="KLO36" s="8"/>
      <c r="KLP36" s="8"/>
      <c r="KLQ36" s="8"/>
      <c r="KLR36" s="8"/>
      <c r="KLS36" s="8"/>
      <c r="KLT36" s="8"/>
      <c r="KLU36" s="8"/>
      <c r="KLV36" s="8"/>
      <c r="KLW36" s="8"/>
      <c r="KLX36" s="8"/>
      <c r="KLY36" s="8"/>
      <c r="KLZ36" s="8"/>
      <c r="KMA36" s="8"/>
      <c r="KMB36" s="8"/>
      <c r="KMC36" s="8"/>
      <c r="KMD36" s="8"/>
      <c r="KME36" s="8"/>
      <c r="KMF36" s="8"/>
      <c r="KMG36" s="8"/>
      <c r="KMH36" s="8"/>
      <c r="KMI36" s="8"/>
      <c r="KMJ36" s="8"/>
      <c r="KMK36" s="8"/>
      <c r="KML36" s="8"/>
      <c r="KMM36" s="8"/>
      <c r="KMN36" s="8"/>
      <c r="KMO36" s="8"/>
      <c r="KMP36" s="8"/>
      <c r="KMQ36" s="8"/>
      <c r="KMR36" s="8"/>
      <c r="KMS36" s="8"/>
      <c r="KMT36" s="8"/>
      <c r="KMU36" s="8"/>
      <c r="KMV36" s="8"/>
      <c r="KMW36" s="8"/>
      <c r="KMX36" s="8"/>
      <c r="KMY36" s="8"/>
      <c r="KMZ36" s="8"/>
      <c r="KNA36" s="8"/>
      <c r="KNB36" s="8"/>
      <c r="KNC36" s="8"/>
      <c r="KND36" s="8"/>
      <c r="KNE36" s="8"/>
      <c r="KNF36" s="8"/>
      <c r="KNG36" s="8"/>
      <c r="KNH36" s="8"/>
      <c r="KNI36" s="8"/>
      <c r="KNJ36" s="8"/>
      <c r="KNK36" s="8"/>
      <c r="KNL36" s="8"/>
      <c r="KNM36" s="8"/>
      <c r="KNN36" s="8"/>
      <c r="KNO36" s="8"/>
      <c r="KNP36" s="8"/>
      <c r="KNQ36" s="8"/>
      <c r="KNR36" s="8"/>
      <c r="KNS36" s="8"/>
      <c r="KNT36" s="8"/>
      <c r="KNU36" s="8"/>
      <c r="KNV36" s="8"/>
      <c r="KNW36" s="8"/>
      <c r="KNX36" s="8"/>
      <c r="KNY36" s="8"/>
      <c r="KNZ36" s="8"/>
      <c r="KOA36" s="8"/>
      <c r="KOB36" s="8"/>
      <c r="KOC36" s="8"/>
      <c r="KOD36" s="8"/>
      <c r="KOE36" s="8"/>
      <c r="KOF36" s="8"/>
      <c r="KOG36" s="8"/>
      <c r="KOH36" s="8"/>
      <c r="KOI36" s="8"/>
      <c r="KOJ36" s="8"/>
      <c r="KOK36" s="8"/>
      <c r="KOL36" s="8"/>
      <c r="KOM36" s="8"/>
      <c r="KON36" s="8"/>
      <c r="KOO36" s="8"/>
      <c r="KOP36" s="8"/>
      <c r="KOQ36" s="8"/>
      <c r="KOR36" s="8"/>
      <c r="KOS36" s="8"/>
      <c r="KOT36" s="8"/>
      <c r="KOU36" s="8"/>
      <c r="KOV36" s="8"/>
      <c r="KOW36" s="8"/>
      <c r="KOX36" s="8"/>
      <c r="KOY36" s="8"/>
      <c r="KOZ36" s="8"/>
      <c r="KPA36" s="8"/>
      <c r="KPB36" s="8"/>
      <c r="KPC36" s="8"/>
      <c r="KPD36" s="8"/>
      <c r="KPE36" s="8"/>
      <c r="KPF36" s="8"/>
      <c r="KPG36" s="8"/>
      <c r="KPH36" s="8"/>
      <c r="KPI36" s="8"/>
      <c r="KPJ36" s="8"/>
      <c r="KPK36" s="8"/>
      <c r="KPL36" s="8"/>
      <c r="KPM36" s="8"/>
      <c r="KPN36" s="8"/>
      <c r="KPO36" s="8"/>
      <c r="KPP36" s="8"/>
      <c r="KPQ36" s="8"/>
      <c r="KPR36" s="8"/>
      <c r="KPS36" s="8"/>
      <c r="KPT36" s="8"/>
      <c r="KPU36" s="8"/>
      <c r="KPV36" s="8"/>
      <c r="KPW36" s="8"/>
      <c r="KPX36" s="8"/>
      <c r="KPY36" s="8"/>
      <c r="KPZ36" s="8"/>
      <c r="KQA36" s="8"/>
      <c r="KQB36" s="8"/>
      <c r="KQC36" s="8"/>
      <c r="KQD36" s="8"/>
      <c r="KQE36" s="8"/>
      <c r="KQF36" s="8"/>
      <c r="KQG36" s="8"/>
      <c r="KQH36" s="8"/>
      <c r="KQI36" s="8"/>
      <c r="KQJ36" s="8"/>
      <c r="KQK36" s="8"/>
      <c r="KQL36" s="8"/>
      <c r="KQM36" s="8"/>
      <c r="KQN36" s="8"/>
      <c r="KQO36" s="8"/>
      <c r="KQP36" s="8"/>
      <c r="KQQ36" s="8"/>
      <c r="KQR36" s="8"/>
      <c r="KQS36" s="8"/>
      <c r="KQT36" s="8"/>
      <c r="KQU36" s="8"/>
      <c r="KQV36" s="8"/>
      <c r="KQW36" s="8"/>
      <c r="KQX36" s="8"/>
      <c r="KQY36" s="8"/>
      <c r="KQZ36" s="8"/>
      <c r="KRA36" s="8"/>
      <c r="KRB36" s="8"/>
      <c r="KRC36" s="8"/>
      <c r="KRD36" s="8"/>
      <c r="KRE36" s="8"/>
      <c r="KRF36" s="8"/>
      <c r="KRG36" s="8"/>
      <c r="KRH36" s="8"/>
      <c r="KRI36" s="8"/>
      <c r="KRJ36" s="8"/>
      <c r="KRK36" s="8"/>
      <c r="KRL36" s="8"/>
      <c r="KRM36" s="8"/>
      <c r="KRN36" s="8"/>
      <c r="KRO36" s="8"/>
      <c r="KRP36" s="8"/>
      <c r="KRQ36" s="8"/>
      <c r="KRR36" s="8"/>
      <c r="KRS36" s="8"/>
      <c r="KRT36" s="8"/>
      <c r="KRU36" s="8"/>
      <c r="KRV36" s="8"/>
      <c r="KRW36" s="8"/>
      <c r="KRX36" s="8"/>
      <c r="KRY36" s="8"/>
      <c r="KRZ36" s="8"/>
      <c r="KSA36" s="8"/>
      <c r="KSB36" s="8"/>
      <c r="KSC36" s="8"/>
      <c r="KSD36" s="8"/>
      <c r="KSE36" s="8"/>
      <c r="KSF36" s="8"/>
      <c r="KSG36" s="8"/>
      <c r="KSH36" s="8"/>
      <c r="KSI36" s="8"/>
      <c r="KSJ36" s="8"/>
      <c r="KSK36" s="8"/>
      <c r="KSL36" s="8"/>
      <c r="KSM36" s="8"/>
      <c r="KSN36" s="8"/>
      <c r="KSO36" s="8"/>
      <c r="KSP36" s="8"/>
      <c r="KSQ36" s="8"/>
      <c r="KSR36" s="8"/>
      <c r="KSS36" s="8"/>
      <c r="KST36" s="8"/>
      <c r="KSU36" s="8"/>
      <c r="KSV36" s="8"/>
      <c r="KSW36" s="8"/>
      <c r="KSX36" s="8"/>
      <c r="KSY36" s="8"/>
      <c r="KSZ36" s="8"/>
      <c r="KTA36" s="8"/>
      <c r="KTB36" s="8"/>
      <c r="KTC36" s="8"/>
      <c r="KTD36" s="8"/>
      <c r="KTE36" s="8"/>
      <c r="KTF36" s="8"/>
      <c r="KTG36" s="8"/>
      <c r="KTH36" s="8"/>
      <c r="KTI36" s="8"/>
      <c r="KTJ36" s="8"/>
      <c r="KTK36" s="8"/>
      <c r="KTL36" s="8"/>
      <c r="KTM36" s="8"/>
      <c r="KTN36" s="8"/>
      <c r="KTO36" s="8"/>
      <c r="KTP36" s="8"/>
      <c r="KTQ36" s="8"/>
      <c r="KTR36" s="8"/>
      <c r="KTS36" s="8"/>
      <c r="KTT36" s="8"/>
      <c r="KTU36" s="8"/>
      <c r="KTV36" s="8"/>
      <c r="KTW36" s="8"/>
      <c r="KTX36" s="8"/>
      <c r="KTY36" s="8"/>
      <c r="KTZ36" s="8"/>
      <c r="KUA36" s="8"/>
      <c r="KUB36" s="8"/>
      <c r="KUC36" s="8"/>
      <c r="KUD36" s="8"/>
      <c r="KUE36" s="8"/>
      <c r="KUF36" s="8"/>
      <c r="KUG36" s="8"/>
      <c r="KUH36" s="8"/>
      <c r="KUI36" s="8"/>
      <c r="KUJ36" s="8"/>
      <c r="KUK36" s="8"/>
      <c r="KUL36" s="8"/>
      <c r="KUM36" s="8"/>
      <c r="KUN36" s="8"/>
      <c r="KUO36" s="8"/>
      <c r="KUP36" s="8"/>
      <c r="KUQ36" s="8"/>
      <c r="KUR36" s="8"/>
      <c r="KUS36" s="8"/>
      <c r="KUT36" s="8"/>
      <c r="KUU36" s="8"/>
      <c r="KUV36" s="8"/>
      <c r="KUW36" s="8"/>
      <c r="KUX36" s="8"/>
      <c r="KUY36" s="8"/>
      <c r="KUZ36" s="8"/>
      <c r="KVA36" s="8"/>
      <c r="KVB36" s="8"/>
      <c r="KVC36" s="8"/>
      <c r="KVD36" s="8"/>
      <c r="KVE36" s="8"/>
      <c r="KVF36" s="8"/>
      <c r="KVG36" s="8"/>
      <c r="KVH36" s="8"/>
      <c r="KVI36" s="8"/>
      <c r="KVJ36" s="8"/>
      <c r="KVK36" s="8"/>
      <c r="KVL36" s="8"/>
      <c r="KVM36" s="8"/>
      <c r="KVN36" s="8"/>
      <c r="KVO36" s="8"/>
      <c r="KVP36" s="8"/>
      <c r="KVQ36" s="8"/>
      <c r="KVR36" s="8"/>
      <c r="KVS36" s="8"/>
      <c r="KVT36" s="8"/>
      <c r="KVU36" s="8"/>
      <c r="KVV36" s="8"/>
      <c r="KVW36" s="8"/>
      <c r="KVX36" s="8"/>
      <c r="KVY36" s="8"/>
      <c r="KVZ36" s="8"/>
      <c r="KWA36" s="8"/>
      <c r="KWB36" s="8"/>
      <c r="KWC36" s="8"/>
      <c r="KWD36" s="8"/>
      <c r="KWE36" s="8"/>
      <c r="KWF36" s="8"/>
      <c r="KWG36" s="8"/>
      <c r="KWH36" s="8"/>
      <c r="KWI36" s="8"/>
      <c r="KWJ36" s="8"/>
      <c r="KWK36" s="8"/>
      <c r="KWL36" s="8"/>
      <c r="KWM36" s="8"/>
      <c r="KWN36" s="8"/>
      <c r="KWO36" s="8"/>
      <c r="KWP36" s="8"/>
      <c r="KWQ36" s="8"/>
      <c r="KWR36" s="8"/>
      <c r="KWS36" s="8"/>
      <c r="KWT36" s="8"/>
      <c r="KWU36" s="8"/>
      <c r="KWV36" s="8"/>
      <c r="KWW36" s="8"/>
      <c r="KWX36" s="8"/>
      <c r="KWY36" s="8"/>
      <c r="KWZ36" s="8"/>
      <c r="KXA36" s="8"/>
      <c r="KXB36" s="8"/>
      <c r="KXC36" s="8"/>
      <c r="KXD36" s="8"/>
      <c r="KXE36" s="8"/>
      <c r="KXF36" s="8"/>
      <c r="KXG36" s="8"/>
      <c r="KXH36" s="8"/>
      <c r="KXI36" s="8"/>
      <c r="KXJ36" s="8"/>
      <c r="KXK36" s="8"/>
      <c r="KXL36" s="8"/>
      <c r="KXM36" s="8"/>
      <c r="KXN36" s="8"/>
      <c r="KXO36" s="8"/>
      <c r="KXP36" s="8"/>
      <c r="KXQ36" s="8"/>
      <c r="KXR36" s="8"/>
      <c r="KXS36" s="8"/>
      <c r="KXT36" s="8"/>
      <c r="KXU36" s="8"/>
      <c r="KXV36" s="8"/>
      <c r="KXW36" s="8"/>
      <c r="KXX36" s="8"/>
      <c r="KXY36" s="8"/>
      <c r="KXZ36" s="8"/>
      <c r="KYA36" s="8"/>
      <c r="KYB36" s="8"/>
      <c r="KYC36" s="8"/>
      <c r="KYD36" s="8"/>
      <c r="KYE36" s="8"/>
      <c r="KYF36" s="8"/>
      <c r="KYG36" s="8"/>
      <c r="KYH36" s="8"/>
      <c r="KYI36" s="8"/>
      <c r="KYJ36" s="8"/>
      <c r="KYK36" s="8"/>
      <c r="KYL36" s="8"/>
      <c r="KYM36" s="8"/>
      <c r="KYN36" s="8"/>
      <c r="KYO36" s="8"/>
      <c r="KYP36" s="8"/>
      <c r="KYQ36" s="8"/>
      <c r="KYR36" s="8"/>
      <c r="KYS36" s="8"/>
      <c r="KYT36" s="8"/>
      <c r="KYU36" s="8"/>
      <c r="KYV36" s="8"/>
      <c r="KYW36" s="8"/>
      <c r="KYX36" s="8"/>
      <c r="KYY36" s="8"/>
      <c r="KYZ36" s="8"/>
      <c r="KZA36" s="8"/>
      <c r="KZB36" s="8"/>
      <c r="KZC36" s="8"/>
      <c r="KZD36" s="8"/>
      <c r="KZE36" s="8"/>
      <c r="KZF36" s="8"/>
      <c r="KZG36" s="8"/>
      <c r="KZH36" s="8"/>
      <c r="KZI36" s="8"/>
      <c r="KZJ36" s="8"/>
      <c r="KZK36" s="8"/>
      <c r="KZL36" s="8"/>
      <c r="KZM36" s="8"/>
      <c r="KZN36" s="8"/>
      <c r="KZO36" s="8"/>
      <c r="KZP36" s="8"/>
      <c r="KZQ36" s="8"/>
      <c r="KZR36" s="8"/>
      <c r="KZS36" s="8"/>
      <c r="KZT36" s="8"/>
      <c r="KZU36" s="8"/>
      <c r="KZV36" s="8"/>
      <c r="KZW36" s="8"/>
      <c r="KZX36" s="8"/>
      <c r="KZY36" s="8"/>
      <c r="KZZ36" s="8"/>
      <c r="LAA36" s="8"/>
      <c r="LAB36" s="8"/>
      <c r="LAC36" s="8"/>
      <c r="LAD36" s="8"/>
      <c r="LAE36" s="8"/>
      <c r="LAF36" s="8"/>
      <c r="LAG36" s="8"/>
      <c r="LAH36" s="8"/>
      <c r="LAI36" s="8"/>
      <c r="LAJ36" s="8"/>
      <c r="LAK36" s="8"/>
      <c r="LAL36" s="8"/>
      <c r="LAM36" s="8"/>
      <c r="LAN36" s="8"/>
      <c r="LAO36" s="8"/>
      <c r="LAP36" s="8"/>
      <c r="LAQ36" s="8"/>
      <c r="LAR36" s="8"/>
      <c r="LAS36" s="8"/>
      <c r="LAT36" s="8"/>
      <c r="LAU36" s="8"/>
      <c r="LAV36" s="8"/>
      <c r="LAW36" s="8"/>
      <c r="LAX36" s="8"/>
      <c r="LAY36" s="8"/>
      <c r="LAZ36" s="8"/>
      <c r="LBA36" s="8"/>
      <c r="LBB36" s="8"/>
      <c r="LBC36" s="8"/>
      <c r="LBD36" s="8"/>
      <c r="LBE36" s="8"/>
      <c r="LBF36" s="8"/>
      <c r="LBG36" s="8"/>
      <c r="LBH36" s="8"/>
      <c r="LBI36" s="8"/>
      <c r="LBJ36" s="8"/>
      <c r="LBK36" s="8"/>
      <c r="LBL36" s="8"/>
      <c r="LBM36" s="8"/>
      <c r="LBN36" s="8"/>
      <c r="LBO36" s="8"/>
      <c r="LBP36" s="8"/>
      <c r="LBQ36" s="8"/>
      <c r="LBR36" s="8"/>
      <c r="LBS36" s="8"/>
      <c r="LBT36" s="8"/>
      <c r="LBU36" s="8"/>
      <c r="LBV36" s="8"/>
      <c r="LBW36" s="8"/>
      <c r="LBX36" s="8"/>
      <c r="LBY36" s="8"/>
      <c r="LBZ36" s="8"/>
      <c r="LCA36" s="8"/>
      <c r="LCB36" s="8"/>
      <c r="LCC36" s="8"/>
      <c r="LCD36" s="8"/>
      <c r="LCE36" s="8"/>
      <c r="LCF36" s="8"/>
      <c r="LCG36" s="8"/>
      <c r="LCH36" s="8"/>
      <c r="LCI36" s="8"/>
      <c r="LCJ36" s="8"/>
      <c r="LCK36" s="8"/>
      <c r="LCL36" s="8"/>
      <c r="LCM36" s="8"/>
      <c r="LCN36" s="8"/>
      <c r="LCO36" s="8"/>
      <c r="LCP36" s="8"/>
      <c r="LCQ36" s="8"/>
      <c r="LCR36" s="8"/>
      <c r="LCS36" s="8"/>
      <c r="LCT36" s="8"/>
      <c r="LCU36" s="8"/>
      <c r="LCV36" s="8"/>
      <c r="LCW36" s="8"/>
      <c r="LCX36" s="8"/>
      <c r="LCY36" s="8"/>
      <c r="LCZ36" s="8"/>
      <c r="LDA36" s="8"/>
      <c r="LDB36" s="8"/>
      <c r="LDC36" s="8"/>
      <c r="LDD36" s="8"/>
      <c r="LDE36" s="8"/>
      <c r="LDF36" s="8"/>
      <c r="LDG36" s="8"/>
      <c r="LDH36" s="8"/>
      <c r="LDI36" s="8"/>
      <c r="LDJ36" s="8"/>
      <c r="LDK36" s="8"/>
      <c r="LDL36" s="8"/>
      <c r="LDM36" s="8"/>
      <c r="LDN36" s="8"/>
      <c r="LDO36" s="8"/>
      <c r="LDP36" s="8"/>
      <c r="LDQ36" s="8"/>
      <c r="LDR36" s="8"/>
      <c r="LDS36" s="8"/>
      <c r="LDT36" s="8"/>
      <c r="LDU36" s="8"/>
      <c r="LDV36" s="8"/>
      <c r="LDW36" s="8"/>
      <c r="LDX36" s="8"/>
      <c r="LDY36" s="8"/>
      <c r="LDZ36" s="8"/>
      <c r="LEA36" s="8"/>
      <c r="LEB36" s="8"/>
      <c r="LEC36" s="8"/>
      <c r="LED36" s="8"/>
      <c r="LEE36" s="8"/>
      <c r="LEF36" s="8"/>
      <c r="LEG36" s="8"/>
      <c r="LEH36" s="8"/>
      <c r="LEI36" s="8"/>
      <c r="LEJ36" s="8"/>
      <c r="LEK36" s="8"/>
      <c r="LEL36" s="8"/>
      <c r="LEM36" s="8"/>
      <c r="LEN36" s="8"/>
      <c r="LEO36" s="8"/>
      <c r="LEP36" s="8"/>
      <c r="LEQ36" s="8"/>
      <c r="LER36" s="8"/>
      <c r="LES36" s="8"/>
      <c r="LET36" s="8"/>
      <c r="LEU36" s="8"/>
      <c r="LEV36" s="8"/>
      <c r="LEW36" s="8"/>
      <c r="LEX36" s="8"/>
      <c r="LEY36" s="8"/>
      <c r="LEZ36" s="8"/>
      <c r="LFA36" s="8"/>
      <c r="LFB36" s="8"/>
      <c r="LFC36" s="8"/>
      <c r="LFD36" s="8"/>
      <c r="LFE36" s="8"/>
      <c r="LFF36" s="8"/>
      <c r="LFG36" s="8"/>
      <c r="LFH36" s="8"/>
      <c r="LFI36" s="8"/>
      <c r="LFJ36" s="8"/>
      <c r="LFK36" s="8"/>
      <c r="LFL36" s="8"/>
      <c r="LFM36" s="8"/>
      <c r="LFN36" s="8"/>
      <c r="LFO36" s="8"/>
      <c r="LFP36" s="8"/>
      <c r="LFQ36" s="8"/>
      <c r="LFR36" s="8"/>
      <c r="LFS36" s="8"/>
      <c r="LFT36" s="8"/>
      <c r="LFU36" s="8"/>
      <c r="LFV36" s="8"/>
      <c r="LFW36" s="8"/>
      <c r="LFX36" s="8"/>
      <c r="LFY36" s="8"/>
      <c r="LFZ36" s="8"/>
      <c r="LGA36" s="8"/>
      <c r="LGB36" s="8"/>
      <c r="LGC36" s="8"/>
      <c r="LGD36" s="8"/>
      <c r="LGE36" s="8"/>
      <c r="LGF36" s="8"/>
      <c r="LGG36" s="8"/>
      <c r="LGH36" s="8"/>
      <c r="LGI36" s="8"/>
      <c r="LGJ36" s="8"/>
      <c r="LGK36" s="8"/>
      <c r="LGL36" s="8"/>
      <c r="LGM36" s="8"/>
      <c r="LGN36" s="8"/>
      <c r="LGO36" s="8"/>
      <c r="LGP36" s="8"/>
      <c r="LGQ36" s="8"/>
      <c r="LGR36" s="8"/>
      <c r="LGS36" s="8"/>
      <c r="LGT36" s="8"/>
      <c r="LGU36" s="8"/>
      <c r="LGV36" s="8"/>
      <c r="LGW36" s="8"/>
      <c r="LGX36" s="8"/>
      <c r="LGY36" s="8"/>
      <c r="LGZ36" s="8"/>
      <c r="LHA36" s="8"/>
      <c r="LHB36" s="8"/>
      <c r="LHC36" s="8"/>
      <c r="LHD36" s="8"/>
      <c r="LHE36" s="8"/>
      <c r="LHF36" s="8"/>
      <c r="LHG36" s="8"/>
      <c r="LHH36" s="8"/>
      <c r="LHI36" s="8"/>
      <c r="LHJ36" s="8"/>
      <c r="LHK36" s="8"/>
      <c r="LHL36" s="8"/>
      <c r="LHM36" s="8"/>
      <c r="LHN36" s="8"/>
      <c r="LHO36" s="8"/>
      <c r="LHP36" s="8"/>
      <c r="LHQ36" s="8"/>
      <c r="LHR36" s="8"/>
      <c r="LHS36" s="8"/>
      <c r="LHT36" s="8"/>
      <c r="LHU36" s="8"/>
      <c r="LHV36" s="8"/>
      <c r="LHW36" s="8"/>
      <c r="LHX36" s="8"/>
      <c r="LHY36" s="8"/>
      <c r="LHZ36" s="8"/>
      <c r="LIA36" s="8"/>
      <c r="LIB36" s="8"/>
      <c r="LIC36" s="8"/>
      <c r="LID36" s="8"/>
      <c r="LIE36" s="8"/>
      <c r="LIF36" s="8"/>
      <c r="LIG36" s="8"/>
      <c r="LIH36" s="8"/>
      <c r="LII36" s="8"/>
      <c r="LIJ36" s="8"/>
      <c r="LIK36" s="8"/>
      <c r="LIL36" s="8"/>
      <c r="LIM36" s="8"/>
      <c r="LIN36" s="8"/>
      <c r="LIO36" s="8"/>
      <c r="LIP36" s="8"/>
      <c r="LIQ36" s="8"/>
      <c r="LIR36" s="8"/>
      <c r="LIS36" s="8"/>
      <c r="LIT36" s="8"/>
      <c r="LIU36" s="8"/>
      <c r="LIV36" s="8"/>
      <c r="LIW36" s="8"/>
      <c r="LIX36" s="8"/>
      <c r="LIY36" s="8"/>
      <c r="LIZ36" s="8"/>
      <c r="LJA36" s="8"/>
      <c r="LJB36" s="8"/>
      <c r="LJC36" s="8"/>
      <c r="LJD36" s="8"/>
      <c r="LJE36" s="8"/>
      <c r="LJF36" s="8"/>
      <c r="LJG36" s="8"/>
      <c r="LJH36" s="8"/>
      <c r="LJI36" s="8"/>
      <c r="LJJ36" s="8"/>
      <c r="LJK36" s="8"/>
      <c r="LJL36" s="8"/>
      <c r="LJM36" s="8"/>
      <c r="LJN36" s="8"/>
      <c r="LJO36" s="8"/>
      <c r="LJP36" s="8"/>
      <c r="LJQ36" s="8"/>
      <c r="LJR36" s="8"/>
      <c r="LJS36" s="8"/>
      <c r="LJT36" s="8"/>
      <c r="LJU36" s="8"/>
      <c r="LJV36" s="8"/>
      <c r="LJW36" s="8"/>
      <c r="LJX36" s="8"/>
      <c r="LJY36" s="8"/>
      <c r="LJZ36" s="8"/>
      <c r="LKA36" s="8"/>
      <c r="LKB36" s="8"/>
      <c r="LKC36" s="8"/>
      <c r="LKD36" s="8"/>
      <c r="LKE36" s="8"/>
      <c r="LKF36" s="8"/>
      <c r="LKG36" s="8"/>
      <c r="LKH36" s="8"/>
      <c r="LKI36" s="8"/>
      <c r="LKJ36" s="8"/>
      <c r="LKK36" s="8"/>
      <c r="LKL36" s="8"/>
      <c r="LKM36" s="8"/>
      <c r="LKN36" s="8"/>
      <c r="LKO36" s="8"/>
      <c r="LKP36" s="8"/>
      <c r="LKQ36" s="8"/>
      <c r="LKR36" s="8"/>
      <c r="LKS36" s="8"/>
      <c r="LKT36" s="8"/>
      <c r="LKU36" s="8"/>
      <c r="LKV36" s="8"/>
      <c r="LKW36" s="8"/>
      <c r="LKX36" s="8"/>
      <c r="LKY36" s="8"/>
      <c r="LKZ36" s="8"/>
      <c r="LLA36" s="8"/>
      <c r="LLB36" s="8"/>
      <c r="LLC36" s="8"/>
      <c r="LLD36" s="8"/>
      <c r="LLE36" s="8"/>
      <c r="LLF36" s="8"/>
      <c r="LLG36" s="8"/>
      <c r="LLH36" s="8"/>
      <c r="LLI36" s="8"/>
      <c r="LLJ36" s="8"/>
      <c r="LLK36" s="8"/>
      <c r="LLL36" s="8"/>
      <c r="LLM36" s="8"/>
      <c r="LLN36" s="8"/>
      <c r="LLO36" s="8"/>
      <c r="LLP36" s="8"/>
      <c r="LLQ36" s="8"/>
      <c r="LLR36" s="8"/>
      <c r="LLS36" s="8"/>
      <c r="LLT36" s="8"/>
      <c r="LLU36" s="8"/>
      <c r="LLV36" s="8"/>
      <c r="LLW36" s="8"/>
      <c r="LLX36" s="8"/>
      <c r="LLY36" s="8"/>
      <c r="LLZ36" s="8"/>
      <c r="LMA36" s="8"/>
      <c r="LMB36" s="8"/>
      <c r="LMC36" s="8"/>
      <c r="LMD36" s="8"/>
      <c r="LME36" s="8"/>
      <c r="LMF36" s="8"/>
      <c r="LMG36" s="8"/>
      <c r="LMH36" s="8"/>
      <c r="LMI36" s="8"/>
      <c r="LMJ36" s="8"/>
      <c r="LMK36" s="8"/>
      <c r="LML36" s="8"/>
      <c r="LMM36" s="8"/>
      <c r="LMN36" s="8"/>
      <c r="LMO36" s="8"/>
      <c r="LMP36" s="8"/>
      <c r="LMQ36" s="8"/>
      <c r="LMR36" s="8"/>
      <c r="LMS36" s="8"/>
      <c r="LMT36" s="8"/>
      <c r="LMU36" s="8"/>
      <c r="LMV36" s="8"/>
      <c r="LMW36" s="8"/>
      <c r="LMX36" s="8"/>
      <c r="LMY36" s="8"/>
      <c r="LMZ36" s="8"/>
      <c r="LNA36" s="8"/>
      <c r="LNB36" s="8"/>
      <c r="LNC36" s="8"/>
      <c r="LND36" s="8"/>
      <c r="LNE36" s="8"/>
      <c r="LNF36" s="8"/>
      <c r="LNG36" s="8"/>
      <c r="LNH36" s="8"/>
      <c r="LNI36" s="8"/>
      <c r="LNJ36" s="8"/>
      <c r="LNK36" s="8"/>
      <c r="LNL36" s="8"/>
      <c r="LNM36" s="8"/>
      <c r="LNN36" s="8"/>
      <c r="LNO36" s="8"/>
      <c r="LNP36" s="8"/>
      <c r="LNQ36" s="8"/>
      <c r="LNR36" s="8"/>
      <c r="LNS36" s="8"/>
      <c r="LNT36" s="8"/>
      <c r="LNU36" s="8"/>
      <c r="LNV36" s="8"/>
      <c r="LNW36" s="8"/>
      <c r="LNX36" s="8"/>
      <c r="LNY36" s="8"/>
      <c r="LNZ36" s="8"/>
      <c r="LOA36" s="8"/>
      <c r="LOB36" s="8"/>
      <c r="LOC36" s="8"/>
      <c r="LOD36" s="8"/>
      <c r="LOE36" s="8"/>
      <c r="LOF36" s="8"/>
      <c r="LOG36" s="8"/>
      <c r="LOH36" s="8"/>
      <c r="LOI36" s="8"/>
      <c r="LOJ36" s="8"/>
      <c r="LOK36" s="8"/>
      <c r="LOL36" s="8"/>
      <c r="LOM36" s="8"/>
      <c r="LON36" s="8"/>
      <c r="LOO36" s="8"/>
      <c r="LOP36" s="8"/>
      <c r="LOQ36" s="8"/>
      <c r="LOR36" s="8"/>
      <c r="LOS36" s="8"/>
      <c r="LOT36" s="8"/>
      <c r="LOU36" s="8"/>
      <c r="LOV36" s="8"/>
      <c r="LOW36" s="8"/>
      <c r="LOX36" s="8"/>
      <c r="LOY36" s="8"/>
      <c r="LOZ36" s="8"/>
      <c r="LPA36" s="8"/>
      <c r="LPB36" s="8"/>
      <c r="LPC36" s="8"/>
      <c r="LPD36" s="8"/>
      <c r="LPE36" s="8"/>
      <c r="LPF36" s="8"/>
      <c r="LPG36" s="8"/>
      <c r="LPH36" s="8"/>
      <c r="LPI36" s="8"/>
      <c r="LPJ36" s="8"/>
      <c r="LPK36" s="8"/>
      <c r="LPL36" s="8"/>
      <c r="LPM36" s="8"/>
      <c r="LPN36" s="8"/>
      <c r="LPO36" s="8"/>
      <c r="LPP36" s="8"/>
      <c r="LPQ36" s="8"/>
      <c r="LPR36" s="8"/>
      <c r="LPS36" s="8"/>
      <c r="LPT36" s="8"/>
      <c r="LPU36" s="8"/>
      <c r="LPV36" s="8"/>
      <c r="LPW36" s="8"/>
      <c r="LPX36" s="8"/>
      <c r="LPY36" s="8"/>
      <c r="LPZ36" s="8"/>
      <c r="LQA36" s="8"/>
      <c r="LQB36" s="8"/>
      <c r="LQC36" s="8"/>
      <c r="LQD36" s="8"/>
      <c r="LQE36" s="8"/>
      <c r="LQF36" s="8"/>
      <c r="LQG36" s="8"/>
      <c r="LQH36" s="8"/>
      <c r="LQI36" s="8"/>
      <c r="LQJ36" s="8"/>
      <c r="LQK36" s="8"/>
      <c r="LQL36" s="8"/>
      <c r="LQM36" s="8"/>
      <c r="LQN36" s="8"/>
      <c r="LQO36" s="8"/>
      <c r="LQP36" s="8"/>
      <c r="LQQ36" s="8"/>
      <c r="LQR36" s="8"/>
      <c r="LQS36" s="8"/>
      <c r="LQT36" s="8"/>
      <c r="LQU36" s="8"/>
      <c r="LQV36" s="8"/>
      <c r="LQW36" s="8"/>
      <c r="LQX36" s="8"/>
      <c r="LQY36" s="8"/>
      <c r="LQZ36" s="8"/>
      <c r="LRA36" s="8"/>
      <c r="LRB36" s="8"/>
      <c r="LRC36" s="8"/>
      <c r="LRD36" s="8"/>
      <c r="LRE36" s="8"/>
      <c r="LRF36" s="8"/>
      <c r="LRG36" s="8"/>
      <c r="LRH36" s="8"/>
      <c r="LRI36" s="8"/>
      <c r="LRJ36" s="8"/>
      <c r="LRK36" s="8"/>
      <c r="LRL36" s="8"/>
      <c r="LRM36" s="8"/>
      <c r="LRN36" s="8"/>
      <c r="LRO36" s="8"/>
      <c r="LRP36" s="8"/>
      <c r="LRQ36" s="8"/>
      <c r="LRR36" s="8"/>
      <c r="LRS36" s="8"/>
      <c r="LRT36" s="8"/>
      <c r="LRU36" s="8"/>
      <c r="LRV36" s="8"/>
      <c r="LRW36" s="8"/>
      <c r="LRX36" s="8"/>
      <c r="LRY36" s="8"/>
      <c r="LRZ36" s="8"/>
      <c r="LSA36" s="8"/>
      <c r="LSB36" s="8"/>
      <c r="LSC36" s="8"/>
      <c r="LSD36" s="8"/>
      <c r="LSE36" s="8"/>
      <c r="LSF36" s="8"/>
      <c r="LSG36" s="8"/>
      <c r="LSH36" s="8"/>
      <c r="LSI36" s="8"/>
      <c r="LSJ36" s="8"/>
      <c r="LSK36" s="8"/>
      <c r="LSL36" s="8"/>
      <c r="LSM36" s="8"/>
      <c r="LSN36" s="8"/>
      <c r="LSO36" s="8"/>
      <c r="LSP36" s="8"/>
      <c r="LSQ36" s="8"/>
      <c r="LSR36" s="8"/>
      <c r="LSS36" s="8"/>
      <c r="LST36" s="8"/>
      <c r="LSU36" s="8"/>
      <c r="LSV36" s="8"/>
      <c r="LSW36" s="8"/>
      <c r="LSX36" s="8"/>
      <c r="LSY36" s="8"/>
      <c r="LSZ36" s="8"/>
      <c r="LTA36" s="8"/>
      <c r="LTB36" s="8"/>
      <c r="LTC36" s="8"/>
      <c r="LTD36" s="8"/>
      <c r="LTE36" s="8"/>
      <c r="LTF36" s="8"/>
      <c r="LTG36" s="8"/>
      <c r="LTH36" s="8"/>
      <c r="LTI36" s="8"/>
      <c r="LTJ36" s="8"/>
      <c r="LTK36" s="8"/>
      <c r="LTL36" s="8"/>
      <c r="LTM36" s="8"/>
      <c r="LTN36" s="8"/>
      <c r="LTO36" s="8"/>
      <c r="LTP36" s="8"/>
      <c r="LTQ36" s="8"/>
      <c r="LTR36" s="8"/>
      <c r="LTS36" s="8"/>
      <c r="LTT36" s="8"/>
      <c r="LTU36" s="8"/>
      <c r="LTV36" s="8"/>
      <c r="LTW36" s="8"/>
      <c r="LTX36" s="8"/>
      <c r="LTY36" s="8"/>
      <c r="LTZ36" s="8"/>
      <c r="LUA36" s="8"/>
      <c r="LUB36" s="8"/>
      <c r="LUC36" s="8"/>
      <c r="LUD36" s="8"/>
      <c r="LUE36" s="8"/>
      <c r="LUF36" s="8"/>
      <c r="LUG36" s="8"/>
      <c r="LUH36" s="8"/>
      <c r="LUI36" s="8"/>
      <c r="LUJ36" s="8"/>
      <c r="LUK36" s="8"/>
      <c r="LUL36" s="8"/>
      <c r="LUM36" s="8"/>
      <c r="LUN36" s="8"/>
      <c r="LUO36" s="8"/>
      <c r="LUP36" s="8"/>
      <c r="LUQ36" s="8"/>
      <c r="LUR36" s="8"/>
      <c r="LUS36" s="8"/>
      <c r="LUT36" s="8"/>
      <c r="LUU36" s="8"/>
      <c r="LUV36" s="8"/>
      <c r="LUW36" s="8"/>
      <c r="LUX36" s="8"/>
      <c r="LUY36" s="8"/>
      <c r="LUZ36" s="8"/>
      <c r="LVA36" s="8"/>
      <c r="LVB36" s="8"/>
      <c r="LVC36" s="8"/>
      <c r="LVD36" s="8"/>
      <c r="LVE36" s="8"/>
      <c r="LVF36" s="8"/>
      <c r="LVG36" s="8"/>
      <c r="LVH36" s="8"/>
      <c r="LVI36" s="8"/>
      <c r="LVJ36" s="8"/>
      <c r="LVK36" s="8"/>
      <c r="LVL36" s="8"/>
      <c r="LVM36" s="8"/>
      <c r="LVN36" s="8"/>
      <c r="LVO36" s="8"/>
      <c r="LVP36" s="8"/>
      <c r="LVQ36" s="8"/>
      <c r="LVR36" s="8"/>
      <c r="LVS36" s="8"/>
      <c r="LVT36" s="8"/>
      <c r="LVU36" s="8"/>
      <c r="LVV36" s="8"/>
      <c r="LVW36" s="8"/>
      <c r="LVX36" s="8"/>
      <c r="LVY36" s="8"/>
      <c r="LVZ36" s="8"/>
      <c r="LWA36" s="8"/>
      <c r="LWB36" s="8"/>
      <c r="LWC36" s="8"/>
      <c r="LWD36" s="8"/>
      <c r="LWE36" s="8"/>
      <c r="LWF36" s="8"/>
      <c r="LWG36" s="8"/>
      <c r="LWH36" s="8"/>
      <c r="LWI36" s="8"/>
      <c r="LWJ36" s="8"/>
      <c r="LWK36" s="8"/>
      <c r="LWL36" s="8"/>
      <c r="LWM36" s="8"/>
      <c r="LWN36" s="8"/>
      <c r="LWO36" s="8"/>
      <c r="LWP36" s="8"/>
      <c r="LWQ36" s="8"/>
      <c r="LWR36" s="8"/>
      <c r="LWS36" s="8"/>
      <c r="LWT36" s="8"/>
      <c r="LWU36" s="8"/>
      <c r="LWV36" s="8"/>
      <c r="LWW36" s="8"/>
      <c r="LWX36" s="8"/>
      <c r="LWY36" s="8"/>
      <c r="LWZ36" s="8"/>
      <c r="LXA36" s="8"/>
      <c r="LXB36" s="8"/>
      <c r="LXC36" s="8"/>
      <c r="LXD36" s="8"/>
      <c r="LXE36" s="8"/>
      <c r="LXF36" s="8"/>
      <c r="LXG36" s="8"/>
      <c r="LXH36" s="8"/>
      <c r="LXI36" s="8"/>
      <c r="LXJ36" s="8"/>
      <c r="LXK36" s="8"/>
      <c r="LXL36" s="8"/>
      <c r="LXM36" s="8"/>
      <c r="LXN36" s="8"/>
      <c r="LXO36" s="8"/>
      <c r="LXP36" s="8"/>
      <c r="LXQ36" s="8"/>
      <c r="LXR36" s="8"/>
      <c r="LXS36" s="8"/>
      <c r="LXT36" s="8"/>
      <c r="LXU36" s="8"/>
      <c r="LXV36" s="8"/>
      <c r="LXW36" s="8"/>
      <c r="LXX36" s="8"/>
      <c r="LXY36" s="8"/>
      <c r="LXZ36" s="8"/>
      <c r="LYA36" s="8"/>
      <c r="LYB36" s="8"/>
      <c r="LYC36" s="8"/>
      <c r="LYD36" s="8"/>
      <c r="LYE36" s="8"/>
      <c r="LYF36" s="8"/>
      <c r="LYG36" s="8"/>
      <c r="LYH36" s="8"/>
      <c r="LYI36" s="8"/>
      <c r="LYJ36" s="8"/>
      <c r="LYK36" s="8"/>
      <c r="LYL36" s="8"/>
      <c r="LYM36" s="8"/>
      <c r="LYN36" s="8"/>
      <c r="LYO36" s="8"/>
      <c r="LYP36" s="8"/>
      <c r="LYQ36" s="8"/>
      <c r="LYR36" s="8"/>
      <c r="LYS36" s="8"/>
      <c r="LYT36" s="8"/>
      <c r="LYU36" s="8"/>
      <c r="LYV36" s="8"/>
      <c r="LYW36" s="8"/>
      <c r="LYX36" s="8"/>
      <c r="LYY36" s="8"/>
      <c r="LYZ36" s="8"/>
      <c r="LZA36" s="8"/>
      <c r="LZB36" s="8"/>
      <c r="LZC36" s="8"/>
      <c r="LZD36" s="8"/>
      <c r="LZE36" s="8"/>
      <c r="LZF36" s="8"/>
      <c r="LZG36" s="8"/>
      <c r="LZH36" s="8"/>
      <c r="LZI36" s="8"/>
      <c r="LZJ36" s="8"/>
      <c r="LZK36" s="8"/>
      <c r="LZL36" s="8"/>
      <c r="LZM36" s="8"/>
      <c r="LZN36" s="8"/>
      <c r="LZO36" s="8"/>
      <c r="LZP36" s="8"/>
      <c r="LZQ36" s="8"/>
      <c r="LZR36" s="8"/>
      <c r="LZS36" s="8"/>
      <c r="LZT36" s="8"/>
      <c r="LZU36" s="8"/>
      <c r="LZV36" s="8"/>
      <c r="LZW36" s="8"/>
      <c r="LZX36" s="8"/>
      <c r="LZY36" s="8"/>
      <c r="LZZ36" s="8"/>
      <c r="MAA36" s="8"/>
      <c r="MAB36" s="8"/>
      <c r="MAC36" s="8"/>
      <c r="MAD36" s="8"/>
      <c r="MAE36" s="8"/>
      <c r="MAF36" s="8"/>
      <c r="MAG36" s="8"/>
      <c r="MAH36" s="8"/>
      <c r="MAI36" s="8"/>
      <c r="MAJ36" s="8"/>
      <c r="MAK36" s="8"/>
      <c r="MAL36" s="8"/>
      <c r="MAM36" s="8"/>
      <c r="MAN36" s="8"/>
      <c r="MAO36" s="8"/>
      <c r="MAP36" s="8"/>
      <c r="MAQ36" s="8"/>
      <c r="MAR36" s="8"/>
      <c r="MAS36" s="8"/>
      <c r="MAT36" s="8"/>
      <c r="MAU36" s="8"/>
      <c r="MAV36" s="8"/>
      <c r="MAW36" s="8"/>
      <c r="MAX36" s="8"/>
      <c r="MAY36" s="8"/>
      <c r="MAZ36" s="8"/>
      <c r="MBA36" s="8"/>
      <c r="MBB36" s="8"/>
      <c r="MBC36" s="8"/>
      <c r="MBD36" s="8"/>
      <c r="MBE36" s="8"/>
      <c r="MBF36" s="8"/>
      <c r="MBG36" s="8"/>
      <c r="MBH36" s="8"/>
      <c r="MBI36" s="8"/>
      <c r="MBJ36" s="8"/>
      <c r="MBK36" s="8"/>
      <c r="MBL36" s="8"/>
      <c r="MBM36" s="8"/>
      <c r="MBN36" s="8"/>
      <c r="MBO36" s="8"/>
      <c r="MBP36" s="8"/>
      <c r="MBQ36" s="8"/>
      <c r="MBR36" s="8"/>
      <c r="MBS36" s="8"/>
      <c r="MBT36" s="8"/>
      <c r="MBU36" s="8"/>
      <c r="MBV36" s="8"/>
      <c r="MBW36" s="8"/>
      <c r="MBX36" s="8"/>
      <c r="MBY36" s="8"/>
      <c r="MBZ36" s="8"/>
      <c r="MCA36" s="8"/>
      <c r="MCB36" s="8"/>
      <c r="MCC36" s="8"/>
      <c r="MCD36" s="8"/>
      <c r="MCE36" s="8"/>
      <c r="MCF36" s="8"/>
      <c r="MCG36" s="8"/>
      <c r="MCH36" s="8"/>
      <c r="MCI36" s="8"/>
      <c r="MCJ36" s="8"/>
      <c r="MCK36" s="8"/>
      <c r="MCL36" s="8"/>
      <c r="MCM36" s="8"/>
      <c r="MCN36" s="8"/>
      <c r="MCO36" s="8"/>
      <c r="MCP36" s="8"/>
      <c r="MCQ36" s="8"/>
      <c r="MCR36" s="8"/>
      <c r="MCS36" s="8"/>
      <c r="MCT36" s="8"/>
      <c r="MCU36" s="8"/>
      <c r="MCV36" s="8"/>
      <c r="MCW36" s="8"/>
      <c r="MCX36" s="8"/>
      <c r="MCY36" s="8"/>
      <c r="MCZ36" s="8"/>
      <c r="MDA36" s="8"/>
      <c r="MDB36" s="8"/>
      <c r="MDC36" s="8"/>
      <c r="MDD36" s="8"/>
      <c r="MDE36" s="8"/>
      <c r="MDF36" s="8"/>
      <c r="MDG36" s="8"/>
      <c r="MDH36" s="8"/>
      <c r="MDI36" s="8"/>
      <c r="MDJ36" s="8"/>
      <c r="MDK36" s="8"/>
      <c r="MDL36" s="8"/>
      <c r="MDM36" s="8"/>
      <c r="MDN36" s="8"/>
      <c r="MDO36" s="8"/>
      <c r="MDP36" s="8"/>
      <c r="MDQ36" s="8"/>
      <c r="MDR36" s="8"/>
      <c r="MDS36" s="8"/>
      <c r="MDT36" s="8"/>
      <c r="MDU36" s="8"/>
      <c r="MDV36" s="8"/>
      <c r="MDW36" s="8"/>
      <c r="MDX36" s="8"/>
      <c r="MDY36" s="8"/>
      <c r="MDZ36" s="8"/>
      <c r="MEA36" s="8"/>
      <c r="MEB36" s="8"/>
      <c r="MEC36" s="8"/>
      <c r="MED36" s="8"/>
      <c r="MEE36" s="8"/>
      <c r="MEF36" s="8"/>
      <c r="MEG36" s="8"/>
      <c r="MEH36" s="8"/>
      <c r="MEI36" s="8"/>
      <c r="MEJ36" s="8"/>
      <c r="MEK36" s="8"/>
      <c r="MEL36" s="8"/>
      <c r="MEM36" s="8"/>
      <c r="MEN36" s="8"/>
      <c r="MEO36" s="8"/>
      <c r="MEP36" s="8"/>
      <c r="MEQ36" s="8"/>
      <c r="MER36" s="8"/>
      <c r="MES36" s="8"/>
      <c r="MET36" s="8"/>
      <c r="MEU36" s="8"/>
      <c r="MEV36" s="8"/>
      <c r="MEW36" s="8"/>
      <c r="MEX36" s="8"/>
      <c r="MEY36" s="8"/>
      <c r="MEZ36" s="8"/>
      <c r="MFA36" s="8"/>
      <c r="MFB36" s="8"/>
      <c r="MFC36" s="8"/>
      <c r="MFD36" s="8"/>
      <c r="MFE36" s="8"/>
      <c r="MFF36" s="8"/>
      <c r="MFG36" s="8"/>
      <c r="MFH36" s="8"/>
      <c r="MFI36" s="8"/>
      <c r="MFJ36" s="8"/>
      <c r="MFK36" s="8"/>
      <c r="MFL36" s="8"/>
      <c r="MFM36" s="8"/>
      <c r="MFN36" s="8"/>
      <c r="MFO36" s="8"/>
      <c r="MFP36" s="8"/>
      <c r="MFQ36" s="8"/>
      <c r="MFR36" s="8"/>
      <c r="MFS36" s="8"/>
      <c r="MFT36" s="8"/>
      <c r="MFU36" s="8"/>
      <c r="MFV36" s="8"/>
      <c r="MFW36" s="8"/>
      <c r="MFX36" s="8"/>
      <c r="MFY36" s="8"/>
      <c r="MFZ36" s="8"/>
      <c r="MGA36" s="8"/>
      <c r="MGB36" s="8"/>
      <c r="MGC36" s="8"/>
      <c r="MGD36" s="8"/>
      <c r="MGE36" s="8"/>
      <c r="MGF36" s="8"/>
      <c r="MGG36" s="8"/>
      <c r="MGH36" s="8"/>
      <c r="MGI36" s="8"/>
      <c r="MGJ36" s="8"/>
      <c r="MGK36" s="8"/>
      <c r="MGL36" s="8"/>
      <c r="MGM36" s="8"/>
      <c r="MGN36" s="8"/>
      <c r="MGO36" s="8"/>
      <c r="MGP36" s="8"/>
      <c r="MGQ36" s="8"/>
      <c r="MGR36" s="8"/>
      <c r="MGS36" s="8"/>
      <c r="MGT36" s="8"/>
      <c r="MGU36" s="8"/>
      <c r="MGV36" s="8"/>
      <c r="MGW36" s="8"/>
      <c r="MGX36" s="8"/>
      <c r="MGY36" s="8"/>
      <c r="MGZ36" s="8"/>
      <c r="MHA36" s="8"/>
      <c r="MHB36" s="8"/>
      <c r="MHC36" s="8"/>
      <c r="MHD36" s="8"/>
      <c r="MHE36" s="8"/>
      <c r="MHF36" s="8"/>
      <c r="MHG36" s="8"/>
      <c r="MHH36" s="8"/>
      <c r="MHI36" s="8"/>
      <c r="MHJ36" s="8"/>
      <c r="MHK36" s="8"/>
      <c r="MHL36" s="8"/>
      <c r="MHM36" s="8"/>
      <c r="MHN36" s="8"/>
      <c r="MHO36" s="8"/>
      <c r="MHP36" s="8"/>
      <c r="MHQ36" s="8"/>
      <c r="MHR36" s="8"/>
      <c r="MHS36" s="8"/>
      <c r="MHT36" s="8"/>
      <c r="MHU36" s="8"/>
      <c r="MHV36" s="8"/>
      <c r="MHW36" s="8"/>
      <c r="MHX36" s="8"/>
      <c r="MHY36" s="8"/>
      <c r="MHZ36" s="8"/>
      <c r="MIA36" s="8"/>
      <c r="MIB36" s="8"/>
      <c r="MIC36" s="8"/>
      <c r="MID36" s="8"/>
      <c r="MIE36" s="8"/>
      <c r="MIF36" s="8"/>
      <c r="MIG36" s="8"/>
      <c r="MIH36" s="8"/>
      <c r="MII36" s="8"/>
      <c r="MIJ36" s="8"/>
      <c r="MIK36" s="8"/>
      <c r="MIL36" s="8"/>
      <c r="MIM36" s="8"/>
      <c r="MIN36" s="8"/>
      <c r="MIO36" s="8"/>
      <c r="MIP36" s="8"/>
      <c r="MIQ36" s="8"/>
      <c r="MIR36" s="8"/>
      <c r="MIS36" s="8"/>
      <c r="MIT36" s="8"/>
      <c r="MIU36" s="8"/>
      <c r="MIV36" s="8"/>
      <c r="MIW36" s="8"/>
      <c r="MIX36" s="8"/>
      <c r="MIY36" s="8"/>
      <c r="MIZ36" s="8"/>
      <c r="MJA36" s="8"/>
      <c r="MJB36" s="8"/>
      <c r="MJC36" s="8"/>
      <c r="MJD36" s="8"/>
      <c r="MJE36" s="8"/>
      <c r="MJF36" s="8"/>
      <c r="MJG36" s="8"/>
      <c r="MJH36" s="8"/>
      <c r="MJI36" s="8"/>
      <c r="MJJ36" s="8"/>
      <c r="MJK36" s="8"/>
      <c r="MJL36" s="8"/>
      <c r="MJM36" s="8"/>
      <c r="MJN36" s="8"/>
      <c r="MJO36" s="8"/>
      <c r="MJP36" s="8"/>
      <c r="MJQ36" s="8"/>
      <c r="MJR36" s="8"/>
      <c r="MJS36" s="8"/>
      <c r="MJT36" s="8"/>
      <c r="MJU36" s="8"/>
      <c r="MJV36" s="8"/>
      <c r="MJW36" s="8"/>
      <c r="MJX36" s="8"/>
      <c r="MJY36" s="8"/>
      <c r="MJZ36" s="8"/>
      <c r="MKA36" s="8"/>
      <c r="MKB36" s="8"/>
      <c r="MKC36" s="8"/>
      <c r="MKD36" s="8"/>
      <c r="MKE36" s="8"/>
      <c r="MKF36" s="8"/>
      <c r="MKG36" s="8"/>
      <c r="MKH36" s="8"/>
      <c r="MKI36" s="8"/>
      <c r="MKJ36" s="8"/>
      <c r="MKK36" s="8"/>
      <c r="MKL36" s="8"/>
      <c r="MKM36" s="8"/>
      <c r="MKN36" s="8"/>
      <c r="MKO36" s="8"/>
      <c r="MKP36" s="8"/>
      <c r="MKQ36" s="8"/>
      <c r="MKR36" s="8"/>
      <c r="MKS36" s="8"/>
      <c r="MKT36" s="8"/>
      <c r="MKU36" s="8"/>
      <c r="MKV36" s="8"/>
      <c r="MKW36" s="8"/>
      <c r="MKX36" s="8"/>
      <c r="MKY36" s="8"/>
      <c r="MKZ36" s="8"/>
      <c r="MLA36" s="8"/>
      <c r="MLB36" s="8"/>
      <c r="MLC36" s="8"/>
      <c r="MLD36" s="8"/>
      <c r="MLE36" s="8"/>
      <c r="MLF36" s="8"/>
      <c r="MLG36" s="8"/>
      <c r="MLH36" s="8"/>
      <c r="MLI36" s="8"/>
      <c r="MLJ36" s="8"/>
      <c r="MLK36" s="8"/>
      <c r="MLL36" s="8"/>
      <c r="MLM36" s="8"/>
      <c r="MLN36" s="8"/>
      <c r="MLO36" s="8"/>
      <c r="MLP36" s="8"/>
      <c r="MLQ36" s="8"/>
      <c r="MLR36" s="8"/>
      <c r="MLS36" s="8"/>
      <c r="MLT36" s="8"/>
      <c r="MLU36" s="8"/>
      <c r="MLV36" s="8"/>
      <c r="MLW36" s="8"/>
      <c r="MLX36" s="8"/>
      <c r="MLY36" s="8"/>
      <c r="MLZ36" s="8"/>
      <c r="MMA36" s="8"/>
      <c r="MMB36" s="8"/>
      <c r="MMC36" s="8"/>
      <c r="MMD36" s="8"/>
      <c r="MME36" s="8"/>
      <c r="MMF36" s="8"/>
      <c r="MMG36" s="8"/>
      <c r="MMH36" s="8"/>
      <c r="MMI36" s="8"/>
      <c r="MMJ36" s="8"/>
      <c r="MMK36" s="8"/>
      <c r="MML36" s="8"/>
      <c r="MMM36" s="8"/>
      <c r="MMN36" s="8"/>
      <c r="MMO36" s="8"/>
      <c r="MMP36" s="8"/>
      <c r="MMQ36" s="8"/>
      <c r="MMR36" s="8"/>
      <c r="MMS36" s="8"/>
      <c r="MMT36" s="8"/>
      <c r="MMU36" s="8"/>
      <c r="MMV36" s="8"/>
      <c r="MMW36" s="8"/>
      <c r="MMX36" s="8"/>
      <c r="MMY36" s="8"/>
      <c r="MMZ36" s="8"/>
      <c r="MNA36" s="8"/>
      <c r="MNB36" s="8"/>
      <c r="MNC36" s="8"/>
      <c r="MND36" s="8"/>
      <c r="MNE36" s="8"/>
      <c r="MNF36" s="8"/>
      <c r="MNG36" s="8"/>
      <c r="MNH36" s="8"/>
      <c r="MNI36" s="8"/>
      <c r="MNJ36" s="8"/>
      <c r="MNK36" s="8"/>
      <c r="MNL36" s="8"/>
      <c r="MNM36" s="8"/>
      <c r="MNN36" s="8"/>
      <c r="MNO36" s="8"/>
      <c r="MNP36" s="8"/>
      <c r="MNQ36" s="8"/>
      <c r="MNR36" s="8"/>
      <c r="MNS36" s="8"/>
      <c r="MNT36" s="8"/>
      <c r="MNU36" s="8"/>
      <c r="MNV36" s="8"/>
      <c r="MNW36" s="8"/>
      <c r="MNX36" s="8"/>
      <c r="MNY36" s="8"/>
      <c r="MNZ36" s="8"/>
      <c r="MOA36" s="8"/>
      <c r="MOB36" s="8"/>
      <c r="MOC36" s="8"/>
      <c r="MOD36" s="8"/>
      <c r="MOE36" s="8"/>
      <c r="MOF36" s="8"/>
      <c r="MOG36" s="8"/>
      <c r="MOH36" s="8"/>
      <c r="MOI36" s="8"/>
      <c r="MOJ36" s="8"/>
      <c r="MOK36" s="8"/>
      <c r="MOL36" s="8"/>
      <c r="MOM36" s="8"/>
      <c r="MON36" s="8"/>
      <c r="MOO36" s="8"/>
      <c r="MOP36" s="8"/>
      <c r="MOQ36" s="8"/>
      <c r="MOR36" s="8"/>
      <c r="MOS36" s="8"/>
      <c r="MOT36" s="8"/>
      <c r="MOU36" s="8"/>
      <c r="MOV36" s="8"/>
      <c r="MOW36" s="8"/>
      <c r="MOX36" s="8"/>
      <c r="MOY36" s="8"/>
      <c r="MOZ36" s="8"/>
      <c r="MPA36" s="8"/>
      <c r="MPB36" s="8"/>
      <c r="MPC36" s="8"/>
      <c r="MPD36" s="8"/>
      <c r="MPE36" s="8"/>
      <c r="MPF36" s="8"/>
      <c r="MPG36" s="8"/>
      <c r="MPH36" s="8"/>
      <c r="MPI36" s="8"/>
      <c r="MPJ36" s="8"/>
      <c r="MPK36" s="8"/>
      <c r="MPL36" s="8"/>
      <c r="MPM36" s="8"/>
      <c r="MPN36" s="8"/>
      <c r="MPO36" s="8"/>
      <c r="MPP36" s="8"/>
      <c r="MPQ36" s="8"/>
      <c r="MPR36" s="8"/>
      <c r="MPS36" s="8"/>
      <c r="MPT36" s="8"/>
      <c r="MPU36" s="8"/>
      <c r="MPV36" s="8"/>
      <c r="MPW36" s="8"/>
      <c r="MPX36" s="8"/>
      <c r="MPY36" s="8"/>
      <c r="MPZ36" s="8"/>
      <c r="MQA36" s="8"/>
      <c r="MQB36" s="8"/>
      <c r="MQC36" s="8"/>
      <c r="MQD36" s="8"/>
      <c r="MQE36" s="8"/>
      <c r="MQF36" s="8"/>
      <c r="MQG36" s="8"/>
      <c r="MQH36" s="8"/>
      <c r="MQI36" s="8"/>
      <c r="MQJ36" s="8"/>
      <c r="MQK36" s="8"/>
      <c r="MQL36" s="8"/>
      <c r="MQM36" s="8"/>
      <c r="MQN36" s="8"/>
      <c r="MQO36" s="8"/>
      <c r="MQP36" s="8"/>
      <c r="MQQ36" s="8"/>
      <c r="MQR36" s="8"/>
      <c r="MQS36" s="8"/>
      <c r="MQT36" s="8"/>
      <c r="MQU36" s="8"/>
      <c r="MQV36" s="8"/>
      <c r="MQW36" s="8"/>
      <c r="MQX36" s="8"/>
      <c r="MQY36" s="8"/>
      <c r="MQZ36" s="8"/>
      <c r="MRA36" s="8"/>
      <c r="MRB36" s="8"/>
      <c r="MRC36" s="8"/>
      <c r="MRD36" s="8"/>
      <c r="MRE36" s="8"/>
      <c r="MRF36" s="8"/>
      <c r="MRG36" s="8"/>
      <c r="MRH36" s="8"/>
      <c r="MRI36" s="8"/>
      <c r="MRJ36" s="8"/>
      <c r="MRK36" s="8"/>
      <c r="MRL36" s="8"/>
      <c r="MRM36" s="8"/>
      <c r="MRN36" s="8"/>
      <c r="MRO36" s="8"/>
      <c r="MRP36" s="8"/>
      <c r="MRQ36" s="8"/>
      <c r="MRR36" s="8"/>
      <c r="MRS36" s="8"/>
      <c r="MRT36" s="8"/>
      <c r="MRU36" s="8"/>
      <c r="MRV36" s="8"/>
      <c r="MRW36" s="8"/>
      <c r="MRX36" s="8"/>
      <c r="MRY36" s="8"/>
      <c r="MRZ36" s="8"/>
      <c r="MSA36" s="8"/>
      <c r="MSB36" s="8"/>
      <c r="MSC36" s="8"/>
      <c r="MSD36" s="8"/>
      <c r="MSE36" s="8"/>
      <c r="MSF36" s="8"/>
      <c r="MSG36" s="8"/>
      <c r="MSH36" s="8"/>
      <c r="MSI36" s="8"/>
      <c r="MSJ36" s="8"/>
      <c r="MSK36" s="8"/>
      <c r="MSL36" s="8"/>
      <c r="MSM36" s="8"/>
      <c r="MSN36" s="8"/>
      <c r="MSO36" s="8"/>
      <c r="MSP36" s="8"/>
      <c r="MSQ36" s="8"/>
      <c r="MSR36" s="8"/>
      <c r="MSS36" s="8"/>
      <c r="MST36" s="8"/>
      <c r="MSU36" s="8"/>
      <c r="MSV36" s="8"/>
      <c r="MSW36" s="8"/>
      <c r="MSX36" s="8"/>
      <c r="MSY36" s="8"/>
      <c r="MSZ36" s="8"/>
      <c r="MTA36" s="8"/>
      <c r="MTB36" s="8"/>
      <c r="MTC36" s="8"/>
      <c r="MTD36" s="8"/>
      <c r="MTE36" s="8"/>
      <c r="MTF36" s="8"/>
      <c r="MTG36" s="8"/>
      <c r="MTH36" s="8"/>
      <c r="MTI36" s="8"/>
      <c r="MTJ36" s="8"/>
      <c r="MTK36" s="8"/>
      <c r="MTL36" s="8"/>
      <c r="MTM36" s="8"/>
      <c r="MTN36" s="8"/>
      <c r="MTO36" s="8"/>
      <c r="MTP36" s="8"/>
      <c r="MTQ36" s="8"/>
      <c r="MTR36" s="8"/>
      <c r="MTS36" s="8"/>
      <c r="MTT36" s="8"/>
      <c r="MTU36" s="8"/>
      <c r="MTV36" s="8"/>
      <c r="MTW36" s="8"/>
      <c r="MTX36" s="8"/>
      <c r="MTY36" s="8"/>
      <c r="MTZ36" s="8"/>
      <c r="MUA36" s="8"/>
      <c r="MUB36" s="8"/>
      <c r="MUC36" s="8"/>
      <c r="MUD36" s="8"/>
      <c r="MUE36" s="8"/>
      <c r="MUF36" s="8"/>
      <c r="MUG36" s="8"/>
      <c r="MUH36" s="8"/>
      <c r="MUI36" s="8"/>
      <c r="MUJ36" s="8"/>
      <c r="MUK36" s="8"/>
      <c r="MUL36" s="8"/>
      <c r="MUM36" s="8"/>
      <c r="MUN36" s="8"/>
      <c r="MUO36" s="8"/>
      <c r="MUP36" s="8"/>
      <c r="MUQ36" s="8"/>
      <c r="MUR36" s="8"/>
      <c r="MUS36" s="8"/>
      <c r="MUT36" s="8"/>
      <c r="MUU36" s="8"/>
      <c r="MUV36" s="8"/>
      <c r="MUW36" s="8"/>
      <c r="MUX36" s="8"/>
      <c r="MUY36" s="8"/>
      <c r="MUZ36" s="8"/>
      <c r="MVA36" s="8"/>
      <c r="MVB36" s="8"/>
      <c r="MVC36" s="8"/>
      <c r="MVD36" s="8"/>
      <c r="MVE36" s="8"/>
      <c r="MVF36" s="8"/>
      <c r="MVG36" s="8"/>
      <c r="MVH36" s="8"/>
      <c r="MVI36" s="8"/>
      <c r="MVJ36" s="8"/>
      <c r="MVK36" s="8"/>
      <c r="MVL36" s="8"/>
      <c r="MVM36" s="8"/>
      <c r="MVN36" s="8"/>
      <c r="MVO36" s="8"/>
      <c r="MVP36" s="8"/>
      <c r="MVQ36" s="8"/>
      <c r="MVR36" s="8"/>
      <c r="MVS36" s="8"/>
      <c r="MVT36" s="8"/>
      <c r="MVU36" s="8"/>
      <c r="MVV36" s="8"/>
      <c r="MVW36" s="8"/>
      <c r="MVX36" s="8"/>
      <c r="MVY36" s="8"/>
      <c r="MVZ36" s="8"/>
      <c r="MWA36" s="8"/>
      <c r="MWB36" s="8"/>
      <c r="MWC36" s="8"/>
      <c r="MWD36" s="8"/>
      <c r="MWE36" s="8"/>
      <c r="MWF36" s="8"/>
      <c r="MWG36" s="8"/>
      <c r="MWH36" s="8"/>
      <c r="MWI36" s="8"/>
      <c r="MWJ36" s="8"/>
      <c r="MWK36" s="8"/>
      <c r="MWL36" s="8"/>
      <c r="MWM36" s="8"/>
      <c r="MWN36" s="8"/>
      <c r="MWO36" s="8"/>
      <c r="MWP36" s="8"/>
      <c r="MWQ36" s="8"/>
      <c r="MWR36" s="8"/>
      <c r="MWS36" s="8"/>
      <c r="MWT36" s="8"/>
      <c r="MWU36" s="8"/>
      <c r="MWV36" s="8"/>
      <c r="MWW36" s="8"/>
      <c r="MWX36" s="8"/>
      <c r="MWY36" s="8"/>
      <c r="MWZ36" s="8"/>
      <c r="MXA36" s="8"/>
      <c r="MXB36" s="8"/>
      <c r="MXC36" s="8"/>
      <c r="MXD36" s="8"/>
      <c r="MXE36" s="8"/>
      <c r="MXF36" s="8"/>
      <c r="MXG36" s="8"/>
      <c r="MXH36" s="8"/>
      <c r="MXI36" s="8"/>
      <c r="MXJ36" s="8"/>
      <c r="MXK36" s="8"/>
      <c r="MXL36" s="8"/>
      <c r="MXM36" s="8"/>
      <c r="MXN36" s="8"/>
      <c r="MXO36" s="8"/>
      <c r="MXP36" s="8"/>
      <c r="MXQ36" s="8"/>
      <c r="MXR36" s="8"/>
      <c r="MXS36" s="8"/>
      <c r="MXT36" s="8"/>
      <c r="MXU36" s="8"/>
      <c r="MXV36" s="8"/>
      <c r="MXW36" s="8"/>
      <c r="MXX36" s="8"/>
      <c r="MXY36" s="8"/>
      <c r="MXZ36" s="8"/>
      <c r="MYA36" s="8"/>
      <c r="MYB36" s="8"/>
      <c r="MYC36" s="8"/>
      <c r="MYD36" s="8"/>
      <c r="MYE36" s="8"/>
      <c r="MYF36" s="8"/>
      <c r="MYG36" s="8"/>
      <c r="MYH36" s="8"/>
      <c r="MYI36" s="8"/>
      <c r="MYJ36" s="8"/>
      <c r="MYK36" s="8"/>
      <c r="MYL36" s="8"/>
      <c r="MYM36" s="8"/>
      <c r="MYN36" s="8"/>
      <c r="MYO36" s="8"/>
      <c r="MYP36" s="8"/>
      <c r="MYQ36" s="8"/>
      <c r="MYR36" s="8"/>
      <c r="MYS36" s="8"/>
      <c r="MYT36" s="8"/>
      <c r="MYU36" s="8"/>
      <c r="MYV36" s="8"/>
      <c r="MYW36" s="8"/>
      <c r="MYX36" s="8"/>
      <c r="MYY36" s="8"/>
      <c r="MYZ36" s="8"/>
      <c r="MZA36" s="8"/>
      <c r="MZB36" s="8"/>
      <c r="MZC36" s="8"/>
      <c r="MZD36" s="8"/>
      <c r="MZE36" s="8"/>
      <c r="MZF36" s="8"/>
      <c r="MZG36" s="8"/>
      <c r="MZH36" s="8"/>
      <c r="MZI36" s="8"/>
      <c r="MZJ36" s="8"/>
      <c r="MZK36" s="8"/>
      <c r="MZL36" s="8"/>
      <c r="MZM36" s="8"/>
      <c r="MZN36" s="8"/>
      <c r="MZO36" s="8"/>
      <c r="MZP36" s="8"/>
      <c r="MZQ36" s="8"/>
      <c r="MZR36" s="8"/>
      <c r="MZS36" s="8"/>
      <c r="MZT36" s="8"/>
      <c r="MZU36" s="8"/>
      <c r="MZV36" s="8"/>
      <c r="MZW36" s="8"/>
      <c r="MZX36" s="8"/>
      <c r="MZY36" s="8"/>
      <c r="MZZ36" s="8"/>
      <c r="NAA36" s="8"/>
      <c r="NAB36" s="8"/>
      <c r="NAC36" s="8"/>
      <c r="NAD36" s="8"/>
      <c r="NAE36" s="8"/>
      <c r="NAF36" s="8"/>
      <c r="NAG36" s="8"/>
      <c r="NAH36" s="8"/>
      <c r="NAI36" s="8"/>
      <c r="NAJ36" s="8"/>
      <c r="NAK36" s="8"/>
      <c r="NAL36" s="8"/>
      <c r="NAM36" s="8"/>
      <c r="NAN36" s="8"/>
      <c r="NAO36" s="8"/>
      <c r="NAP36" s="8"/>
      <c r="NAQ36" s="8"/>
      <c r="NAR36" s="8"/>
      <c r="NAS36" s="8"/>
      <c r="NAT36" s="8"/>
      <c r="NAU36" s="8"/>
      <c r="NAV36" s="8"/>
      <c r="NAW36" s="8"/>
      <c r="NAX36" s="8"/>
      <c r="NAY36" s="8"/>
      <c r="NAZ36" s="8"/>
      <c r="NBA36" s="8"/>
      <c r="NBB36" s="8"/>
      <c r="NBC36" s="8"/>
      <c r="NBD36" s="8"/>
      <c r="NBE36" s="8"/>
      <c r="NBF36" s="8"/>
      <c r="NBG36" s="8"/>
      <c r="NBH36" s="8"/>
      <c r="NBI36" s="8"/>
      <c r="NBJ36" s="8"/>
      <c r="NBK36" s="8"/>
      <c r="NBL36" s="8"/>
      <c r="NBM36" s="8"/>
      <c r="NBN36" s="8"/>
      <c r="NBO36" s="8"/>
      <c r="NBP36" s="8"/>
      <c r="NBQ36" s="8"/>
      <c r="NBR36" s="8"/>
      <c r="NBS36" s="8"/>
      <c r="NBT36" s="8"/>
      <c r="NBU36" s="8"/>
      <c r="NBV36" s="8"/>
      <c r="NBW36" s="8"/>
      <c r="NBX36" s="8"/>
      <c r="NBY36" s="8"/>
      <c r="NBZ36" s="8"/>
      <c r="NCA36" s="8"/>
      <c r="NCB36" s="8"/>
      <c r="NCC36" s="8"/>
      <c r="NCD36" s="8"/>
      <c r="NCE36" s="8"/>
      <c r="NCF36" s="8"/>
      <c r="NCG36" s="8"/>
      <c r="NCH36" s="8"/>
      <c r="NCI36" s="8"/>
      <c r="NCJ36" s="8"/>
      <c r="NCK36" s="8"/>
      <c r="NCL36" s="8"/>
      <c r="NCM36" s="8"/>
      <c r="NCN36" s="8"/>
      <c r="NCO36" s="8"/>
      <c r="NCP36" s="8"/>
      <c r="NCQ36" s="8"/>
      <c r="NCR36" s="8"/>
      <c r="NCS36" s="8"/>
      <c r="NCT36" s="8"/>
      <c r="NCU36" s="8"/>
      <c r="NCV36" s="8"/>
      <c r="NCW36" s="8"/>
      <c r="NCX36" s="8"/>
      <c r="NCY36" s="8"/>
      <c r="NCZ36" s="8"/>
      <c r="NDA36" s="8"/>
      <c r="NDB36" s="8"/>
      <c r="NDC36" s="8"/>
      <c r="NDD36" s="8"/>
      <c r="NDE36" s="8"/>
      <c r="NDF36" s="8"/>
      <c r="NDG36" s="8"/>
      <c r="NDH36" s="8"/>
      <c r="NDI36" s="8"/>
      <c r="NDJ36" s="8"/>
      <c r="NDK36" s="8"/>
      <c r="NDL36" s="8"/>
      <c r="NDM36" s="8"/>
      <c r="NDN36" s="8"/>
      <c r="NDO36" s="8"/>
      <c r="NDP36" s="8"/>
      <c r="NDQ36" s="8"/>
      <c r="NDR36" s="8"/>
      <c r="NDS36" s="8"/>
      <c r="NDT36" s="8"/>
      <c r="NDU36" s="8"/>
      <c r="NDV36" s="8"/>
      <c r="NDW36" s="8"/>
      <c r="NDX36" s="8"/>
      <c r="NDY36" s="8"/>
      <c r="NDZ36" s="8"/>
      <c r="NEA36" s="8"/>
      <c r="NEB36" s="8"/>
      <c r="NEC36" s="8"/>
      <c r="NED36" s="8"/>
      <c r="NEE36" s="8"/>
      <c r="NEF36" s="8"/>
      <c r="NEG36" s="8"/>
      <c r="NEH36" s="8"/>
      <c r="NEI36" s="8"/>
      <c r="NEJ36" s="8"/>
      <c r="NEK36" s="8"/>
      <c r="NEL36" s="8"/>
      <c r="NEM36" s="8"/>
      <c r="NEN36" s="8"/>
      <c r="NEO36" s="8"/>
      <c r="NEP36" s="8"/>
      <c r="NEQ36" s="8"/>
      <c r="NER36" s="8"/>
      <c r="NES36" s="8"/>
      <c r="NET36" s="8"/>
      <c r="NEU36" s="8"/>
      <c r="NEV36" s="8"/>
      <c r="NEW36" s="8"/>
      <c r="NEX36" s="8"/>
      <c r="NEY36" s="8"/>
      <c r="NEZ36" s="8"/>
      <c r="NFA36" s="8"/>
      <c r="NFB36" s="8"/>
      <c r="NFC36" s="8"/>
      <c r="NFD36" s="8"/>
      <c r="NFE36" s="8"/>
      <c r="NFF36" s="8"/>
      <c r="NFG36" s="8"/>
      <c r="NFH36" s="8"/>
      <c r="NFI36" s="8"/>
      <c r="NFJ36" s="8"/>
      <c r="NFK36" s="8"/>
      <c r="NFL36" s="8"/>
      <c r="NFM36" s="8"/>
      <c r="NFN36" s="8"/>
      <c r="NFO36" s="8"/>
      <c r="NFP36" s="8"/>
      <c r="NFQ36" s="8"/>
      <c r="NFR36" s="8"/>
      <c r="NFS36" s="8"/>
      <c r="NFT36" s="8"/>
      <c r="NFU36" s="8"/>
      <c r="NFV36" s="8"/>
      <c r="NFW36" s="8"/>
      <c r="NFX36" s="8"/>
      <c r="NFY36" s="8"/>
      <c r="NFZ36" s="8"/>
      <c r="NGA36" s="8"/>
      <c r="NGB36" s="8"/>
      <c r="NGC36" s="8"/>
      <c r="NGD36" s="8"/>
      <c r="NGE36" s="8"/>
      <c r="NGF36" s="8"/>
      <c r="NGG36" s="8"/>
      <c r="NGH36" s="8"/>
      <c r="NGI36" s="8"/>
      <c r="NGJ36" s="8"/>
      <c r="NGK36" s="8"/>
      <c r="NGL36" s="8"/>
      <c r="NGM36" s="8"/>
      <c r="NGN36" s="8"/>
      <c r="NGO36" s="8"/>
      <c r="NGP36" s="8"/>
      <c r="NGQ36" s="8"/>
      <c r="NGR36" s="8"/>
      <c r="NGS36" s="8"/>
      <c r="NGT36" s="8"/>
      <c r="NGU36" s="8"/>
      <c r="NGV36" s="8"/>
      <c r="NGW36" s="8"/>
      <c r="NGX36" s="8"/>
      <c r="NGY36" s="8"/>
      <c r="NGZ36" s="8"/>
      <c r="NHA36" s="8"/>
      <c r="NHB36" s="8"/>
      <c r="NHC36" s="8"/>
      <c r="NHD36" s="8"/>
      <c r="NHE36" s="8"/>
      <c r="NHF36" s="8"/>
      <c r="NHG36" s="8"/>
      <c r="NHH36" s="8"/>
      <c r="NHI36" s="8"/>
      <c r="NHJ36" s="8"/>
      <c r="NHK36" s="8"/>
      <c r="NHL36" s="8"/>
      <c r="NHM36" s="8"/>
      <c r="NHN36" s="8"/>
      <c r="NHO36" s="8"/>
      <c r="NHP36" s="8"/>
      <c r="NHQ36" s="8"/>
      <c r="NHR36" s="8"/>
      <c r="NHS36" s="8"/>
      <c r="NHT36" s="8"/>
      <c r="NHU36" s="8"/>
      <c r="NHV36" s="8"/>
      <c r="NHW36" s="8"/>
      <c r="NHX36" s="8"/>
      <c r="NHY36" s="8"/>
      <c r="NHZ36" s="8"/>
      <c r="NIA36" s="8"/>
      <c r="NIB36" s="8"/>
      <c r="NIC36" s="8"/>
      <c r="NID36" s="8"/>
      <c r="NIE36" s="8"/>
      <c r="NIF36" s="8"/>
      <c r="NIG36" s="8"/>
      <c r="NIH36" s="8"/>
      <c r="NII36" s="8"/>
      <c r="NIJ36" s="8"/>
      <c r="NIK36" s="8"/>
      <c r="NIL36" s="8"/>
      <c r="NIM36" s="8"/>
      <c r="NIN36" s="8"/>
      <c r="NIO36" s="8"/>
      <c r="NIP36" s="8"/>
      <c r="NIQ36" s="8"/>
      <c r="NIR36" s="8"/>
      <c r="NIS36" s="8"/>
      <c r="NIT36" s="8"/>
      <c r="NIU36" s="8"/>
      <c r="NIV36" s="8"/>
      <c r="NIW36" s="8"/>
      <c r="NIX36" s="8"/>
      <c r="NIY36" s="8"/>
      <c r="NIZ36" s="8"/>
      <c r="NJA36" s="8"/>
      <c r="NJB36" s="8"/>
      <c r="NJC36" s="8"/>
      <c r="NJD36" s="8"/>
      <c r="NJE36" s="8"/>
      <c r="NJF36" s="8"/>
      <c r="NJG36" s="8"/>
      <c r="NJH36" s="8"/>
      <c r="NJI36" s="8"/>
      <c r="NJJ36" s="8"/>
      <c r="NJK36" s="8"/>
      <c r="NJL36" s="8"/>
      <c r="NJM36" s="8"/>
      <c r="NJN36" s="8"/>
      <c r="NJO36" s="8"/>
      <c r="NJP36" s="8"/>
      <c r="NJQ36" s="8"/>
      <c r="NJR36" s="8"/>
      <c r="NJS36" s="8"/>
      <c r="NJT36" s="8"/>
      <c r="NJU36" s="8"/>
      <c r="NJV36" s="8"/>
      <c r="NJW36" s="8"/>
      <c r="NJX36" s="8"/>
      <c r="NJY36" s="8"/>
      <c r="NJZ36" s="8"/>
      <c r="NKA36" s="8"/>
      <c r="NKB36" s="8"/>
      <c r="NKC36" s="8"/>
      <c r="NKD36" s="8"/>
      <c r="NKE36" s="8"/>
      <c r="NKF36" s="8"/>
      <c r="NKG36" s="8"/>
      <c r="NKH36" s="8"/>
      <c r="NKI36" s="8"/>
      <c r="NKJ36" s="8"/>
      <c r="NKK36" s="8"/>
      <c r="NKL36" s="8"/>
      <c r="NKM36" s="8"/>
      <c r="NKN36" s="8"/>
      <c r="NKO36" s="8"/>
      <c r="NKP36" s="8"/>
      <c r="NKQ36" s="8"/>
      <c r="NKR36" s="8"/>
      <c r="NKS36" s="8"/>
      <c r="NKT36" s="8"/>
      <c r="NKU36" s="8"/>
      <c r="NKV36" s="8"/>
      <c r="NKW36" s="8"/>
      <c r="NKX36" s="8"/>
      <c r="NKY36" s="8"/>
      <c r="NKZ36" s="8"/>
      <c r="NLA36" s="8"/>
      <c r="NLB36" s="8"/>
      <c r="NLC36" s="8"/>
      <c r="NLD36" s="8"/>
      <c r="NLE36" s="8"/>
      <c r="NLF36" s="8"/>
      <c r="NLG36" s="8"/>
      <c r="NLH36" s="8"/>
      <c r="NLI36" s="8"/>
      <c r="NLJ36" s="8"/>
      <c r="NLK36" s="8"/>
      <c r="NLL36" s="8"/>
      <c r="NLM36" s="8"/>
      <c r="NLN36" s="8"/>
      <c r="NLO36" s="8"/>
      <c r="NLP36" s="8"/>
      <c r="NLQ36" s="8"/>
      <c r="NLR36" s="8"/>
      <c r="NLS36" s="8"/>
      <c r="NLT36" s="8"/>
      <c r="NLU36" s="8"/>
      <c r="NLV36" s="8"/>
      <c r="NLW36" s="8"/>
      <c r="NLX36" s="8"/>
      <c r="NLY36" s="8"/>
      <c r="NLZ36" s="8"/>
      <c r="NMA36" s="8"/>
      <c r="NMB36" s="8"/>
      <c r="NMC36" s="8"/>
      <c r="NMD36" s="8"/>
      <c r="NME36" s="8"/>
      <c r="NMF36" s="8"/>
      <c r="NMG36" s="8"/>
      <c r="NMH36" s="8"/>
      <c r="NMI36" s="8"/>
      <c r="NMJ36" s="8"/>
      <c r="NMK36" s="8"/>
      <c r="NML36" s="8"/>
      <c r="NMM36" s="8"/>
      <c r="NMN36" s="8"/>
      <c r="NMO36" s="8"/>
      <c r="NMP36" s="8"/>
      <c r="NMQ36" s="8"/>
      <c r="NMR36" s="8"/>
      <c r="NMS36" s="8"/>
      <c r="NMT36" s="8"/>
      <c r="NMU36" s="8"/>
      <c r="NMV36" s="8"/>
      <c r="NMW36" s="8"/>
      <c r="NMX36" s="8"/>
      <c r="NMY36" s="8"/>
      <c r="NMZ36" s="8"/>
      <c r="NNA36" s="8"/>
      <c r="NNB36" s="8"/>
      <c r="NNC36" s="8"/>
      <c r="NND36" s="8"/>
      <c r="NNE36" s="8"/>
      <c r="NNF36" s="8"/>
      <c r="NNG36" s="8"/>
      <c r="NNH36" s="8"/>
      <c r="NNI36" s="8"/>
      <c r="NNJ36" s="8"/>
      <c r="NNK36" s="8"/>
      <c r="NNL36" s="8"/>
      <c r="NNM36" s="8"/>
      <c r="NNN36" s="8"/>
      <c r="NNO36" s="8"/>
      <c r="NNP36" s="8"/>
      <c r="NNQ36" s="8"/>
      <c r="NNR36" s="8"/>
      <c r="NNS36" s="8"/>
      <c r="NNT36" s="8"/>
      <c r="NNU36" s="8"/>
      <c r="NNV36" s="8"/>
      <c r="NNW36" s="8"/>
      <c r="NNX36" s="8"/>
      <c r="NNY36" s="8"/>
      <c r="NNZ36" s="8"/>
      <c r="NOA36" s="8"/>
      <c r="NOB36" s="8"/>
      <c r="NOC36" s="8"/>
      <c r="NOD36" s="8"/>
      <c r="NOE36" s="8"/>
      <c r="NOF36" s="8"/>
      <c r="NOG36" s="8"/>
      <c r="NOH36" s="8"/>
      <c r="NOI36" s="8"/>
      <c r="NOJ36" s="8"/>
      <c r="NOK36" s="8"/>
      <c r="NOL36" s="8"/>
      <c r="NOM36" s="8"/>
      <c r="NON36" s="8"/>
      <c r="NOO36" s="8"/>
      <c r="NOP36" s="8"/>
      <c r="NOQ36" s="8"/>
      <c r="NOR36" s="8"/>
      <c r="NOS36" s="8"/>
      <c r="NOT36" s="8"/>
      <c r="NOU36" s="8"/>
      <c r="NOV36" s="8"/>
      <c r="NOW36" s="8"/>
      <c r="NOX36" s="8"/>
      <c r="NOY36" s="8"/>
      <c r="NOZ36" s="8"/>
      <c r="NPA36" s="8"/>
      <c r="NPB36" s="8"/>
      <c r="NPC36" s="8"/>
      <c r="NPD36" s="8"/>
      <c r="NPE36" s="8"/>
      <c r="NPF36" s="8"/>
      <c r="NPG36" s="8"/>
      <c r="NPH36" s="8"/>
      <c r="NPI36" s="8"/>
      <c r="NPJ36" s="8"/>
      <c r="NPK36" s="8"/>
      <c r="NPL36" s="8"/>
      <c r="NPM36" s="8"/>
      <c r="NPN36" s="8"/>
      <c r="NPO36" s="8"/>
      <c r="NPP36" s="8"/>
      <c r="NPQ36" s="8"/>
      <c r="NPR36" s="8"/>
      <c r="NPS36" s="8"/>
      <c r="NPT36" s="8"/>
      <c r="NPU36" s="8"/>
      <c r="NPV36" s="8"/>
      <c r="NPW36" s="8"/>
      <c r="NPX36" s="8"/>
      <c r="NPY36" s="8"/>
      <c r="NPZ36" s="8"/>
      <c r="NQA36" s="8"/>
      <c r="NQB36" s="8"/>
      <c r="NQC36" s="8"/>
      <c r="NQD36" s="8"/>
      <c r="NQE36" s="8"/>
      <c r="NQF36" s="8"/>
      <c r="NQG36" s="8"/>
      <c r="NQH36" s="8"/>
      <c r="NQI36" s="8"/>
      <c r="NQJ36" s="8"/>
      <c r="NQK36" s="8"/>
      <c r="NQL36" s="8"/>
      <c r="NQM36" s="8"/>
      <c r="NQN36" s="8"/>
      <c r="NQO36" s="8"/>
      <c r="NQP36" s="8"/>
      <c r="NQQ36" s="8"/>
      <c r="NQR36" s="8"/>
      <c r="NQS36" s="8"/>
      <c r="NQT36" s="8"/>
      <c r="NQU36" s="8"/>
      <c r="NQV36" s="8"/>
      <c r="NQW36" s="8"/>
      <c r="NQX36" s="8"/>
      <c r="NQY36" s="8"/>
      <c r="NQZ36" s="8"/>
      <c r="NRA36" s="8"/>
      <c r="NRB36" s="8"/>
      <c r="NRC36" s="8"/>
      <c r="NRD36" s="8"/>
      <c r="NRE36" s="8"/>
      <c r="NRF36" s="8"/>
      <c r="NRG36" s="8"/>
      <c r="NRH36" s="8"/>
      <c r="NRI36" s="8"/>
      <c r="NRJ36" s="8"/>
      <c r="NRK36" s="8"/>
      <c r="NRL36" s="8"/>
      <c r="NRM36" s="8"/>
      <c r="NRN36" s="8"/>
      <c r="NRO36" s="8"/>
      <c r="NRP36" s="8"/>
      <c r="NRQ36" s="8"/>
      <c r="NRR36" s="8"/>
      <c r="NRS36" s="8"/>
      <c r="NRT36" s="8"/>
      <c r="NRU36" s="8"/>
      <c r="NRV36" s="8"/>
      <c r="NRW36" s="8"/>
      <c r="NRX36" s="8"/>
      <c r="NRY36" s="8"/>
      <c r="NRZ36" s="8"/>
      <c r="NSA36" s="8"/>
      <c r="NSB36" s="8"/>
      <c r="NSC36" s="8"/>
      <c r="NSD36" s="8"/>
      <c r="NSE36" s="8"/>
      <c r="NSF36" s="8"/>
      <c r="NSG36" s="8"/>
      <c r="NSH36" s="8"/>
      <c r="NSI36" s="8"/>
      <c r="NSJ36" s="8"/>
      <c r="NSK36" s="8"/>
      <c r="NSL36" s="8"/>
      <c r="NSM36" s="8"/>
      <c r="NSN36" s="8"/>
      <c r="NSO36" s="8"/>
      <c r="NSP36" s="8"/>
      <c r="NSQ36" s="8"/>
      <c r="NSR36" s="8"/>
      <c r="NSS36" s="8"/>
      <c r="NST36" s="8"/>
      <c r="NSU36" s="8"/>
      <c r="NSV36" s="8"/>
      <c r="NSW36" s="8"/>
      <c r="NSX36" s="8"/>
      <c r="NSY36" s="8"/>
      <c r="NSZ36" s="8"/>
      <c r="NTA36" s="8"/>
      <c r="NTB36" s="8"/>
      <c r="NTC36" s="8"/>
      <c r="NTD36" s="8"/>
      <c r="NTE36" s="8"/>
      <c r="NTF36" s="8"/>
      <c r="NTG36" s="8"/>
      <c r="NTH36" s="8"/>
      <c r="NTI36" s="8"/>
      <c r="NTJ36" s="8"/>
      <c r="NTK36" s="8"/>
      <c r="NTL36" s="8"/>
      <c r="NTM36" s="8"/>
      <c r="NTN36" s="8"/>
      <c r="NTO36" s="8"/>
      <c r="NTP36" s="8"/>
      <c r="NTQ36" s="8"/>
      <c r="NTR36" s="8"/>
      <c r="NTS36" s="8"/>
      <c r="NTT36" s="8"/>
      <c r="NTU36" s="8"/>
      <c r="NTV36" s="8"/>
      <c r="NTW36" s="8"/>
      <c r="NTX36" s="8"/>
      <c r="NTY36" s="8"/>
      <c r="NTZ36" s="8"/>
      <c r="NUA36" s="8"/>
      <c r="NUB36" s="8"/>
      <c r="NUC36" s="8"/>
      <c r="NUD36" s="8"/>
      <c r="NUE36" s="8"/>
      <c r="NUF36" s="8"/>
      <c r="NUG36" s="8"/>
      <c r="NUH36" s="8"/>
      <c r="NUI36" s="8"/>
      <c r="NUJ36" s="8"/>
      <c r="NUK36" s="8"/>
      <c r="NUL36" s="8"/>
      <c r="NUM36" s="8"/>
      <c r="NUN36" s="8"/>
      <c r="NUO36" s="8"/>
      <c r="NUP36" s="8"/>
      <c r="NUQ36" s="8"/>
      <c r="NUR36" s="8"/>
      <c r="NUS36" s="8"/>
      <c r="NUT36" s="8"/>
      <c r="NUU36" s="8"/>
      <c r="NUV36" s="8"/>
      <c r="NUW36" s="8"/>
      <c r="NUX36" s="8"/>
      <c r="NUY36" s="8"/>
      <c r="NUZ36" s="8"/>
      <c r="NVA36" s="8"/>
      <c r="NVB36" s="8"/>
      <c r="NVC36" s="8"/>
      <c r="NVD36" s="8"/>
      <c r="NVE36" s="8"/>
      <c r="NVF36" s="8"/>
      <c r="NVG36" s="8"/>
      <c r="NVH36" s="8"/>
      <c r="NVI36" s="8"/>
      <c r="NVJ36" s="8"/>
      <c r="NVK36" s="8"/>
      <c r="NVL36" s="8"/>
      <c r="NVM36" s="8"/>
      <c r="NVN36" s="8"/>
      <c r="NVO36" s="8"/>
      <c r="NVP36" s="8"/>
      <c r="NVQ36" s="8"/>
      <c r="NVR36" s="8"/>
      <c r="NVS36" s="8"/>
      <c r="NVT36" s="8"/>
      <c r="NVU36" s="8"/>
      <c r="NVV36" s="8"/>
      <c r="NVW36" s="8"/>
      <c r="NVX36" s="8"/>
      <c r="NVY36" s="8"/>
      <c r="NVZ36" s="8"/>
      <c r="NWA36" s="8"/>
      <c r="NWB36" s="8"/>
      <c r="NWC36" s="8"/>
      <c r="NWD36" s="8"/>
      <c r="NWE36" s="8"/>
      <c r="NWF36" s="8"/>
      <c r="NWG36" s="8"/>
      <c r="NWH36" s="8"/>
      <c r="NWI36" s="8"/>
      <c r="NWJ36" s="8"/>
      <c r="NWK36" s="8"/>
      <c r="NWL36" s="8"/>
      <c r="NWM36" s="8"/>
      <c r="NWN36" s="8"/>
      <c r="NWO36" s="8"/>
      <c r="NWP36" s="8"/>
      <c r="NWQ36" s="8"/>
      <c r="NWR36" s="8"/>
      <c r="NWS36" s="8"/>
      <c r="NWT36" s="8"/>
      <c r="NWU36" s="8"/>
      <c r="NWV36" s="8"/>
      <c r="NWW36" s="8"/>
      <c r="NWX36" s="8"/>
      <c r="NWY36" s="8"/>
      <c r="NWZ36" s="8"/>
      <c r="NXA36" s="8"/>
      <c r="NXB36" s="8"/>
      <c r="NXC36" s="8"/>
      <c r="NXD36" s="8"/>
      <c r="NXE36" s="8"/>
      <c r="NXF36" s="8"/>
      <c r="NXG36" s="8"/>
      <c r="NXH36" s="8"/>
      <c r="NXI36" s="8"/>
      <c r="NXJ36" s="8"/>
      <c r="NXK36" s="8"/>
      <c r="NXL36" s="8"/>
      <c r="NXM36" s="8"/>
      <c r="NXN36" s="8"/>
      <c r="NXO36" s="8"/>
      <c r="NXP36" s="8"/>
      <c r="NXQ36" s="8"/>
      <c r="NXR36" s="8"/>
      <c r="NXS36" s="8"/>
      <c r="NXT36" s="8"/>
      <c r="NXU36" s="8"/>
      <c r="NXV36" s="8"/>
      <c r="NXW36" s="8"/>
      <c r="NXX36" s="8"/>
      <c r="NXY36" s="8"/>
      <c r="NXZ36" s="8"/>
      <c r="NYA36" s="8"/>
      <c r="NYB36" s="8"/>
      <c r="NYC36" s="8"/>
      <c r="NYD36" s="8"/>
      <c r="NYE36" s="8"/>
      <c r="NYF36" s="8"/>
      <c r="NYG36" s="8"/>
      <c r="NYH36" s="8"/>
      <c r="NYI36" s="8"/>
      <c r="NYJ36" s="8"/>
      <c r="NYK36" s="8"/>
      <c r="NYL36" s="8"/>
      <c r="NYM36" s="8"/>
      <c r="NYN36" s="8"/>
      <c r="NYO36" s="8"/>
      <c r="NYP36" s="8"/>
      <c r="NYQ36" s="8"/>
      <c r="NYR36" s="8"/>
      <c r="NYS36" s="8"/>
      <c r="NYT36" s="8"/>
      <c r="NYU36" s="8"/>
      <c r="NYV36" s="8"/>
      <c r="NYW36" s="8"/>
      <c r="NYX36" s="8"/>
      <c r="NYY36" s="8"/>
      <c r="NYZ36" s="8"/>
      <c r="NZA36" s="8"/>
      <c r="NZB36" s="8"/>
      <c r="NZC36" s="8"/>
      <c r="NZD36" s="8"/>
      <c r="NZE36" s="8"/>
      <c r="NZF36" s="8"/>
      <c r="NZG36" s="8"/>
      <c r="NZH36" s="8"/>
      <c r="NZI36" s="8"/>
      <c r="NZJ36" s="8"/>
      <c r="NZK36" s="8"/>
      <c r="NZL36" s="8"/>
      <c r="NZM36" s="8"/>
      <c r="NZN36" s="8"/>
      <c r="NZO36" s="8"/>
      <c r="NZP36" s="8"/>
      <c r="NZQ36" s="8"/>
      <c r="NZR36" s="8"/>
      <c r="NZS36" s="8"/>
      <c r="NZT36" s="8"/>
      <c r="NZU36" s="8"/>
      <c r="NZV36" s="8"/>
      <c r="NZW36" s="8"/>
      <c r="NZX36" s="8"/>
      <c r="NZY36" s="8"/>
      <c r="NZZ36" s="8"/>
      <c r="OAA36" s="8"/>
      <c r="OAB36" s="8"/>
      <c r="OAC36" s="8"/>
      <c r="OAD36" s="8"/>
      <c r="OAE36" s="8"/>
      <c r="OAF36" s="8"/>
      <c r="OAG36" s="8"/>
      <c r="OAH36" s="8"/>
      <c r="OAI36" s="8"/>
      <c r="OAJ36" s="8"/>
      <c r="OAK36" s="8"/>
      <c r="OAL36" s="8"/>
      <c r="OAM36" s="8"/>
      <c r="OAN36" s="8"/>
      <c r="OAO36" s="8"/>
      <c r="OAP36" s="8"/>
      <c r="OAQ36" s="8"/>
      <c r="OAR36" s="8"/>
      <c r="OAS36" s="8"/>
      <c r="OAT36" s="8"/>
      <c r="OAU36" s="8"/>
      <c r="OAV36" s="8"/>
      <c r="OAW36" s="8"/>
      <c r="OAX36" s="8"/>
      <c r="OAY36" s="8"/>
      <c r="OAZ36" s="8"/>
      <c r="OBA36" s="8"/>
      <c r="OBB36" s="8"/>
      <c r="OBC36" s="8"/>
      <c r="OBD36" s="8"/>
      <c r="OBE36" s="8"/>
      <c r="OBF36" s="8"/>
      <c r="OBG36" s="8"/>
      <c r="OBH36" s="8"/>
      <c r="OBI36" s="8"/>
      <c r="OBJ36" s="8"/>
      <c r="OBK36" s="8"/>
      <c r="OBL36" s="8"/>
      <c r="OBM36" s="8"/>
      <c r="OBN36" s="8"/>
      <c r="OBO36" s="8"/>
      <c r="OBP36" s="8"/>
      <c r="OBQ36" s="8"/>
      <c r="OBR36" s="8"/>
      <c r="OBS36" s="8"/>
      <c r="OBT36" s="8"/>
      <c r="OBU36" s="8"/>
      <c r="OBV36" s="8"/>
      <c r="OBW36" s="8"/>
      <c r="OBX36" s="8"/>
      <c r="OBY36" s="8"/>
      <c r="OBZ36" s="8"/>
      <c r="OCA36" s="8"/>
      <c r="OCB36" s="8"/>
      <c r="OCC36" s="8"/>
      <c r="OCD36" s="8"/>
      <c r="OCE36" s="8"/>
      <c r="OCF36" s="8"/>
      <c r="OCG36" s="8"/>
      <c r="OCH36" s="8"/>
      <c r="OCI36" s="8"/>
      <c r="OCJ36" s="8"/>
      <c r="OCK36" s="8"/>
      <c r="OCL36" s="8"/>
      <c r="OCM36" s="8"/>
      <c r="OCN36" s="8"/>
      <c r="OCO36" s="8"/>
      <c r="OCP36" s="8"/>
      <c r="OCQ36" s="8"/>
      <c r="OCR36" s="8"/>
      <c r="OCS36" s="8"/>
      <c r="OCT36" s="8"/>
      <c r="OCU36" s="8"/>
      <c r="OCV36" s="8"/>
      <c r="OCW36" s="8"/>
      <c r="OCX36" s="8"/>
      <c r="OCY36" s="8"/>
      <c r="OCZ36" s="8"/>
      <c r="ODA36" s="8"/>
      <c r="ODB36" s="8"/>
      <c r="ODC36" s="8"/>
      <c r="ODD36" s="8"/>
      <c r="ODE36" s="8"/>
      <c r="ODF36" s="8"/>
      <c r="ODG36" s="8"/>
      <c r="ODH36" s="8"/>
      <c r="ODI36" s="8"/>
      <c r="ODJ36" s="8"/>
      <c r="ODK36" s="8"/>
      <c r="ODL36" s="8"/>
      <c r="ODM36" s="8"/>
      <c r="ODN36" s="8"/>
      <c r="ODO36" s="8"/>
      <c r="ODP36" s="8"/>
      <c r="ODQ36" s="8"/>
      <c r="ODR36" s="8"/>
      <c r="ODS36" s="8"/>
      <c r="ODT36" s="8"/>
      <c r="ODU36" s="8"/>
      <c r="ODV36" s="8"/>
      <c r="ODW36" s="8"/>
      <c r="ODX36" s="8"/>
      <c r="ODY36" s="8"/>
      <c r="ODZ36" s="8"/>
      <c r="OEA36" s="8"/>
      <c r="OEB36" s="8"/>
      <c r="OEC36" s="8"/>
      <c r="OED36" s="8"/>
      <c r="OEE36" s="8"/>
      <c r="OEF36" s="8"/>
      <c r="OEG36" s="8"/>
      <c r="OEH36" s="8"/>
      <c r="OEI36" s="8"/>
      <c r="OEJ36" s="8"/>
      <c r="OEK36" s="8"/>
      <c r="OEL36" s="8"/>
      <c r="OEM36" s="8"/>
      <c r="OEN36" s="8"/>
      <c r="OEO36" s="8"/>
      <c r="OEP36" s="8"/>
      <c r="OEQ36" s="8"/>
      <c r="OER36" s="8"/>
      <c r="OES36" s="8"/>
      <c r="OET36" s="8"/>
      <c r="OEU36" s="8"/>
      <c r="OEV36" s="8"/>
      <c r="OEW36" s="8"/>
      <c r="OEX36" s="8"/>
      <c r="OEY36" s="8"/>
      <c r="OEZ36" s="8"/>
      <c r="OFA36" s="8"/>
      <c r="OFB36" s="8"/>
      <c r="OFC36" s="8"/>
      <c r="OFD36" s="8"/>
      <c r="OFE36" s="8"/>
      <c r="OFF36" s="8"/>
      <c r="OFG36" s="8"/>
      <c r="OFH36" s="8"/>
      <c r="OFI36" s="8"/>
      <c r="OFJ36" s="8"/>
      <c r="OFK36" s="8"/>
      <c r="OFL36" s="8"/>
      <c r="OFM36" s="8"/>
      <c r="OFN36" s="8"/>
      <c r="OFO36" s="8"/>
      <c r="OFP36" s="8"/>
      <c r="OFQ36" s="8"/>
      <c r="OFR36" s="8"/>
      <c r="OFS36" s="8"/>
      <c r="OFT36" s="8"/>
      <c r="OFU36" s="8"/>
      <c r="OFV36" s="8"/>
      <c r="OFW36" s="8"/>
      <c r="OFX36" s="8"/>
      <c r="OFY36" s="8"/>
      <c r="OFZ36" s="8"/>
      <c r="OGA36" s="8"/>
      <c r="OGB36" s="8"/>
      <c r="OGC36" s="8"/>
      <c r="OGD36" s="8"/>
      <c r="OGE36" s="8"/>
      <c r="OGF36" s="8"/>
      <c r="OGG36" s="8"/>
      <c r="OGH36" s="8"/>
      <c r="OGI36" s="8"/>
      <c r="OGJ36" s="8"/>
      <c r="OGK36" s="8"/>
      <c r="OGL36" s="8"/>
      <c r="OGM36" s="8"/>
      <c r="OGN36" s="8"/>
      <c r="OGO36" s="8"/>
      <c r="OGP36" s="8"/>
      <c r="OGQ36" s="8"/>
      <c r="OGR36" s="8"/>
      <c r="OGS36" s="8"/>
      <c r="OGT36" s="8"/>
      <c r="OGU36" s="8"/>
      <c r="OGV36" s="8"/>
      <c r="OGW36" s="8"/>
      <c r="OGX36" s="8"/>
      <c r="OGY36" s="8"/>
      <c r="OGZ36" s="8"/>
      <c r="OHA36" s="8"/>
      <c r="OHB36" s="8"/>
      <c r="OHC36" s="8"/>
      <c r="OHD36" s="8"/>
      <c r="OHE36" s="8"/>
      <c r="OHF36" s="8"/>
      <c r="OHG36" s="8"/>
      <c r="OHH36" s="8"/>
      <c r="OHI36" s="8"/>
      <c r="OHJ36" s="8"/>
      <c r="OHK36" s="8"/>
      <c r="OHL36" s="8"/>
      <c r="OHM36" s="8"/>
      <c r="OHN36" s="8"/>
      <c r="OHO36" s="8"/>
      <c r="OHP36" s="8"/>
      <c r="OHQ36" s="8"/>
      <c r="OHR36" s="8"/>
      <c r="OHS36" s="8"/>
      <c r="OHT36" s="8"/>
      <c r="OHU36" s="8"/>
      <c r="OHV36" s="8"/>
      <c r="OHW36" s="8"/>
      <c r="OHX36" s="8"/>
      <c r="OHY36" s="8"/>
      <c r="OHZ36" s="8"/>
      <c r="OIA36" s="8"/>
      <c r="OIB36" s="8"/>
      <c r="OIC36" s="8"/>
      <c r="OID36" s="8"/>
      <c r="OIE36" s="8"/>
      <c r="OIF36" s="8"/>
      <c r="OIG36" s="8"/>
      <c r="OIH36" s="8"/>
      <c r="OII36" s="8"/>
      <c r="OIJ36" s="8"/>
      <c r="OIK36" s="8"/>
      <c r="OIL36" s="8"/>
      <c r="OIM36" s="8"/>
      <c r="OIN36" s="8"/>
      <c r="OIO36" s="8"/>
      <c r="OIP36" s="8"/>
      <c r="OIQ36" s="8"/>
      <c r="OIR36" s="8"/>
      <c r="OIS36" s="8"/>
      <c r="OIT36" s="8"/>
      <c r="OIU36" s="8"/>
      <c r="OIV36" s="8"/>
      <c r="OIW36" s="8"/>
      <c r="OIX36" s="8"/>
      <c r="OIY36" s="8"/>
      <c r="OIZ36" s="8"/>
      <c r="OJA36" s="8"/>
      <c r="OJB36" s="8"/>
      <c r="OJC36" s="8"/>
      <c r="OJD36" s="8"/>
      <c r="OJE36" s="8"/>
      <c r="OJF36" s="8"/>
      <c r="OJG36" s="8"/>
      <c r="OJH36" s="8"/>
      <c r="OJI36" s="8"/>
      <c r="OJJ36" s="8"/>
      <c r="OJK36" s="8"/>
      <c r="OJL36" s="8"/>
      <c r="OJM36" s="8"/>
      <c r="OJN36" s="8"/>
      <c r="OJO36" s="8"/>
      <c r="OJP36" s="8"/>
      <c r="OJQ36" s="8"/>
      <c r="OJR36" s="8"/>
      <c r="OJS36" s="8"/>
      <c r="OJT36" s="8"/>
      <c r="OJU36" s="8"/>
      <c r="OJV36" s="8"/>
      <c r="OJW36" s="8"/>
      <c r="OJX36" s="8"/>
      <c r="OJY36" s="8"/>
      <c r="OJZ36" s="8"/>
      <c r="OKA36" s="8"/>
      <c r="OKB36" s="8"/>
      <c r="OKC36" s="8"/>
      <c r="OKD36" s="8"/>
      <c r="OKE36" s="8"/>
      <c r="OKF36" s="8"/>
      <c r="OKG36" s="8"/>
      <c r="OKH36" s="8"/>
      <c r="OKI36" s="8"/>
      <c r="OKJ36" s="8"/>
      <c r="OKK36" s="8"/>
      <c r="OKL36" s="8"/>
      <c r="OKM36" s="8"/>
      <c r="OKN36" s="8"/>
      <c r="OKO36" s="8"/>
      <c r="OKP36" s="8"/>
      <c r="OKQ36" s="8"/>
      <c r="OKR36" s="8"/>
      <c r="OKS36" s="8"/>
      <c r="OKT36" s="8"/>
      <c r="OKU36" s="8"/>
      <c r="OKV36" s="8"/>
      <c r="OKW36" s="8"/>
      <c r="OKX36" s="8"/>
      <c r="OKY36" s="8"/>
      <c r="OKZ36" s="8"/>
      <c r="OLA36" s="8"/>
      <c r="OLB36" s="8"/>
      <c r="OLC36" s="8"/>
      <c r="OLD36" s="8"/>
      <c r="OLE36" s="8"/>
      <c r="OLF36" s="8"/>
      <c r="OLG36" s="8"/>
      <c r="OLH36" s="8"/>
      <c r="OLI36" s="8"/>
      <c r="OLJ36" s="8"/>
      <c r="OLK36" s="8"/>
      <c r="OLL36" s="8"/>
      <c r="OLM36" s="8"/>
      <c r="OLN36" s="8"/>
      <c r="OLO36" s="8"/>
      <c r="OLP36" s="8"/>
      <c r="OLQ36" s="8"/>
      <c r="OLR36" s="8"/>
      <c r="OLS36" s="8"/>
      <c r="OLT36" s="8"/>
      <c r="OLU36" s="8"/>
      <c r="OLV36" s="8"/>
      <c r="OLW36" s="8"/>
      <c r="OLX36" s="8"/>
      <c r="OLY36" s="8"/>
      <c r="OLZ36" s="8"/>
      <c r="OMA36" s="8"/>
      <c r="OMB36" s="8"/>
      <c r="OMC36" s="8"/>
      <c r="OMD36" s="8"/>
      <c r="OME36" s="8"/>
      <c r="OMF36" s="8"/>
      <c r="OMG36" s="8"/>
      <c r="OMH36" s="8"/>
      <c r="OMI36" s="8"/>
      <c r="OMJ36" s="8"/>
      <c r="OMK36" s="8"/>
      <c r="OML36" s="8"/>
      <c r="OMM36" s="8"/>
      <c r="OMN36" s="8"/>
      <c r="OMO36" s="8"/>
      <c r="OMP36" s="8"/>
      <c r="OMQ36" s="8"/>
      <c r="OMR36" s="8"/>
      <c r="OMS36" s="8"/>
      <c r="OMT36" s="8"/>
      <c r="OMU36" s="8"/>
      <c r="OMV36" s="8"/>
      <c r="OMW36" s="8"/>
      <c r="OMX36" s="8"/>
      <c r="OMY36" s="8"/>
      <c r="OMZ36" s="8"/>
      <c r="ONA36" s="8"/>
      <c r="ONB36" s="8"/>
      <c r="ONC36" s="8"/>
      <c r="OND36" s="8"/>
      <c r="ONE36" s="8"/>
      <c r="ONF36" s="8"/>
      <c r="ONG36" s="8"/>
      <c r="ONH36" s="8"/>
      <c r="ONI36" s="8"/>
      <c r="ONJ36" s="8"/>
      <c r="ONK36" s="8"/>
      <c r="ONL36" s="8"/>
      <c r="ONM36" s="8"/>
      <c r="ONN36" s="8"/>
      <c r="ONO36" s="8"/>
      <c r="ONP36" s="8"/>
      <c r="ONQ36" s="8"/>
      <c r="ONR36" s="8"/>
      <c r="ONS36" s="8"/>
      <c r="ONT36" s="8"/>
      <c r="ONU36" s="8"/>
      <c r="ONV36" s="8"/>
      <c r="ONW36" s="8"/>
      <c r="ONX36" s="8"/>
      <c r="ONY36" s="8"/>
      <c r="ONZ36" s="8"/>
      <c r="OOA36" s="8"/>
      <c r="OOB36" s="8"/>
      <c r="OOC36" s="8"/>
      <c r="OOD36" s="8"/>
      <c r="OOE36" s="8"/>
      <c r="OOF36" s="8"/>
      <c r="OOG36" s="8"/>
      <c r="OOH36" s="8"/>
      <c r="OOI36" s="8"/>
      <c r="OOJ36" s="8"/>
      <c r="OOK36" s="8"/>
      <c r="OOL36" s="8"/>
      <c r="OOM36" s="8"/>
      <c r="OON36" s="8"/>
      <c r="OOO36" s="8"/>
      <c r="OOP36" s="8"/>
      <c r="OOQ36" s="8"/>
      <c r="OOR36" s="8"/>
      <c r="OOS36" s="8"/>
      <c r="OOT36" s="8"/>
      <c r="OOU36" s="8"/>
      <c r="OOV36" s="8"/>
      <c r="OOW36" s="8"/>
      <c r="OOX36" s="8"/>
      <c r="OOY36" s="8"/>
      <c r="OOZ36" s="8"/>
      <c r="OPA36" s="8"/>
      <c r="OPB36" s="8"/>
      <c r="OPC36" s="8"/>
      <c r="OPD36" s="8"/>
      <c r="OPE36" s="8"/>
      <c r="OPF36" s="8"/>
      <c r="OPG36" s="8"/>
      <c r="OPH36" s="8"/>
      <c r="OPI36" s="8"/>
      <c r="OPJ36" s="8"/>
      <c r="OPK36" s="8"/>
      <c r="OPL36" s="8"/>
      <c r="OPM36" s="8"/>
      <c r="OPN36" s="8"/>
      <c r="OPO36" s="8"/>
      <c r="OPP36" s="8"/>
      <c r="OPQ36" s="8"/>
      <c r="OPR36" s="8"/>
      <c r="OPS36" s="8"/>
      <c r="OPT36" s="8"/>
      <c r="OPU36" s="8"/>
      <c r="OPV36" s="8"/>
      <c r="OPW36" s="8"/>
      <c r="OPX36" s="8"/>
      <c r="OPY36" s="8"/>
      <c r="OPZ36" s="8"/>
      <c r="OQA36" s="8"/>
      <c r="OQB36" s="8"/>
      <c r="OQC36" s="8"/>
      <c r="OQD36" s="8"/>
      <c r="OQE36" s="8"/>
      <c r="OQF36" s="8"/>
      <c r="OQG36" s="8"/>
      <c r="OQH36" s="8"/>
      <c r="OQI36" s="8"/>
      <c r="OQJ36" s="8"/>
      <c r="OQK36" s="8"/>
      <c r="OQL36" s="8"/>
      <c r="OQM36" s="8"/>
      <c r="OQN36" s="8"/>
      <c r="OQO36" s="8"/>
      <c r="OQP36" s="8"/>
      <c r="OQQ36" s="8"/>
      <c r="OQR36" s="8"/>
      <c r="OQS36" s="8"/>
      <c r="OQT36" s="8"/>
      <c r="OQU36" s="8"/>
      <c r="OQV36" s="8"/>
      <c r="OQW36" s="8"/>
      <c r="OQX36" s="8"/>
      <c r="OQY36" s="8"/>
      <c r="OQZ36" s="8"/>
      <c r="ORA36" s="8"/>
      <c r="ORB36" s="8"/>
      <c r="ORC36" s="8"/>
      <c r="ORD36" s="8"/>
      <c r="ORE36" s="8"/>
      <c r="ORF36" s="8"/>
      <c r="ORG36" s="8"/>
      <c r="ORH36" s="8"/>
      <c r="ORI36" s="8"/>
      <c r="ORJ36" s="8"/>
      <c r="ORK36" s="8"/>
      <c r="ORL36" s="8"/>
      <c r="ORM36" s="8"/>
      <c r="ORN36" s="8"/>
      <c r="ORO36" s="8"/>
      <c r="ORP36" s="8"/>
      <c r="ORQ36" s="8"/>
      <c r="ORR36" s="8"/>
      <c r="ORS36" s="8"/>
      <c r="ORT36" s="8"/>
      <c r="ORU36" s="8"/>
      <c r="ORV36" s="8"/>
      <c r="ORW36" s="8"/>
      <c r="ORX36" s="8"/>
      <c r="ORY36" s="8"/>
      <c r="ORZ36" s="8"/>
      <c r="OSA36" s="8"/>
      <c r="OSB36" s="8"/>
      <c r="OSC36" s="8"/>
      <c r="OSD36" s="8"/>
      <c r="OSE36" s="8"/>
      <c r="OSF36" s="8"/>
      <c r="OSG36" s="8"/>
      <c r="OSH36" s="8"/>
      <c r="OSI36" s="8"/>
      <c r="OSJ36" s="8"/>
      <c r="OSK36" s="8"/>
      <c r="OSL36" s="8"/>
      <c r="OSM36" s="8"/>
      <c r="OSN36" s="8"/>
      <c r="OSO36" s="8"/>
      <c r="OSP36" s="8"/>
      <c r="OSQ36" s="8"/>
      <c r="OSR36" s="8"/>
      <c r="OSS36" s="8"/>
      <c r="OST36" s="8"/>
      <c r="OSU36" s="8"/>
      <c r="OSV36" s="8"/>
      <c r="OSW36" s="8"/>
      <c r="OSX36" s="8"/>
      <c r="OSY36" s="8"/>
      <c r="OSZ36" s="8"/>
      <c r="OTA36" s="8"/>
      <c r="OTB36" s="8"/>
      <c r="OTC36" s="8"/>
      <c r="OTD36" s="8"/>
      <c r="OTE36" s="8"/>
      <c r="OTF36" s="8"/>
      <c r="OTG36" s="8"/>
      <c r="OTH36" s="8"/>
      <c r="OTI36" s="8"/>
      <c r="OTJ36" s="8"/>
      <c r="OTK36" s="8"/>
      <c r="OTL36" s="8"/>
      <c r="OTM36" s="8"/>
      <c r="OTN36" s="8"/>
      <c r="OTO36" s="8"/>
      <c r="OTP36" s="8"/>
      <c r="OTQ36" s="8"/>
      <c r="OTR36" s="8"/>
      <c r="OTS36" s="8"/>
      <c r="OTT36" s="8"/>
      <c r="OTU36" s="8"/>
      <c r="OTV36" s="8"/>
      <c r="OTW36" s="8"/>
      <c r="OTX36" s="8"/>
      <c r="OTY36" s="8"/>
      <c r="OTZ36" s="8"/>
      <c r="OUA36" s="8"/>
      <c r="OUB36" s="8"/>
      <c r="OUC36" s="8"/>
      <c r="OUD36" s="8"/>
      <c r="OUE36" s="8"/>
      <c r="OUF36" s="8"/>
      <c r="OUG36" s="8"/>
      <c r="OUH36" s="8"/>
      <c r="OUI36" s="8"/>
      <c r="OUJ36" s="8"/>
      <c r="OUK36" s="8"/>
      <c r="OUL36" s="8"/>
      <c r="OUM36" s="8"/>
      <c r="OUN36" s="8"/>
      <c r="OUO36" s="8"/>
      <c r="OUP36" s="8"/>
      <c r="OUQ36" s="8"/>
      <c r="OUR36" s="8"/>
      <c r="OUS36" s="8"/>
      <c r="OUT36" s="8"/>
      <c r="OUU36" s="8"/>
      <c r="OUV36" s="8"/>
      <c r="OUW36" s="8"/>
      <c r="OUX36" s="8"/>
      <c r="OUY36" s="8"/>
      <c r="OUZ36" s="8"/>
      <c r="OVA36" s="8"/>
      <c r="OVB36" s="8"/>
      <c r="OVC36" s="8"/>
      <c r="OVD36" s="8"/>
      <c r="OVE36" s="8"/>
      <c r="OVF36" s="8"/>
      <c r="OVG36" s="8"/>
      <c r="OVH36" s="8"/>
      <c r="OVI36" s="8"/>
      <c r="OVJ36" s="8"/>
      <c r="OVK36" s="8"/>
      <c r="OVL36" s="8"/>
      <c r="OVM36" s="8"/>
      <c r="OVN36" s="8"/>
      <c r="OVO36" s="8"/>
      <c r="OVP36" s="8"/>
      <c r="OVQ36" s="8"/>
      <c r="OVR36" s="8"/>
      <c r="OVS36" s="8"/>
      <c r="OVT36" s="8"/>
      <c r="OVU36" s="8"/>
      <c r="OVV36" s="8"/>
      <c r="OVW36" s="8"/>
      <c r="OVX36" s="8"/>
      <c r="OVY36" s="8"/>
      <c r="OVZ36" s="8"/>
      <c r="OWA36" s="8"/>
      <c r="OWB36" s="8"/>
      <c r="OWC36" s="8"/>
      <c r="OWD36" s="8"/>
      <c r="OWE36" s="8"/>
      <c r="OWF36" s="8"/>
      <c r="OWG36" s="8"/>
      <c r="OWH36" s="8"/>
      <c r="OWI36" s="8"/>
      <c r="OWJ36" s="8"/>
      <c r="OWK36" s="8"/>
      <c r="OWL36" s="8"/>
      <c r="OWM36" s="8"/>
      <c r="OWN36" s="8"/>
      <c r="OWO36" s="8"/>
      <c r="OWP36" s="8"/>
      <c r="OWQ36" s="8"/>
      <c r="OWR36" s="8"/>
      <c r="OWS36" s="8"/>
      <c r="OWT36" s="8"/>
      <c r="OWU36" s="8"/>
      <c r="OWV36" s="8"/>
      <c r="OWW36" s="8"/>
      <c r="OWX36" s="8"/>
      <c r="OWY36" s="8"/>
      <c r="OWZ36" s="8"/>
      <c r="OXA36" s="8"/>
      <c r="OXB36" s="8"/>
      <c r="OXC36" s="8"/>
      <c r="OXD36" s="8"/>
      <c r="OXE36" s="8"/>
      <c r="OXF36" s="8"/>
      <c r="OXG36" s="8"/>
      <c r="OXH36" s="8"/>
      <c r="OXI36" s="8"/>
      <c r="OXJ36" s="8"/>
      <c r="OXK36" s="8"/>
      <c r="OXL36" s="8"/>
      <c r="OXM36" s="8"/>
      <c r="OXN36" s="8"/>
      <c r="OXO36" s="8"/>
      <c r="OXP36" s="8"/>
      <c r="OXQ36" s="8"/>
      <c r="OXR36" s="8"/>
      <c r="OXS36" s="8"/>
      <c r="OXT36" s="8"/>
      <c r="OXU36" s="8"/>
      <c r="OXV36" s="8"/>
      <c r="OXW36" s="8"/>
      <c r="OXX36" s="8"/>
      <c r="OXY36" s="8"/>
      <c r="OXZ36" s="8"/>
      <c r="OYA36" s="8"/>
      <c r="OYB36" s="8"/>
      <c r="OYC36" s="8"/>
      <c r="OYD36" s="8"/>
      <c r="OYE36" s="8"/>
      <c r="OYF36" s="8"/>
      <c r="OYG36" s="8"/>
      <c r="OYH36" s="8"/>
      <c r="OYI36" s="8"/>
      <c r="OYJ36" s="8"/>
      <c r="OYK36" s="8"/>
      <c r="OYL36" s="8"/>
      <c r="OYM36" s="8"/>
      <c r="OYN36" s="8"/>
      <c r="OYO36" s="8"/>
      <c r="OYP36" s="8"/>
      <c r="OYQ36" s="8"/>
      <c r="OYR36" s="8"/>
      <c r="OYS36" s="8"/>
      <c r="OYT36" s="8"/>
      <c r="OYU36" s="8"/>
      <c r="OYV36" s="8"/>
      <c r="OYW36" s="8"/>
      <c r="OYX36" s="8"/>
      <c r="OYY36" s="8"/>
      <c r="OYZ36" s="8"/>
      <c r="OZA36" s="8"/>
      <c r="OZB36" s="8"/>
      <c r="OZC36" s="8"/>
      <c r="OZD36" s="8"/>
      <c r="OZE36" s="8"/>
      <c r="OZF36" s="8"/>
      <c r="OZG36" s="8"/>
      <c r="OZH36" s="8"/>
      <c r="OZI36" s="8"/>
      <c r="OZJ36" s="8"/>
      <c r="OZK36" s="8"/>
      <c r="OZL36" s="8"/>
      <c r="OZM36" s="8"/>
      <c r="OZN36" s="8"/>
      <c r="OZO36" s="8"/>
      <c r="OZP36" s="8"/>
      <c r="OZQ36" s="8"/>
      <c r="OZR36" s="8"/>
      <c r="OZS36" s="8"/>
      <c r="OZT36" s="8"/>
      <c r="OZU36" s="8"/>
      <c r="OZV36" s="8"/>
      <c r="OZW36" s="8"/>
      <c r="OZX36" s="8"/>
      <c r="OZY36" s="8"/>
      <c r="OZZ36" s="8"/>
      <c r="PAA36" s="8"/>
      <c r="PAB36" s="8"/>
      <c r="PAC36" s="8"/>
      <c r="PAD36" s="8"/>
      <c r="PAE36" s="8"/>
      <c r="PAF36" s="8"/>
      <c r="PAG36" s="8"/>
      <c r="PAH36" s="8"/>
      <c r="PAI36" s="8"/>
      <c r="PAJ36" s="8"/>
      <c r="PAK36" s="8"/>
      <c r="PAL36" s="8"/>
      <c r="PAM36" s="8"/>
      <c r="PAN36" s="8"/>
      <c r="PAO36" s="8"/>
      <c r="PAP36" s="8"/>
      <c r="PAQ36" s="8"/>
      <c r="PAR36" s="8"/>
      <c r="PAS36" s="8"/>
      <c r="PAT36" s="8"/>
      <c r="PAU36" s="8"/>
      <c r="PAV36" s="8"/>
      <c r="PAW36" s="8"/>
      <c r="PAX36" s="8"/>
      <c r="PAY36" s="8"/>
      <c r="PAZ36" s="8"/>
      <c r="PBA36" s="8"/>
      <c r="PBB36" s="8"/>
      <c r="PBC36" s="8"/>
      <c r="PBD36" s="8"/>
      <c r="PBE36" s="8"/>
      <c r="PBF36" s="8"/>
      <c r="PBG36" s="8"/>
      <c r="PBH36" s="8"/>
      <c r="PBI36" s="8"/>
      <c r="PBJ36" s="8"/>
      <c r="PBK36" s="8"/>
      <c r="PBL36" s="8"/>
      <c r="PBM36" s="8"/>
      <c r="PBN36" s="8"/>
      <c r="PBO36" s="8"/>
      <c r="PBP36" s="8"/>
      <c r="PBQ36" s="8"/>
      <c r="PBR36" s="8"/>
      <c r="PBS36" s="8"/>
      <c r="PBT36" s="8"/>
      <c r="PBU36" s="8"/>
      <c r="PBV36" s="8"/>
      <c r="PBW36" s="8"/>
      <c r="PBX36" s="8"/>
      <c r="PBY36" s="8"/>
      <c r="PBZ36" s="8"/>
      <c r="PCA36" s="8"/>
      <c r="PCB36" s="8"/>
      <c r="PCC36" s="8"/>
      <c r="PCD36" s="8"/>
      <c r="PCE36" s="8"/>
      <c r="PCF36" s="8"/>
      <c r="PCG36" s="8"/>
      <c r="PCH36" s="8"/>
      <c r="PCI36" s="8"/>
      <c r="PCJ36" s="8"/>
      <c r="PCK36" s="8"/>
      <c r="PCL36" s="8"/>
      <c r="PCM36" s="8"/>
      <c r="PCN36" s="8"/>
      <c r="PCO36" s="8"/>
      <c r="PCP36" s="8"/>
      <c r="PCQ36" s="8"/>
      <c r="PCR36" s="8"/>
      <c r="PCS36" s="8"/>
      <c r="PCT36" s="8"/>
      <c r="PCU36" s="8"/>
      <c r="PCV36" s="8"/>
      <c r="PCW36" s="8"/>
      <c r="PCX36" s="8"/>
      <c r="PCY36" s="8"/>
      <c r="PCZ36" s="8"/>
      <c r="PDA36" s="8"/>
      <c r="PDB36" s="8"/>
      <c r="PDC36" s="8"/>
      <c r="PDD36" s="8"/>
      <c r="PDE36" s="8"/>
      <c r="PDF36" s="8"/>
      <c r="PDG36" s="8"/>
      <c r="PDH36" s="8"/>
      <c r="PDI36" s="8"/>
      <c r="PDJ36" s="8"/>
      <c r="PDK36" s="8"/>
      <c r="PDL36" s="8"/>
      <c r="PDM36" s="8"/>
      <c r="PDN36" s="8"/>
      <c r="PDO36" s="8"/>
      <c r="PDP36" s="8"/>
      <c r="PDQ36" s="8"/>
      <c r="PDR36" s="8"/>
      <c r="PDS36" s="8"/>
      <c r="PDT36" s="8"/>
      <c r="PDU36" s="8"/>
      <c r="PDV36" s="8"/>
      <c r="PDW36" s="8"/>
      <c r="PDX36" s="8"/>
      <c r="PDY36" s="8"/>
      <c r="PDZ36" s="8"/>
      <c r="PEA36" s="8"/>
      <c r="PEB36" s="8"/>
      <c r="PEC36" s="8"/>
      <c r="PED36" s="8"/>
      <c r="PEE36" s="8"/>
      <c r="PEF36" s="8"/>
      <c r="PEG36" s="8"/>
      <c r="PEH36" s="8"/>
      <c r="PEI36" s="8"/>
      <c r="PEJ36" s="8"/>
      <c r="PEK36" s="8"/>
      <c r="PEL36" s="8"/>
      <c r="PEM36" s="8"/>
      <c r="PEN36" s="8"/>
      <c r="PEO36" s="8"/>
      <c r="PEP36" s="8"/>
      <c r="PEQ36" s="8"/>
      <c r="PER36" s="8"/>
      <c r="PES36" s="8"/>
      <c r="PET36" s="8"/>
      <c r="PEU36" s="8"/>
      <c r="PEV36" s="8"/>
      <c r="PEW36" s="8"/>
      <c r="PEX36" s="8"/>
      <c r="PEY36" s="8"/>
      <c r="PEZ36" s="8"/>
      <c r="PFA36" s="8"/>
      <c r="PFB36" s="8"/>
      <c r="PFC36" s="8"/>
      <c r="PFD36" s="8"/>
      <c r="PFE36" s="8"/>
      <c r="PFF36" s="8"/>
      <c r="PFG36" s="8"/>
      <c r="PFH36" s="8"/>
      <c r="PFI36" s="8"/>
      <c r="PFJ36" s="8"/>
      <c r="PFK36" s="8"/>
      <c r="PFL36" s="8"/>
      <c r="PFM36" s="8"/>
      <c r="PFN36" s="8"/>
      <c r="PFO36" s="8"/>
      <c r="PFP36" s="8"/>
      <c r="PFQ36" s="8"/>
      <c r="PFR36" s="8"/>
      <c r="PFS36" s="8"/>
      <c r="PFT36" s="8"/>
      <c r="PFU36" s="8"/>
      <c r="PFV36" s="8"/>
      <c r="PFW36" s="8"/>
      <c r="PFX36" s="8"/>
      <c r="PFY36" s="8"/>
      <c r="PFZ36" s="8"/>
      <c r="PGA36" s="8"/>
      <c r="PGB36" s="8"/>
      <c r="PGC36" s="8"/>
      <c r="PGD36" s="8"/>
      <c r="PGE36" s="8"/>
      <c r="PGF36" s="8"/>
      <c r="PGG36" s="8"/>
      <c r="PGH36" s="8"/>
      <c r="PGI36" s="8"/>
      <c r="PGJ36" s="8"/>
      <c r="PGK36" s="8"/>
      <c r="PGL36" s="8"/>
      <c r="PGM36" s="8"/>
      <c r="PGN36" s="8"/>
      <c r="PGO36" s="8"/>
      <c r="PGP36" s="8"/>
      <c r="PGQ36" s="8"/>
      <c r="PGR36" s="8"/>
      <c r="PGS36" s="8"/>
      <c r="PGT36" s="8"/>
      <c r="PGU36" s="8"/>
      <c r="PGV36" s="8"/>
      <c r="PGW36" s="8"/>
      <c r="PGX36" s="8"/>
      <c r="PGY36" s="8"/>
      <c r="PGZ36" s="8"/>
      <c r="PHA36" s="8"/>
      <c r="PHB36" s="8"/>
      <c r="PHC36" s="8"/>
      <c r="PHD36" s="8"/>
      <c r="PHE36" s="8"/>
      <c r="PHF36" s="8"/>
      <c r="PHG36" s="8"/>
      <c r="PHH36" s="8"/>
      <c r="PHI36" s="8"/>
      <c r="PHJ36" s="8"/>
      <c r="PHK36" s="8"/>
      <c r="PHL36" s="8"/>
      <c r="PHM36" s="8"/>
      <c r="PHN36" s="8"/>
      <c r="PHO36" s="8"/>
      <c r="PHP36" s="8"/>
      <c r="PHQ36" s="8"/>
      <c r="PHR36" s="8"/>
      <c r="PHS36" s="8"/>
      <c r="PHT36" s="8"/>
      <c r="PHU36" s="8"/>
      <c r="PHV36" s="8"/>
      <c r="PHW36" s="8"/>
      <c r="PHX36" s="8"/>
      <c r="PHY36" s="8"/>
      <c r="PHZ36" s="8"/>
      <c r="PIA36" s="8"/>
      <c r="PIB36" s="8"/>
      <c r="PIC36" s="8"/>
      <c r="PID36" s="8"/>
      <c r="PIE36" s="8"/>
      <c r="PIF36" s="8"/>
      <c r="PIG36" s="8"/>
      <c r="PIH36" s="8"/>
      <c r="PII36" s="8"/>
      <c r="PIJ36" s="8"/>
      <c r="PIK36" s="8"/>
      <c r="PIL36" s="8"/>
      <c r="PIM36" s="8"/>
      <c r="PIN36" s="8"/>
      <c r="PIO36" s="8"/>
      <c r="PIP36" s="8"/>
      <c r="PIQ36" s="8"/>
      <c r="PIR36" s="8"/>
      <c r="PIS36" s="8"/>
      <c r="PIT36" s="8"/>
      <c r="PIU36" s="8"/>
      <c r="PIV36" s="8"/>
      <c r="PIW36" s="8"/>
      <c r="PIX36" s="8"/>
      <c r="PIY36" s="8"/>
      <c r="PIZ36" s="8"/>
      <c r="PJA36" s="8"/>
      <c r="PJB36" s="8"/>
      <c r="PJC36" s="8"/>
      <c r="PJD36" s="8"/>
      <c r="PJE36" s="8"/>
      <c r="PJF36" s="8"/>
      <c r="PJG36" s="8"/>
      <c r="PJH36" s="8"/>
      <c r="PJI36" s="8"/>
      <c r="PJJ36" s="8"/>
      <c r="PJK36" s="8"/>
      <c r="PJL36" s="8"/>
      <c r="PJM36" s="8"/>
      <c r="PJN36" s="8"/>
      <c r="PJO36" s="8"/>
      <c r="PJP36" s="8"/>
      <c r="PJQ36" s="8"/>
      <c r="PJR36" s="8"/>
      <c r="PJS36" s="8"/>
      <c r="PJT36" s="8"/>
      <c r="PJU36" s="8"/>
      <c r="PJV36" s="8"/>
      <c r="PJW36" s="8"/>
      <c r="PJX36" s="8"/>
      <c r="PJY36" s="8"/>
      <c r="PJZ36" s="8"/>
      <c r="PKA36" s="8"/>
      <c r="PKB36" s="8"/>
      <c r="PKC36" s="8"/>
      <c r="PKD36" s="8"/>
      <c r="PKE36" s="8"/>
      <c r="PKF36" s="8"/>
      <c r="PKG36" s="8"/>
      <c r="PKH36" s="8"/>
      <c r="PKI36" s="8"/>
      <c r="PKJ36" s="8"/>
      <c r="PKK36" s="8"/>
      <c r="PKL36" s="8"/>
      <c r="PKM36" s="8"/>
      <c r="PKN36" s="8"/>
      <c r="PKO36" s="8"/>
      <c r="PKP36" s="8"/>
      <c r="PKQ36" s="8"/>
      <c r="PKR36" s="8"/>
      <c r="PKS36" s="8"/>
      <c r="PKT36" s="8"/>
      <c r="PKU36" s="8"/>
      <c r="PKV36" s="8"/>
      <c r="PKW36" s="8"/>
      <c r="PKX36" s="8"/>
      <c r="PKY36" s="8"/>
      <c r="PKZ36" s="8"/>
      <c r="PLA36" s="8"/>
      <c r="PLB36" s="8"/>
      <c r="PLC36" s="8"/>
      <c r="PLD36" s="8"/>
      <c r="PLE36" s="8"/>
      <c r="PLF36" s="8"/>
      <c r="PLG36" s="8"/>
      <c r="PLH36" s="8"/>
      <c r="PLI36" s="8"/>
      <c r="PLJ36" s="8"/>
      <c r="PLK36" s="8"/>
      <c r="PLL36" s="8"/>
      <c r="PLM36" s="8"/>
      <c r="PLN36" s="8"/>
      <c r="PLO36" s="8"/>
      <c r="PLP36" s="8"/>
      <c r="PLQ36" s="8"/>
      <c r="PLR36" s="8"/>
      <c r="PLS36" s="8"/>
      <c r="PLT36" s="8"/>
      <c r="PLU36" s="8"/>
      <c r="PLV36" s="8"/>
      <c r="PLW36" s="8"/>
      <c r="PLX36" s="8"/>
      <c r="PLY36" s="8"/>
      <c r="PLZ36" s="8"/>
      <c r="PMA36" s="8"/>
      <c r="PMB36" s="8"/>
      <c r="PMC36" s="8"/>
      <c r="PMD36" s="8"/>
      <c r="PME36" s="8"/>
      <c r="PMF36" s="8"/>
      <c r="PMG36" s="8"/>
      <c r="PMH36" s="8"/>
      <c r="PMI36" s="8"/>
      <c r="PMJ36" s="8"/>
      <c r="PMK36" s="8"/>
      <c r="PML36" s="8"/>
      <c r="PMM36" s="8"/>
      <c r="PMN36" s="8"/>
      <c r="PMO36" s="8"/>
      <c r="PMP36" s="8"/>
      <c r="PMQ36" s="8"/>
      <c r="PMR36" s="8"/>
      <c r="PMS36" s="8"/>
      <c r="PMT36" s="8"/>
      <c r="PMU36" s="8"/>
      <c r="PMV36" s="8"/>
      <c r="PMW36" s="8"/>
      <c r="PMX36" s="8"/>
      <c r="PMY36" s="8"/>
      <c r="PMZ36" s="8"/>
      <c r="PNA36" s="8"/>
      <c r="PNB36" s="8"/>
      <c r="PNC36" s="8"/>
      <c r="PND36" s="8"/>
      <c r="PNE36" s="8"/>
      <c r="PNF36" s="8"/>
      <c r="PNG36" s="8"/>
      <c r="PNH36" s="8"/>
      <c r="PNI36" s="8"/>
      <c r="PNJ36" s="8"/>
      <c r="PNK36" s="8"/>
      <c r="PNL36" s="8"/>
      <c r="PNM36" s="8"/>
      <c r="PNN36" s="8"/>
      <c r="PNO36" s="8"/>
      <c r="PNP36" s="8"/>
      <c r="PNQ36" s="8"/>
      <c r="PNR36" s="8"/>
      <c r="PNS36" s="8"/>
      <c r="PNT36" s="8"/>
      <c r="PNU36" s="8"/>
      <c r="PNV36" s="8"/>
      <c r="PNW36" s="8"/>
      <c r="PNX36" s="8"/>
      <c r="PNY36" s="8"/>
      <c r="PNZ36" s="8"/>
      <c r="POA36" s="8"/>
      <c r="POB36" s="8"/>
      <c r="POC36" s="8"/>
      <c r="POD36" s="8"/>
      <c r="POE36" s="8"/>
      <c r="POF36" s="8"/>
      <c r="POG36" s="8"/>
      <c r="POH36" s="8"/>
      <c r="POI36" s="8"/>
      <c r="POJ36" s="8"/>
      <c r="POK36" s="8"/>
      <c r="POL36" s="8"/>
      <c r="POM36" s="8"/>
      <c r="PON36" s="8"/>
      <c r="POO36" s="8"/>
      <c r="POP36" s="8"/>
      <c r="POQ36" s="8"/>
      <c r="POR36" s="8"/>
      <c r="POS36" s="8"/>
      <c r="POT36" s="8"/>
      <c r="POU36" s="8"/>
      <c r="POV36" s="8"/>
      <c r="POW36" s="8"/>
      <c r="POX36" s="8"/>
      <c r="POY36" s="8"/>
      <c r="POZ36" s="8"/>
      <c r="PPA36" s="8"/>
      <c r="PPB36" s="8"/>
      <c r="PPC36" s="8"/>
      <c r="PPD36" s="8"/>
      <c r="PPE36" s="8"/>
      <c r="PPF36" s="8"/>
      <c r="PPG36" s="8"/>
      <c r="PPH36" s="8"/>
      <c r="PPI36" s="8"/>
      <c r="PPJ36" s="8"/>
      <c r="PPK36" s="8"/>
      <c r="PPL36" s="8"/>
      <c r="PPM36" s="8"/>
      <c r="PPN36" s="8"/>
      <c r="PPO36" s="8"/>
      <c r="PPP36" s="8"/>
      <c r="PPQ36" s="8"/>
      <c r="PPR36" s="8"/>
      <c r="PPS36" s="8"/>
      <c r="PPT36" s="8"/>
      <c r="PPU36" s="8"/>
      <c r="PPV36" s="8"/>
      <c r="PPW36" s="8"/>
      <c r="PPX36" s="8"/>
      <c r="PPY36" s="8"/>
      <c r="PPZ36" s="8"/>
      <c r="PQA36" s="8"/>
      <c r="PQB36" s="8"/>
      <c r="PQC36" s="8"/>
      <c r="PQD36" s="8"/>
      <c r="PQE36" s="8"/>
      <c r="PQF36" s="8"/>
      <c r="PQG36" s="8"/>
      <c r="PQH36" s="8"/>
      <c r="PQI36" s="8"/>
      <c r="PQJ36" s="8"/>
      <c r="PQK36" s="8"/>
      <c r="PQL36" s="8"/>
      <c r="PQM36" s="8"/>
      <c r="PQN36" s="8"/>
      <c r="PQO36" s="8"/>
      <c r="PQP36" s="8"/>
      <c r="PQQ36" s="8"/>
      <c r="PQR36" s="8"/>
      <c r="PQS36" s="8"/>
      <c r="PQT36" s="8"/>
      <c r="PQU36" s="8"/>
      <c r="PQV36" s="8"/>
      <c r="PQW36" s="8"/>
      <c r="PQX36" s="8"/>
      <c r="PQY36" s="8"/>
      <c r="PQZ36" s="8"/>
      <c r="PRA36" s="8"/>
      <c r="PRB36" s="8"/>
      <c r="PRC36" s="8"/>
      <c r="PRD36" s="8"/>
      <c r="PRE36" s="8"/>
      <c r="PRF36" s="8"/>
      <c r="PRG36" s="8"/>
      <c r="PRH36" s="8"/>
      <c r="PRI36" s="8"/>
      <c r="PRJ36" s="8"/>
      <c r="PRK36" s="8"/>
      <c r="PRL36" s="8"/>
      <c r="PRM36" s="8"/>
      <c r="PRN36" s="8"/>
      <c r="PRO36" s="8"/>
      <c r="PRP36" s="8"/>
      <c r="PRQ36" s="8"/>
      <c r="PRR36" s="8"/>
      <c r="PRS36" s="8"/>
      <c r="PRT36" s="8"/>
      <c r="PRU36" s="8"/>
      <c r="PRV36" s="8"/>
      <c r="PRW36" s="8"/>
      <c r="PRX36" s="8"/>
      <c r="PRY36" s="8"/>
      <c r="PRZ36" s="8"/>
      <c r="PSA36" s="8"/>
      <c r="PSB36" s="8"/>
      <c r="PSC36" s="8"/>
      <c r="PSD36" s="8"/>
      <c r="PSE36" s="8"/>
      <c r="PSF36" s="8"/>
      <c r="PSG36" s="8"/>
      <c r="PSH36" s="8"/>
      <c r="PSI36" s="8"/>
      <c r="PSJ36" s="8"/>
      <c r="PSK36" s="8"/>
      <c r="PSL36" s="8"/>
      <c r="PSM36" s="8"/>
      <c r="PSN36" s="8"/>
      <c r="PSO36" s="8"/>
      <c r="PSP36" s="8"/>
      <c r="PSQ36" s="8"/>
      <c r="PSR36" s="8"/>
      <c r="PSS36" s="8"/>
      <c r="PST36" s="8"/>
      <c r="PSU36" s="8"/>
      <c r="PSV36" s="8"/>
      <c r="PSW36" s="8"/>
      <c r="PSX36" s="8"/>
      <c r="PSY36" s="8"/>
      <c r="PSZ36" s="8"/>
      <c r="PTA36" s="8"/>
      <c r="PTB36" s="8"/>
      <c r="PTC36" s="8"/>
      <c r="PTD36" s="8"/>
      <c r="PTE36" s="8"/>
      <c r="PTF36" s="8"/>
      <c r="PTG36" s="8"/>
      <c r="PTH36" s="8"/>
      <c r="PTI36" s="8"/>
      <c r="PTJ36" s="8"/>
      <c r="PTK36" s="8"/>
      <c r="PTL36" s="8"/>
      <c r="PTM36" s="8"/>
      <c r="PTN36" s="8"/>
      <c r="PTO36" s="8"/>
      <c r="PTP36" s="8"/>
      <c r="PTQ36" s="8"/>
      <c r="PTR36" s="8"/>
      <c r="PTS36" s="8"/>
      <c r="PTT36" s="8"/>
      <c r="PTU36" s="8"/>
      <c r="PTV36" s="8"/>
      <c r="PTW36" s="8"/>
      <c r="PTX36" s="8"/>
      <c r="PTY36" s="8"/>
      <c r="PTZ36" s="8"/>
      <c r="PUA36" s="8"/>
      <c r="PUB36" s="8"/>
      <c r="PUC36" s="8"/>
      <c r="PUD36" s="8"/>
      <c r="PUE36" s="8"/>
      <c r="PUF36" s="8"/>
      <c r="PUG36" s="8"/>
      <c r="PUH36" s="8"/>
      <c r="PUI36" s="8"/>
      <c r="PUJ36" s="8"/>
      <c r="PUK36" s="8"/>
      <c r="PUL36" s="8"/>
      <c r="PUM36" s="8"/>
      <c r="PUN36" s="8"/>
      <c r="PUO36" s="8"/>
      <c r="PUP36" s="8"/>
      <c r="PUQ36" s="8"/>
      <c r="PUR36" s="8"/>
      <c r="PUS36" s="8"/>
      <c r="PUT36" s="8"/>
      <c r="PUU36" s="8"/>
      <c r="PUV36" s="8"/>
      <c r="PUW36" s="8"/>
      <c r="PUX36" s="8"/>
      <c r="PUY36" s="8"/>
      <c r="PUZ36" s="8"/>
      <c r="PVA36" s="8"/>
      <c r="PVB36" s="8"/>
      <c r="PVC36" s="8"/>
      <c r="PVD36" s="8"/>
      <c r="PVE36" s="8"/>
      <c r="PVF36" s="8"/>
      <c r="PVG36" s="8"/>
      <c r="PVH36" s="8"/>
      <c r="PVI36" s="8"/>
      <c r="PVJ36" s="8"/>
      <c r="PVK36" s="8"/>
      <c r="PVL36" s="8"/>
      <c r="PVM36" s="8"/>
      <c r="PVN36" s="8"/>
      <c r="PVO36" s="8"/>
      <c r="PVP36" s="8"/>
      <c r="PVQ36" s="8"/>
      <c r="PVR36" s="8"/>
      <c r="PVS36" s="8"/>
      <c r="PVT36" s="8"/>
      <c r="PVU36" s="8"/>
      <c r="PVV36" s="8"/>
      <c r="PVW36" s="8"/>
      <c r="PVX36" s="8"/>
      <c r="PVY36" s="8"/>
      <c r="PVZ36" s="8"/>
      <c r="PWA36" s="8"/>
      <c r="PWB36" s="8"/>
      <c r="PWC36" s="8"/>
      <c r="PWD36" s="8"/>
      <c r="PWE36" s="8"/>
      <c r="PWF36" s="8"/>
      <c r="PWG36" s="8"/>
      <c r="PWH36" s="8"/>
      <c r="PWI36" s="8"/>
      <c r="PWJ36" s="8"/>
      <c r="PWK36" s="8"/>
      <c r="PWL36" s="8"/>
      <c r="PWM36" s="8"/>
      <c r="PWN36" s="8"/>
      <c r="PWO36" s="8"/>
      <c r="PWP36" s="8"/>
      <c r="PWQ36" s="8"/>
      <c r="PWR36" s="8"/>
      <c r="PWS36" s="8"/>
      <c r="PWT36" s="8"/>
      <c r="PWU36" s="8"/>
      <c r="PWV36" s="8"/>
      <c r="PWW36" s="8"/>
      <c r="PWX36" s="8"/>
      <c r="PWY36" s="8"/>
      <c r="PWZ36" s="8"/>
      <c r="PXA36" s="8"/>
      <c r="PXB36" s="8"/>
      <c r="PXC36" s="8"/>
      <c r="PXD36" s="8"/>
      <c r="PXE36" s="8"/>
      <c r="PXF36" s="8"/>
      <c r="PXG36" s="8"/>
      <c r="PXH36" s="8"/>
      <c r="PXI36" s="8"/>
      <c r="PXJ36" s="8"/>
      <c r="PXK36" s="8"/>
      <c r="PXL36" s="8"/>
      <c r="PXM36" s="8"/>
      <c r="PXN36" s="8"/>
      <c r="PXO36" s="8"/>
      <c r="PXP36" s="8"/>
      <c r="PXQ36" s="8"/>
      <c r="PXR36" s="8"/>
      <c r="PXS36" s="8"/>
      <c r="PXT36" s="8"/>
      <c r="PXU36" s="8"/>
      <c r="PXV36" s="8"/>
      <c r="PXW36" s="8"/>
      <c r="PXX36" s="8"/>
      <c r="PXY36" s="8"/>
      <c r="PXZ36" s="8"/>
      <c r="PYA36" s="8"/>
      <c r="PYB36" s="8"/>
      <c r="PYC36" s="8"/>
      <c r="PYD36" s="8"/>
      <c r="PYE36" s="8"/>
      <c r="PYF36" s="8"/>
      <c r="PYG36" s="8"/>
      <c r="PYH36" s="8"/>
      <c r="PYI36" s="8"/>
      <c r="PYJ36" s="8"/>
      <c r="PYK36" s="8"/>
      <c r="PYL36" s="8"/>
      <c r="PYM36" s="8"/>
      <c r="PYN36" s="8"/>
      <c r="PYO36" s="8"/>
      <c r="PYP36" s="8"/>
      <c r="PYQ36" s="8"/>
      <c r="PYR36" s="8"/>
      <c r="PYS36" s="8"/>
      <c r="PYT36" s="8"/>
      <c r="PYU36" s="8"/>
      <c r="PYV36" s="8"/>
      <c r="PYW36" s="8"/>
      <c r="PYX36" s="8"/>
      <c r="PYY36" s="8"/>
      <c r="PYZ36" s="8"/>
      <c r="PZA36" s="8"/>
      <c r="PZB36" s="8"/>
      <c r="PZC36" s="8"/>
      <c r="PZD36" s="8"/>
      <c r="PZE36" s="8"/>
      <c r="PZF36" s="8"/>
      <c r="PZG36" s="8"/>
      <c r="PZH36" s="8"/>
      <c r="PZI36" s="8"/>
      <c r="PZJ36" s="8"/>
      <c r="PZK36" s="8"/>
      <c r="PZL36" s="8"/>
      <c r="PZM36" s="8"/>
      <c r="PZN36" s="8"/>
      <c r="PZO36" s="8"/>
      <c r="PZP36" s="8"/>
      <c r="PZQ36" s="8"/>
      <c r="PZR36" s="8"/>
      <c r="PZS36" s="8"/>
      <c r="PZT36" s="8"/>
      <c r="PZU36" s="8"/>
      <c r="PZV36" s="8"/>
      <c r="PZW36" s="8"/>
      <c r="PZX36" s="8"/>
      <c r="PZY36" s="8"/>
      <c r="PZZ36" s="8"/>
      <c r="QAA36" s="8"/>
      <c r="QAB36" s="8"/>
      <c r="QAC36" s="8"/>
      <c r="QAD36" s="8"/>
      <c r="QAE36" s="8"/>
      <c r="QAF36" s="8"/>
      <c r="QAG36" s="8"/>
      <c r="QAH36" s="8"/>
      <c r="QAI36" s="8"/>
      <c r="QAJ36" s="8"/>
      <c r="QAK36" s="8"/>
      <c r="QAL36" s="8"/>
      <c r="QAM36" s="8"/>
      <c r="QAN36" s="8"/>
      <c r="QAO36" s="8"/>
      <c r="QAP36" s="8"/>
      <c r="QAQ36" s="8"/>
      <c r="QAR36" s="8"/>
      <c r="QAS36" s="8"/>
      <c r="QAT36" s="8"/>
      <c r="QAU36" s="8"/>
      <c r="QAV36" s="8"/>
      <c r="QAW36" s="8"/>
      <c r="QAX36" s="8"/>
      <c r="QAY36" s="8"/>
      <c r="QAZ36" s="8"/>
      <c r="QBA36" s="8"/>
      <c r="QBB36" s="8"/>
      <c r="QBC36" s="8"/>
      <c r="QBD36" s="8"/>
      <c r="QBE36" s="8"/>
      <c r="QBF36" s="8"/>
      <c r="QBG36" s="8"/>
      <c r="QBH36" s="8"/>
      <c r="QBI36" s="8"/>
      <c r="QBJ36" s="8"/>
      <c r="QBK36" s="8"/>
      <c r="QBL36" s="8"/>
      <c r="QBM36" s="8"/>
      <c r="QBN36" s="8"/>
      <c r="QBO36" s="8"/>
      <c r="QBP36" s="8"/>
      <c r="QBQ36" s="8"/>
      <c r="QBR36" s="8"/>
      <c r="QBS36" s="8"/>
      <c r="QBT36" s="8"/>
      <c r="QBU36" s="8"/>
      <c r="QBV36" s="8"/>
      <c r="QBW36" s="8"/>
      <c r="QBX36" s="8"/>
      <c r="QBY36" s="8"/>
      <c r="QBZ36" s="8"/>
      <c r="QCA36" s="8"/>
      <c r="QCB36" s="8"/>
      <c r="QCC36" s="8"/>
      <c r="QCD36" s="8"/>
      <c r="QCE36" s="8"/>
      <c r="QCF36" s="8"/>
      <c r="QCG36" s="8"/>
      <c r="QCH36" s="8"/>
      <c r="QCI36" s="8"/>
      <c r="QCJ36" s="8"/>
      <c r="QCK36" s="8"/>
      <c r="QCL36" s="8"/>
      <c r="QCM36" s="8"/>
      <c r="QCN36" s="8"/>
      <c r="QCO36" s="8"/>
      <c r="QCP36" s="8"/>
      <c r="QCQ36" s="8"/>
      <c r="QCR36" s="8"/>
      <c r="QCS36" s="8"/>
      <c r="QCT36" s="8"/>
      <c r="QCU36" s="8"/>
      <c r="QCV36" s="8"/>
      <c r="QCW36" s="8"/>
      <c r="QCX36" s="8"/>
      <c r="QCY36" s="8"/>
      <c r="QCZ36" s="8"/>
      <c r="QDA36" s="8"/>
      <c r="QDB36" s="8"/>
      <c r="QDC36" s="8"/>
      <c r="QDD36" s="8"/>
      <c r="QDE36" s="8"/>
      <c r="QDF36" s="8"/>
      <c r="QDG36" s="8"/>
      <c r="QDH36" s="8"/>
      <c r="QDI36" s="8"/>
      <c r="QDJ36" s="8"/>
      <c r="QDK36" s="8"/>
      <c r="QDL36" s="8"/>
      <c r="QDM36" s="8"/>
      <c r="QDN36" s="8"/>
      <c r="QDO36" s="8"/>
      <c r="QDP36" s="8"/>
      <c r="QDQ36" s="8"/>
      <c r="QDR36" s="8"/>
      <c r="QDS36" s="8"/>
      <c r="QDT36" s="8"/>
      <c r="QDU36" s="8"/>
      <c r="QDV36" s="8"/>
      <c r="QDW36" s="8"/>
      <c r="QDX36" s="8"/>
      <c r="QDY36" s="8"/>
      <c r="QDZ36" s="8"/>
      <c r="QEA36" s="8"/>
      <c r="QEB36" s="8"/>
      <c r="QEC36" s="8"/>
      <c r="QED36" s="8"/>
      <c r="QEE36" s="8"/>
      <c r="QEF36" s="8"/>
      <c r="QEG36" s="8"/>
      <c r="QEH36" s="8"/>
      <c r="QEI36" s="8"/>
      <c r="QEJ36" s="8"/>
      <c r="QEK36" s="8"/>
      <c r="QEL36" s="8"/>
      <c r="QEM36" s="8"/>
      <c r="QEN36" s="8"/>
      <c r="QEO36" s="8"/>
      <c r="QEP36" s="8"/>
      <c r="QEQ36" s="8"/>
      <c r="QER36" s="8"/>
      <c r="QES36" s="8"/>
      <c r="QET36" s="8"/>
      <c r="QEU36" s="8"/>
      <c r="QEV36" s="8"/>
      <c r="QEW36" s="8"/>
      <c r="QEX36" s="8"/>
      <c r="QEY36" s="8"/>
      <c r="QEZ36" s="8"/>
      <c r="QFA36" s="8"/>
      <c r="QFB36" s="8"/>
      <c r="QFC36" s="8"/>
      <c r="QFD36" s="8"/>
      <c r="QFE36" s="8"/>
      <c r="QFF36" s="8"/>
      <c r="QFG36" s="8"/>
      <c r="QFH36" s="8"/>
      <c r="QFI36" s="8"/>
      <c r="QFJ36" s="8"/>
      <c r="QFK36" s="8"/>
      <c r="QFL36" s="8"/>
      <c r="QFM36" s="8"/>
      <c r="QFN36" s="8"/>
      <c r="QFO36" s="8"/>
      <c r="QFP36" s="8"/>
      <c r="QFQ36" s="8"/>
      <c r="QFR36" s="8"/>
      <c r="QFS36" s="8"/>
      <c r="QFT36" s="8"/>
      <c r="QFU36" s="8"/>
      <c r="QFV36" s="8"/>
      <c r="QFW36" s="8"/>
      <c r="QFX36" s="8"/>
      <c r="QFY36" s="8"/>
      <c r="QFZ36" s="8"/>
      <c r="QGA36" s="8"/>
      <c r="QGB36" s="8"/>
      <c r="QGC36" s="8"/>
      <c r="QGD36" s="8"/>
      <c r="QGE36" s="8"/>
      <c r="QGF36" s="8"/>
      <c r="QGG36" s="8"/>
      <c r="QGH36" s="8"/>
      <c r="QGI36" s="8"/>
      <c r="QGJ36" s="8"/>
      <c r="QGK36" s="8"/>
      <c r="QGL36" s="8"/>
      <c r="QGM36" s="8"/>
      <c r="QGN36" s="8"/>
      <c r="QGO36" s="8"/>
      <c r="QGP36" s="8"/>
      <c r="QGQ36" s="8"/>
      <c r="QGR36" s="8"/>
      <c r="QGS36" s="8"/>
      <c r="QGT36" s="8"/>
      <c r="QGU36" s="8"/>
      <c r="QGV36" s="8"/>
      <c r="QGW36" s="8"/>
      <c r="QGX36" s="8"/>
      <c r="QGY36" s="8"/>
      <c r="QGZ36" s="8"/>
      <c r="QHA36" s="8"/>
      <c r="QHB36" s="8"/>
      <c r="QHC36" s="8"/>
      <c r="QHD36" s="8"/>
      <c r="QHE36" s="8"/>
      <c r="QHF36" s="8"/>
      <c r="QHG36" s="8"/>
      <c r="QHH36" s="8"/>
      <c r="QHI36" s="8"/>
      <c r="QHJ36" s="8"/>
      <c r="QHK36" s="8"/>
      <c r="QHL36" s="8"/>
      <c r="QHM36" s="8"/>
      <c r="QHN36" s="8"/>
      <c r="QHO36" s="8"/>
      <c r="QHP36" s="8"/>
      <c r="QHQ36" s="8"/>
      <c r="QHR36" s="8"/>
      <c r="QHS36" s="8"/>
      <c r="QHT36" s="8"/>
      <c r="QHU36" s="8"/>
      <c r="QHV36" s="8"/>
      <c r="QHW36" s="8"/>
      <c r="QHX36" s="8"/>
      <c r="QHY36" s="8"/>
      <c r="QHZ36" s="8"/>
      <c r="QIA36" s="8"/>
      <c r="QIB36" s="8"/>
      <c r="QIC36" s="8"/>
      <c r="QID36" s="8"/>
      <c r="QIE36" s="8"/>
      <c r="QIF36" s="8"/>
      <c r="QIG36" s="8"/>
      <c r="QIH36" s="8"/>
      <c r="QII36" s="8"/>
      <c r="QIJ36" s="8"/>
      <c r="QIK36" s="8"/>
      <c r="QIL36" s="8"/>
      <c r="QIM36" s="8"/>
      <c r="QIN36" s="8"/>
      <c r="QIO36" s="8"/>
      <c r="QIP36" s="8"/>
      <c r="QIQ36" s="8"/>
      <c r="QIR36" s="8"/>
      <c r="QIS36" s="8"/>
      <c r="QIT36" s="8"/>
      <c r="QIU36" s="8"/>
      <c r="QIV36" s="8"/>
      <c r="QIW36" s="8"/>
      <c r="QIX36" s="8"/>
      <c r="QIY36" s="8"/>
      <c r="QIZ36" s="8"/>
      <c r="QJA36" s="8"/>
      <c r="QJB36" s="8"/>
      <c r="QJC36" s="8"/>
      <c r="QJD36" s="8"/>
      <c r="QJE36" s="8"/>
      <c r="QJF36" s="8"/>
      <c r="QJG36" s="8"/>
      <c r="QJH36" s="8"/>
      <c r="QJI36" s="8"/>
      <c r="QJJ36" s="8"/>
      <c r="QJK36" s="8"/>
      <c r="QJL36" s="8"/>
      <c r="QJM36" s="8"/>
      <c r="QJN36" s="8"/>
      <c r="QJO36" s="8"/>
      <c r="QJP36" s="8"/>
      <c r="QJQ36" s="8"/>
      <c r="QJR36" s="8"/>
      <c r="QJS36" s="8"/>
      <c r="QJT36" s="8"/>
      <c r="QJU36" s="8"/>
      <c r="QJV36" s="8"/>
      <c r="QJW36" s="8"/>
      <c r="QJX36" s="8"/>
      <c r="QJY36" s="8"/>
      <c r="QJZ36" s="8"/>
      <c r="QKA36" s="8"/>
      <c r="QKB36" s="8"/>
      <c r="QKC36" s="8"/>
      <c r="QKD36" s="8"/>
      <c r="QKE36" s="8"/>
      <c r="QKF36" s="8"/>
      <c r="QKG36" s="8"/>
      <c r="QKH36" s="8"/>
      <c r="QKI36" s="8"/>
      <c r="QKJ36" s="8"/>
      <c r="QKK36" s="8"/>
      <c r="QKL36" s="8"/>
      <c r="QKM36" s="8"/>
      <c r="QKN36" s="8"/>
      <c r="QKO36" s="8"/>
      <c r="QKP36" s="8"/>
      <c r="QKQ36" s="8"/>
      <c r="QKR36" s="8"/>
      <c r="QKS36" s="8"/>
      <c r="QKT36" s="8"/>
      <c r="QKU36" s="8"/>
      <c r="QKV36" s="8"/>
      <c r="QKW36" s="8"/>
      <c r="QKX36" s="8"/>
      <c r="QKY36" s="8"/>
      <c r="QKZ36" s="8"/>
      <c r="QLA36" s="8"/>
      <c r="QLB36" s="8"/>
      <c r="QLC36" s="8"/>
      <c r="QLD36" s="8"/>
      <c r="QLE36" s="8"/>
      <c r="QLF36" s="8"/>
      <c r="QLG36" s="8"/>
      <c r="QLH36" s="8"/>
      <c r="QLI36" s="8"/>
      <c r="QLJ36" s="8"/>
      <c r="QLK36" s="8"/>
      <c r="QLL36" s="8"/>
      <c r="QLM36" s="8"/>
      <c r="QLN36" s="8"/>
      <c r="QLO36" s="8"/>
      <c r="QLP36" s="8"/>
      <c r="QLQ36" s="8"/>
      <c r="QLR36" s="8"/>
      <c r="QLS36" s="8"/>
      <c r="QLT36" s="8"/>
      <c r="QLU36" s="8"/>
      <c r="QLV36" s="8"/>
      <c r="QLW36" s="8"/>
      <c r="QLX36" s="8"/>
      <c r="QLY36" s="8"/>
      <c r="QLZ36" s="8"/>
      <c r="QMA36" s="8"/>
      <c r="QMB36" s="8"/>
      <c r="QMC36" s="8"/>
      <c r="QMD36" s="8"/>
      <c r="QME36" s="8"/>
      <c r="QMF36" s="8"/>
      <c r="QMG36" s="8"/>
      <c r="QMH36" s="8"/>
      <c r="QMI36" s="8"/>
      <c r="QMJ36" s="8"/>
      <c r="QMK36" s="8"/>
      <c r="QML36" s="8"/>
      <c r="QMM36" s="8"/>
      <c r="QMN36" s="8"/>
      <c r="QMO36" s="8"/>
      <c r="QMP36" s="8"/>
      <c r="QMQ36" s="8"/>
      <c r="QMR36" s="8"/>
      <c r="QMS36" s="8"/>
      <c r="QMT36" s="8"/>
      <c r="QMU36" s="8"/>
      <c r="QMV36" s="8"/>
      <c r="QMW36" s="8"/>
      <c r="QMX36" s="8"/>
      <c r="QMY36" s="8"/>
      <c r="QMZ36" s="8"/>
      <c r="QNA36" s="8"/>
      <c r="QNB36" s="8"/>
      <c r="QNC36" s="8"/>
      <c r="QND36" s="8"/>
      <c r="QNE36" s="8"/>
      <c r="QNF36" s="8"/>
      <c r="QNG36" s="8"/>
      <c r="QNH36" s="8"/>
      <c r="QNI36" s="8"/>
      <c r="QNJ36" s="8"/>
      <c r="QNK36" s="8"/>
      <c r="QNL36" s="8"/>
      <c r="QNM36" s="8"/>
      <c r="QNN36" s="8"/>
      <c r="QNO36" s="8"/>
      <c r="QNP36" s="8"/>
      <c r="QNQ36" s="8"/>
      <c r="QNR36" s="8"/>
      <c r="QNS36" s="8"/>
      <c r="QNT36" s="8"/>
      <c r="QNU36" s="8"/>
      <c r="QNV36" s="8"/>
      <c r="QNW36" s="8"/>
      <c r="QNX36" s="8"/>
      <c r="QNY36" s="8"/>
      <c r="QNZ36" s="8"/>
      <c r="QOA36" s="8"/>
      <c r="QOB36" s="8"/>
      <c r="QOC36" s="8"/>
      <c r="QOD36" s="8"/>
      <c r="QOE36" s="8"/>
      <c r="QOF36" s="8"/>
      <c r="QOG36" s="8"/>
      <c r="QOH36" s="8"/>
      <c r="QOI36" s="8"/>
      <c r="QOJ36" s="8"/>
      <c r="QOK36" s="8"/>
      <c r="QOL36" s="8"/>
      <c r="QOM36" s="8"/>
      <c r="QON36" s="8"/>
      <c r="QOO36" s="8"/>
      <c r="QOP36" s="8"/>
      <c r="QOQ36" s="8"/>
      <c r="QOR36" s="8"/>
      <c r="QOS36" s="8"/>
      <c r="QOT36" s="8"/>
      <c r="QOU36" s="8"/>
      <c r="QOV36" s="8"/>
      <c r="QOW36" s="8"/>
      <c r="QOX36" s="8"/>
      <c r="QOY36" s="8"/>
      <c r="QOZ36" s="8"/>
      <c r="QPA36" s="8"/>
      <c r="QPB36" s="8"/>
      <c r="QPC36" s="8"/>
      <c r="QPD36" s="8"/>
      <c r="QPE36" s="8"/>
      <c r="QPF36" s="8"/>
      <c r="QPG36" s="8"/>
      <c r="QPH36" s="8"/>
      <c r="QPI36" s="8"/>
      <c r="QPJ36" s="8"/>
      <c r="QPK36" s="8"/>
      <c r="QPL36" s="8"/>
      <c r="QPM36" s="8"/>
      <c r="QPN36" s="8"/>
      <c r="QPO36" s="8"/>
      <c r="QPP36" s="8"/>
      <c r="QPQ36" s="8"/>
      <c r="QPR36" s="8"/>
      <c r="QPS36" s="8"/>
      <c r="QPT36" s="8"/>
      <c r="QPU36" s="8"/>
      <c r="QPV36" s="8"/>
      <c r="QPW36" s="8"/>
      <c r="QPX36" s="8"/>
      <c r="QPY36" s="8"/>
      <c r="QPZ36" s="8"/>
      <c r="QQA36" s="8"/>
      <c r="QQB36" s="8"/>
      <c r="QQC36" s="8"/>
      <c r="QQD36" s="8"/>
      <c r="QQE36" s="8"/>
      <c r="QQF36" s="8"/>
      <c r="QQG36" s="8"/>
      <c r="QQH36" s="8"/>
      <c r="QQI36" s="8"/>
      <c r="QQJ36" s="8"/>
      <c r="QQK36" s="8"/>
      <c r="QQL36" s="8"/>
      <c r="QQM36" s="8"/>
      <c r="QQN36" s="8"/>
      <c r="QQO36" s="8"/>
      <c r="QQP36" s="8"/>
      <c r="QQQ36" s="8"/>
      <c r="QQR36" s="8"/>
      <c r="QQS36" s="8"/>
      <c r="QQT36" s="8"/>
      <c r="QQU36" s="8"/>
      <c r="QQV36" s="8"/>
      <c r="QQW36" s="8"/>
      <c r="QQX36" s="8"/>
      <c r="QQY36" s="8"/>
      <c r="QQZ36" s="8"/>
      <c r="QRA36" s="8"/>
      <c r="QRB36" s="8"/>
      <c r="QRC36" s="8"/>
      <c r="QRD36" s="8"/>
      <c r="QRE36" s="8"/>
      <c r="QRF36" s="8"/>
      <c r="QRG36" s="8"/>
      <c r="QRH36" s="8"/>
      <c r="QRI36" s="8"/>
      <c r="QRJ36" s="8"/>
      <c r="QRK36" s="8"/>
      <c r="QRL36" s="8"/>
      <c r="QRM36" s="8"/>
      <c r="QRN36" s="8"/>
      <c r="QRO36" s="8"/>
      <c r="QRP36" s="8"/>
      <c r="QRQ36" s="8"/>
      <c r="QRR36" s="8"/>
      <c r="QRS36" s="8"/>
      <c r="QRT36" s="8"/>
      <c r="QRU36" s="8"/>
      <c r="QRV36" s="8"/>
      <c r="QRW36" s="8"/>
      <c r="QRX36" s="8"/>
      <c r="QRY36" s="8"/>
      <c r="QRZ36" s="8"/>
      <c r="QSA36" s="8"/>
      <c r="QSB36" s="8"/>
      <c r="QSC36" s="8"/>
      <c r="QSD36" s="8"/>
      <c r="QSE36" s="8"/>
      <c r="QSF36" s="8"/>
      <c r="QSG36" s="8"/>
      <c r="QSH36" s="8"/>
      <c r="QSI36" s="8"/>
      <c r="QSJ36" s="8"/>
      <c r="QSK36" s="8"/>
      <c r="QSL36" s="8"/>
      <c r="QSM36" s="8"/>
      <c r="QSN36" s="8"/>
      <c r="QSO36" s="8"/>
      <c r="QSP36" s="8"/>
      <c r="QSQ36" s="8"/>
      <c r="QSR36" s="8"/>
      <c r="QSS36" s="8"/>
      <c r="QST36" s="8"/>
      <c r="QSU36" s="8"/>
      <c r="QSV36" s="8"/>
      <c r="QSW36" s="8"/>
      <c r="QSX36" s="8"/>
      <c r="QSY36" s="8"/>
      <c r="QSZ36" s="8"/>
      <c r="QTA36" s="8"/>
      <c r="QTB36" s="8"/>
      <c r="QTC36" s="8"/>
      <c r="QTD36" s="8"/>
      <c r="QTE36" s="8"/>
      <c r="QTF36" s="8"/>
      <c r="QTG36" s="8"/>
      <c r="QTH36" s="8"/>
      <c r="QTI36" s="8"/>
      <c r="QTJ36" s="8"/>
      <c r="QTK36" s="8"/>
      <c r="QTL36" s="8"/>
      <c r="QTM36" s="8"/>
      <c r="QTN36" s="8"/>
      <c r="QTO36" s="8"/>
      <c r="QTP36" s="8"/>
      <c r="QTQ36" s="8"/>
      <c r="QTR36" s="8"/>
      <c r="QTS36" s="8"/>
      <c r="QTT36" s="8"/>
      <c r="QTU36" s="8"/>
      <c r="QTV36" s="8"/>
      <c r="QTW36" s="8"/>
      <c r="QTX36" s="8"/>
      <c r="QTY36" s="8"/>
      <c r="QTZ36" s="8"/>
      <c r="QUA36" s="8"/>
      <c r="QUB36" s="8"/>
      <c r="QUC36" s="8"/>
      <c r="QUD36" s="8"/>
      <c r="QUE36" s="8"/>
      <c r="QUF36" s="8"/>
      <c r="QUG36" s="8"/>
      <c r="QUH36" s="8"/>
      <c r="QUI36" s="8"/>
      <c r="QUJ36" s="8"/>
      <c r="QUK36" s="8"/>
      <c r="QUL36" s="8"/>
      <c r="QUM36" s="8"/>
      <c r="QUN36" s="8"/>
      <c r="QUO36" s="8"/>
      <c r="QUP36" s="8"/>
      <c r="QUQ36" s="8"/>
      <c r="QUR36" s="8"/>
      <c r="QUS36" s="8"/>
      <c r="QUT36" s="8"/>
      <c r="QUU36" s="8"/>
      <c r="QUV36" s="8"/>
      <c r="QUW36" s="8"/>
      <c r="QUX36" s="8"/>
      <c r="QUY36" s="8"/>
      <c r="QUZ36" s="8"/>
      <c r="QVA36" s="8"/>
      <c r="QVB36" s="8"/>
      <c r="QVC36" s="8"/>
      <c r="QVD36" s="8"/>
      <c r="QVE36" s="8"/>
      <c r="QVF36" s="8"/>
      <c r="QVG36" s="8"/>
      <c r="QVH36" s="8"/>
      <c r="QVI36" s="8"/>
      <c r="QVJ36" s="8"/>
      <c r="QVK36" s="8"/>
      <c r="QVL36" s="8"/>
      <c r="QVM36" s="8"/>
      <c r="QVN36" s="8"/>
      <c r="QVO36" s="8"/>
      <c r="QVP36" s="8"/>
      <c r="QVQ36" s="8"/>
      <c r="QVR36" s="8"/>
      <c r="QVS36" s="8"/>
      <c r="QVT36" s="8"/>
      <c r="QVU36" s="8"/>
      <c r="QVV36" s="8"/>
      <c r="QVW36" s="8"/>
      <c r="QVX36" s="8"/>
      <c r="QVY36" s="8"/>
      <c r="QVZ36" s="8"/>
      <c r="QWA36" s="8"/>
      <c r="QWB36" s="8"/>
      <c r="QWC36" s="8"/>
      <c r="QWD36" s="8"/>
      <c r="QWE36" s="8"/>
      <c r="QWF36" s="8"/>
      <c r="QWG36" s="8"/>
      <c r="QWH36" s="8"/>
      <c r="QWI36" s="8"/>
      <c r="QWJ36" s="8"/>
      <c r="QWK36" s="8"/>
      <c r="QWL36" s="8"/>
      <c r="QWM36" s="8"/>
      <c r="QWN36" s="8"/>
      <c r="QWO36" s="8"/>
      <c r="QWP36" s="8"/>
      <c r="QWQ36" s="8"/>
      <c r="QWR36" s="8"/>
      <c r="QWS36" s="8"/>
      <c r="QWT36" s="8"/>
      <c r="QWU36" s="8"/>
      <c r="QWV36" s="8"/>
      <c r="QWW36" s="8"/>
      <c r="QWX36" s="8"/>
      <c r="QWY36" s="8"/>
      <c r="QWZ36" s="8"/>
      <c r="QXA36" s="8"/>
      <c r="QXB36" s="8"/>
      <c r="QXC36" s="8"/>
      <c r="QXD36" s="8"/>
      <c r="QXE36" s="8"/>
      <c r="QXF36" s="8"/>
      <c r="QXG36" s="8"/>
      <c r="QXH36" s="8"/>
      <c r="QXI36" s="8"/>
      <c r="QXJ36" s="8"/>
      <c r="QXK36" s="8"/>
      <c r="QXL36" s="8"/>
      <c r="QXM36" s="8"/>
      <c r="QXN36" s="8"/>
      <c r="QXO36" s="8"/>
      <c r="QXP36" s="8"/>
      <c r="QXQ36" s="8"/>
      <c r="QXR36" s="8"/>
      <c r="QXS36" s="8"/>
      <c r="QXT36" s="8"/>
      <c r="QXU36" s="8"/>
      <c r="QXV36" s="8"/>
      <c r="QXW36" s="8"/>
      <c r="QXX36" s="8"/>
      <c r="QXY36" s="8"/>
      <c r="QXZ36" s="8"/>
      <c r="QYA36" s="8"/>
      <c r="QYB36" s="8"/>
      <c r="QYC36" s="8"/>
      <c r="QYD36" s="8"/>
      <c r="QYE36" s="8"/>
      <c r="QYF36" s="8"/>
      <c r="QYG36" s="8"/>
      <c r="QYH36" s="8"/>
      <c r="QYI36" s="8"/>
      <c r="QYJ36" s="8"/>
      <c r="QYK36" s="8"/>
      <c r="QYL36" s="8"/>
      <c r="QYM36" s="8"/>
      <c r="QYN36" s="8"/>
      <c r="QYO36" s="8"/>
      <c r="QYP36" s="8"/>
      <c r="QYQ36" s="8"/>
      <c r="QYR36" s="8"/>
      <c r="QYS36" s="8"/>
      <c r="QYT36" s="8"/>
      <c r="QYU36" s="8"/>
      <c r="QYV36" s="8"/>
      <c r="QYW36" s="8"/>
      <c r="QYX36" s="8"/>
      <c r="QYY36" s="8"/>
      <c r="QYZ36" s="8"/>
      <c r="QZA36" s="8"/>
      <c r="QZB36" s="8"/>
      <c r="QZC36" s="8"/>
      <c r="QZD36" s="8"/>
      <c r="QZE36" s="8"/>
      <c r="QZF36" s="8"/>
      <c r="QZG36" s="8"/>
      <c r="QZH36" s="8"/>
      <c r="QZI36" s="8"/>
      <c r="QZJ36" s="8"/>
      <c r="QZK36" s="8"/>
      <c r="QZL36" s="8"/>
      <c r="QZM36" s="8"/>
      <c r="QZN36" s="8"/>
      <c r="QZO36" s="8"/>
      <c r="QZP36" s="8"/>
      <c r="QZQ36" s="8"/>
      <c r="QZR36" s="8"/>
      <c r="QZS36" s="8"/>
      <c r="QZT36" s="8"/>
      <c r="QZU36" s="8"/>
      <c r="QZV36" s="8"/>
      <c r="QZW36" s="8"/>
      <c r="QZX36" s="8"/>
      <c r="QZY36" s="8"/>
      <c r="QZZ36" s="8"/>
      <c r="RAA36" s="8"/>
      <c r="RAB36" s="8"/>
      <c r="RAC36" s="8"/>
      <c r="RAD36" s="8"/>
      <c r="RAE36" s="8"/>
      <c r="RAF36" s="8"/>
      <c r="RAG36" s="8"/>
      <c r="RAH36" s="8"/>
      <c r="RAI36" s="8"/>
      <c r="RAJ36" s="8"/>
      <c r="RAK36" s="8"/>
      <c r="RAL36" s="8"/>
      <c r="RAM36" s="8"/>
      <c r="RAN36" s="8"/>
      <c r="RAO36" s="8"/>
      <c r="RAP36" s="8"/>
      <c r="RAQ36" s="8"/>
      <c r="RAR36" s="8"/>
      <c r="RAS36" s="8"/>
      <c r="RAT36" s="8"/>
      <c r="RAU36" s="8"/>
      <c r="RAV36" s="8"/>
      <c r="RAW36" s="8"/>
      <c r="RAX36" s="8"/>
      <c r="RAY36" s="8"/>
      <c r="RAZ36" s="8"/>
      <c r="RBA36" s="8"/>
      <c r="RBB36" s="8"/>
      <c r="RBC36" s="8"/>
      <c r="RBD36" s="8"/>
      <c r="RBE36" s="8"/>
      <c r="RBF36" s="8"/>
      <c r="RBG36" s="8"/>
      <c r="RBH36" s="8"/>
      <c r="RBI36" s="8"/>
      <c r="RBJ36" s="8"/>
      <c r="RBK36" s="8"/>
      <c r="RBL36" s="8"/>
      <c r="RBM36" s="8"/>
      <c r="RBN36" s="8"/>
      <c r="RBO36" s="8"/>
      <c r="RBP36" s="8"/>
      <c r="RBQ36" s="8"/>
      <c r="RBR36" s="8"/>
      <c r="RBS36" s="8"/>
      <c r="RBT36" s="8"/>
      <c r="RBU36" s="8"/>
      <c r="RBV36" s="8"/>
      <c r="RBW36" s="8"/>
      <c r="RBX36" s="8"/>
      <c r="RBY36" s="8"/>
      <c r="RBZ36" s="8"/>
      <c r="RCA36" s="8"/>
      <c r="RCB36" s="8"/>
      <c r="RCC36" s="8"/>
      <c r="RCD36" s="8"/>
      <c r="RCE36" s="8"/>
      <c r="RCF36" s="8"/>
      <c r="RCG36" s="8"/>
      <c r="RCH36" s="8"/>
      <c r="RCI36" s="8"/>
      <c r="RCJ36" s="8"/>
      <c r="RCK36" s="8"/>
      <c r="RCL36" s="8"/>
      <c r="RCM36" s="8"/>
      <c r="RCN36" s="8"/>
      <c r="RCO36" s="8"/>
      <c r="RCP36" s="8"/>
      <c r="RCQ36" s="8"/>
      <c r="RCR36" s="8"/>
      <c r="RCS36" s="8"/>
      <c r="RCT36" s="8"/>
      <c r="RCU36" s="8"/>
      <c r="RCV36" s="8"/>
      <c r="RCW36" s="8"/>
      <c r="RCX36" s="8"/>
      <c r="RCY36" s="8"/>
      <c r="RCZ36" s="8"/>
      <c r="RDA36" s="8"/>
      <c r="RDB36" s="8"/>
      <c r="RDC36" s="8"/>
      <c r="RDD36" s="8"/>
      <c r="RDE36" s="8"/>
      <c r="RDF36" s="8"/>
      <c r="RDG36" s="8"/>
      <c r="RDH36" s="8"/>
      <c r="RDI36" s="8"/>
      <c r="RDJ36" s="8"/>
      <c r="RDK36" s="8"/>
      <c r="RDL36" s="8"/>
      <c r="RDM36" s="8"/>
      <c r="RDN36" s="8"/>
      <c r="RDO36" s="8"/>
      <c r="RDP36" s="8"/>
      <c r="RDQ36" s="8"/>
      <c r="RDR36" s="8"/>
      <c r="RDS36" s="8"/>
      <c r="RDT36" s="8"/>
      <c r="RDU36" s="8"/>
      <c r="RDV36" s="8"/>
      <c r="RDW36" s="8"/>
      <c r="RDX36" s="8"/>
      <c r="RDY36" s="8"/>
      <c r="RDZ36" s="8"/>
      <c r="REA36" s="8"/>
      <c r="REB36" s="8"/>
      <c r="REC36" s="8"/>
      <c r="RED36" s="8"/>
      <c r="REE36" s="8"/>
      <c r="REF36" s="8"/>
      <c r="REG36" s="8"/>
      <c r="REH36" s="8"/>
      <c r="REI36" s="8"/>
      <c r="REJ36" s="8"/>
      <c r="REK36" s="8"/>
      <c r="REL36" s="8"/>
      <c r="REM36" s="8"/>
      <c r="REN36" s="8"/>
      <c r="REO36" s="8"/>
      <c r="REP36" s="8"/>
      <c r="REQ36" s="8"/>
      <c r="RER36" s="8"/>
      <c r="RES36" s="8"/>
      <c r="RET36" s="8"/>
      <c r="REU36" s="8"/>
      <c r="REV36" s="8"/>
      <c r="REW36" s="8"/>
      <c r="REX36" s="8"/>
      <c r="REY36" s="8"/>
      <c r="REZ36" s="8"/>
      <c r="RFA36" s="8"/>
      <c r="RFB36" s="8"/>
      <c r="RFC36" s="8"/>
      <c r="RFD36" s="8"/>
      <c r="RFE36" s="8"/>
      <c r="RFF36" s="8"/>
      <c r="RFG36" s="8"/>
      <c r="RFH36" s="8"/>
      <c r="RFI36" s="8"/>
      <c r="RFJ36" s="8"/>
      <c r="RFK36" s="8"/>
      <c r="RFL36" s="8"/>
      <c r="RFM36" s="8"/>
      <c r="RFN36" s="8"/>
      <c r="RFO36" s="8"/>
      <c r="RFP36" s="8"/>
      <c r="RFQ36" s="8"/>
      <c r="RFR36" s="8"/>
      <c r="RFS36" s="8"/>
      <c r="RFT36" s="8"/>
      <c r="RFU36" s="8"/>
      <c r="RFV36" s="8"/>
      <c r="RFW36" s="8"/>
      <c r="RFX36" s="8"/>
      <c r="RFY36" s="8"/>
      <c r="RFZ36" s="8"/>
      <c r="RGA36" s="8"/>
      <c r="RGB36" s="8"/>
      <c r="RGC36" s="8"/>
      <c r="RGD36" s="8"/>
      <c r="RGE36" s="8"/>
      <c r="RGF36" s="8"/>
      <c r="RGG36" s="8"/>
      <c r="RGH36" s="8"/>
      <c r="RGI36" s="8"/>
      <c r="RGJ36" s="8"/>
      <c r="RGK36" s="8"/>
      <c r="RGL36" s="8"/>
      <c r="RGM36" s="8"/>
      <c r="RGN36" s="8"/>
      <c r="RGO36" s="8"/>
      <c r="RGP36" s="8"/>
      <c r="RGQ36" s="8"/>
      <c r="RGR36" s="8"/>
      <c r="RGS36" s="8"/>
      <c r="RGT36" s="8"/>
      <c r="RGU36" s="8"/>
      <c r="RGV36" s="8"/>
      <c r="RGW36" s="8"/>
      <c r="RGX36" s="8"/>
      <c r="RGY36" s="8"/>
      <c r="RGZ36" s="8"/>
      <c r="RHA36" s="8"/>
      <c r="RHB36" s="8"/>
      <c r="RHC36" s="8"/>
      <c r="RHD36" s="8"/>
      <c r="RHE36" s="8"/>
      <c r="RHF36" s="8"/>
      <c r="RHG36" s="8"/>
      <c r="RHH36" s="8"/>
      <c r="RHI36" s="8"/>
      <c r="RHJ36" s="8"/>
      <c r="RHK36" s="8"/>
      <c r="RHL36" s="8"/>
      <c r="RHM36" s="8"/>
      <c r="RHN36" s="8"/>
      <c r="RHO36" s="8"/>
      <c r="RHP36" s="8"/>
      <c r="RHQ36" s="8"/>
      <c r="RHR36" s="8"/>
      <c r="RHS36" s="8"/>
      <c r="RHT36" s="8"/>
      <c r="RHU36" s="8"/>
      <c r="RHV36" s="8"/>
      <c r="RHW36" s="8"/>
      <c r="RHX36" s="8"/>
      <c r="RHY36" s="8"/>
      <c r="RHZ36" s="8"/>
      <c r="RIA36" s="8"/>
      <c r="RIB36" s="8"/>
      <c r="RIC36" s="8"/>
      <c r="RID36" s="8"/>
      <c r="RIE36" s="8"/>
      <c r="RIF36" s="8"/>
      <c r="RIG36" s="8"/>
      <c r="RIH36" s="8"/>
      <c r="RII36" s="8"/>
      <c r="RIJ36" s="8"/>
      <c r="RIK36" s="8"/>
      <c r="RIL36" s="8"/>
      <c r="RIM36" s="8"/>
      <c r="RIN36" s="8"/>
      <c r="RIO36" s="8"/>
      <c r="RIP36" s="8"/>
      <c r="RIQ36" s="8"/>
      <c r="RIR36" s="8"/>
      <c r="RIS36" s="8"/>
      <c r="RIT36" s="8"/>
      <c r="RIU36" s="8"/>
      <c r="RIV36" s="8"/>
      <c r="RIW36" s="8"/>
      <c r="RIX36" s="8"/>
      <c r="RIY36" s="8"/>
      <c r="RIZ36" s="8"/>
      <c r="RJA36" s="8"/>
      <c r="RJB36" s="8"/>
      <c r="RJC36" s="8"/>
      <c r="RJD36" s="8"/>
      <c r="RJE36" s="8"/>
      <c r="RJF36" s="8"/>
      <c r="RJG36" s="8"/>
      <c r="RJH36" s="8"/>
      <c r="RJI36" s="8"/>
      <c r="RJJ36" s="8"/>
      <c r="RJK36" s="8"/>
      <c r="RJL36" s="8"/>
      <c r="RJM36" s="8"/>
      <c r="RJN36" s="8"/>
      <c r="RJO36" s="8"/>
      <c r="RJP36" s="8"/>
      <c r="RJQ36" s="8"/>
      <c r="RJR36" s="8"/>
      <c r="RJS36" s="8"/>
      <c r="RJT36" s="8"/>
      <c r="RJU36" s="8"/>
      <c r="RJV36" s="8"/>
      <c r="RJW36" s="8"/>
      <c r="RJX36" s="8"/>
      <c r="RJY36" s="8"/>
      <c r="RJZ36" s="8"/>
      <c r="RKA36" s="8"/>
      <c r="RKB36" s="8"/>
      <c r="RKC36" s="8"/>
      <c r="RKD36" s="8"/>
      <c r="RKE36" s="8"/>
      <c r="RKF36" s="8"/>
      <c r="RKG36" s="8"/>
      <c r="RKH36" s="8"/>
      <c r="RKI36" s="8"/>
      <c r="RKJ36" s="8"/>
      <c r="RKK36" s="8"/>
      <c r="RKL36" s="8"/>
      <c r="RKM36" s="8"/>
      <c r="RKN36" s="8"/>
      <c r="RKO36" s="8"/>
      <c r="RKP36" s="8"/>
      <c r="RKQ36" s="8"/>
      <c r="RKR36" s="8"/>
      <c r="RKS36" s="8"/>
      <c r="RKT36" s="8"/>
      <c r="RKU36" s="8"/>
      <c r="RKV36" s="8"/>
      <c r="RKW36" s="8"/>
      <c r="RKX36" s="8"/>
      <c r="RKY36" s="8"/>
      <c r="RKZ36" s="8"/>
      <c r="RLA36" s="8"/>
      <c r="RLB36" s="8"/>
      <c r="RLC36" s="8"/>
      <c r="RLD36" s="8"/>
      <c r="RLE36" s="8"/>
      <c r="RLF36" s="8"/>
      <c r="RLG36" s="8"/>
      <c r="RLH36" s="8"/>
      <c r="RLI36" s="8"/>
      <c r="RLJ36" s="8"/>
      <c r="RLK36" s="8"/>
      <c r="RLL36" s="8"/>
      <c r="RLM36" s="8"/>
      <c r="RLN36" s="8"/>
      <c r="RLO36" s="8"/>
      <c r="RLP36" s="8"/>
      <c r="RLQ36" s="8"/>
      <c r="RLR36" s="8"/>
      <c r="RLS36" s="8"/>
      <c r="RLT36" s="8"/>
      <c r="RLU36" s="8"/>
      <c r="RLV36" s="8"/>
      <c r="RLW36" s="8"/>
      <c r="RLX36" s="8"/>
      <c r="RLY36" s="8"/>
      <c r="RLZ36" s="8"/>
      <c r="RMA36" s="8"/>
      <c r="RMB36" s="8"/>
      <c r="RMC36" s="8"/>
      <c r="RMD36" s="8"/>
      <c r="RME36" s="8"/>
      <c r="RMF36" s="8"/>
      <c r="RMG36" s="8"/>
      <c r="RMH36" s="8"/>
      <c r="RMI36" s="8"/>
      <c r="RMJ36" s="8"/>
      <c r="RMK36" s="8"/>
      <c r="RML36" s="8"/>
      <c r="RMM36" s="8"/>
      <c r="RMN36" s="8"/>
      <c r="RMO36" s="8"/>
      <c r="RMP36" s="8"/>
      <c r="RMQ36" s="8"/>
      <c r="RMR36" s="8"/>
      <c r="RMS36" s="8"/>
      <c r="RMT36" s="8"/>
      <c r="RMU36" s="8"/>
      <c r="RMV36" s="8"/>
      <c r="RMW36" s="8"/>
      <c r="RMX36" s="8"/>
      <c r="RMY36" s="8"/>
      <c r="RMZ36" s="8"/>
      <c r="RNA36" s="8"/>
      <c r="RNB36" s="8"/>
      <c r="RNC36" s="8"/>
      <c r="RND36" s="8"/>
      <c r="RNE36" s="8"/>
      <c r="RNF36" s="8"/>
      <c r="RNG36" s="8"/>
      <c r="RNH36" s="8"/>
      <c r="RNI36" s="8"/>
      <c r="RNJ36" s="8"/>
      <c r="RNK36" s="8"/>
      <c r="RNL36" s="8"/>
      <c r="RNM36" s="8"/>
      <c r="RNN36" s="8"/>
      <c r="RNO36" s="8"/>
      <c r="RNP36" s="8"/>
      <c r="RNQ36" s="8"/>
      <c r="RNR36" s="8"/>
      <c r="RNS36" s="8"/>
      <c r="RNT36" s="8"/>
      <c r="RNU36" s="8"/>
      <c r="RNV36" s="8"/>
      <c r="RNW36" s="8"/>
      <c r="RNX36" s="8"/>
      <c r="RNY36" s="8"/>
      <c r="RNZ36" s="8"/>
      <c r="ROA36" s="8"/>
      <c r="ROB36" s="8"/>
      <c r="ROC36" s="8"/>
      <c r="ROD36" s="8"/>
      <c r="ROE36" s="8"/>
      <c r="ROF36" s="8"/>
      <c r="ROG36" s="8"/>
      <c r="ROH36" s="8"/>
      <c r="ROI36" s="8"/>
      <c r="ROJ36" s="8"/>
      <c r="ROK36" s="8"/>
      <c r="ROL36" s="8"/>
      <c r="ROM36" s="8"/>
      <c r="RON36" s="8"/>
      <c r="ROO36" s="8"/>
      <c r="ROP36" s="8"/>
      <c r="ROQ36" s="8"/>
      <c r="ROR36" s="8"/>
      <c r="ROS36" s="8"/>
      <c r="ROT36" s="8"/>
      <c r="ROU36" s="8"/>
      <c r="ROV36" s="8"/>
      <c r="ROW36" s="8"/>
      <c r="ROX36" s="8"/>
      <c r="ROY36" s="8"/>
      <c r="ROZ36" s="8"/>
      <c r="RPA36" s="8"/>
      <c r="RPB36" s="8"/>
      <c r="RPC36" s="8"/>
      <c r="RPD36" s="8"/>
      <c r="RPE36" s="8"/>
      <c r="RPF36" s="8"/>
      <c r="RPG36" s="8"/>
      <c r="RPH36" s="8"/>
      <c r="RPI36" s="8"/>
      <c r="RPJ36" s="8"/>
      <c r="RPK36" s="8"/>
      <c r="RPL36" s="8"/>
      <c r="RPM36" s="8"/>
      <c r="RPN36" s="8"/>
      <c r="RPO36" s="8"/>
      <c r="RPP36" s="8"/>
      <c r="RPQ36" s="8"/>
      <c r="RPR36" s="8"/>
      <c r="RPS36" s="8"/>
      <c r="RPT36" s="8"/>
      <c r="RPU36" s="8"/>
      <c r="RPV36" s="8"/>
      <c r="RPW36" s="8"/>
      <c r="RPX36" s="8"/>
      <c r="RPY36" s="8"/>
      <c r="RPZ36" s="8"/>
      <c r="RQA36" s="8"/>
      <c r="RQB36" s="8"/>
      <c r="RQC36" s="8"/>
      <c r="RQD36" s="8"/>
      <c r="RQE36" s="8"/>
      <c r="RQF36" s="8"/>
      <c r="RQG36" s="8"/>
      <c r="RQH36" s="8"/>
      <c r="RQI36" s="8"/>
      <c r="RQJ36" s="8"/>
      <c r="RQK36" s="8"/>
      <c r="RQL36" s="8"/>
      <c r="RQM36" s="8"/>
      <c r="RQN36" s="8"/>
      <c r="RQO36" s="8"/>
      <c r="RQP36" s="8"/>
      <c r="RQQ36" s="8"/>
      <c r="RQR36" s="8"/>
      <c r="RQS36" s="8"/>
      <c r="RQT36" s="8"/>
      <c r="RQU36" s="8"/>
      <c r="RQV36" s="8"/>
      <c r="RQW36" s="8"/>
      <c r="RQX36" s="8"/>
      <c r="RQY36" s="8"/>
      <c r="RQZ36" s="8"/>
      <c r="RRA36" s="8"/>
      <c r="RRB36" s="8"/>
      <c r="RRC36" s="8"/>
      <c r="RRD36" s="8"/>
      <c r="RRE36" s="8"/>
      <c r="RRF36" s="8"/>
      <c r="RRG36" s="8"/>
      <c r="RRH36" s="8"/>
      <c r="RRI36" s="8"/>
      <c r="RRJ36" s="8"/>
      <c r="RRK36" s="8"/>
      <c r="RRL36" s="8"/>
      <c r="RRM36" s="8"/>
      <c r="RRN36" s="8"/>
      <c r="RRO36" s="8"/>
      <c r="RRP36" s="8"/>
      <c r="RRQ36" s="8"/>
      <c r="RRR36" s="8"/>
      <c r="RRS36" s="8"/>
      <c r="RRT36" s="8"/>
      <c r="RRU36" s="8"/>
      <c r="RRV36" s="8"/>
      <c r="RRW36" s="8"/>
      <c r="RRX36" s="8"/>
      <c r="RRY36" s="8"/>
      <c r="RRZ36" s="8"/>
      <c r="RSA36" s="8"/>
      <c r="RSB36" s="8"/>
      <c r="RSC36" s="8"/>
      <c r="RSD36" s="8"/>
      <c r="RSE36" s="8"/>
      <c r="RSF36" s="8"/>
      <c r="RSG36" s="8"/>
      <c r="RSH36" s="8"/>
      <c r="RSI36" s="8"/>
      <c r="RSJ36" s="8"/>
      <c r="RSK36" s="8"/>
      <c r="RSL36" s="8"/>
      <c r="RSM36" s="8"/>
      <c r="RSN36" s="8"/>
      <c r="RSO36" s="8"/>
      <c r="RSP36" s="8"/>
      <c r="RSQ36" s="8"/>
      <c r="RSR36" s="8"/>
      <c r="RSS36" s="8"/>
      <c r="RST36" s="8"/>
      <c r="RSU36" s="8"/>
      <c r="RSV36" s="8"/>
      <c r="RSW36" s="8"/>
      <c r="RSX36" s="8"/>
      <c r="RSY36" s="8"/>
      <c r="RSZ36" s="8"/>
      <c r="RTA36" s="8"/>
      <c r="RTB36" s="8"/>
      <c r="RTC36" s="8"/>
      <c r="RTD36" s="8"/>
      <c r="RTE36" s="8"/>
      <c r="RTF36" s="8"/>
      <c r="RTG36" s="8"/>
      <c r="RTH36" s="8"/>
      <c r="RTI36" s="8"/>
      <c r="RTJ36" s="8"/>
      <c r="RTK36" s="8"/>
      <c r="RTL36" s="8"/>
      <c r="RTM36" s="8"/>
      <c r="RTN36" s="8"/>
      <c r="RTO36" s="8"/>
      <c r="RTP36" s="8"/>
      <c r="RTQ36" s="8"/>
      <c r="RTR36" s="8"/>
      <c r="RTS36" s="8"/>
      <c r="RTT36" s="8"/>
      <c r="RTU36" s="8"/>
      <c r="RTV36" s="8"/>
      <c r="RTW36" s="8"/>
      <c r="RTX36" s="8"/>
      <c r="RTY36" s="8"/>
      <c r="RTZ36" s="8"/>
      <c r="RUA36" s="8"/>
      <c r="RUB36" s="8"/>
      <c r="RUC36" s="8"/>
      <c r="RUD36" s="8"/>
      <c r="RUE36" s="8"/>
      <c r="RUF36" s="8"/>
      <c r="RUG36" s="8"/>
      <c r="RUH36" s="8"/>
      <c r="RUI36" s="8"/>
      <c r="RUJ36" s="8"/>
      <c r="RUK36" s="8"/>
      <c r="RUL36" s="8"/>
      <c r="RUM36" s="8"/>
      <c r="RUN36" s="8"/>
      <c r="RUO36" s="8"/>
      <c r="RUP36" s="8"/>
      <c r="RUQ36" s="8"/>
      <c r="RUR36" s="8"/>
      <c r="RUS36" s="8"/>
      <c r="RUT36" s="8"/>
      <c r="RUU36" s="8"/>
      <c r="RUV36" s="8"/>
      <c r="RUW36" s="8"/>
      <c r="RUX36" s="8"/>
      <c r="RUY36" s="8"/>
      <c r="RUZ36" s="8"/>
      <c r="RVA36" s="8"/>
      <c r="RVB36" s="8"/>
      <c r="RVC36" s="8"/>
      <c r="RVD36" s="8"/>
      <c r="RVE36" s="8"/>
      <c r="RVF36" s="8"/>
      <c r="RVG36" s="8"/>
      <c r="RVH36" s="8"/>
      <c r="RVI36" s="8"/>
      <c r="RVJ36" s="8"/>
      <c r="RVK36" s="8"/>
      <c r="RVL36" s="8"/>
      <c r="RVM36" s="8"/>
      <c r="RVN36" s="8"/>
      <c r="RVO36" s="8"/>
      <c r="RVP36" s="8"/>
      <c r="RVQ36" s="8"/>
      <c r="RVR36" s="8"/>
      <c r="RVS36" s="8"/>
      <c r="RVT36" s="8"/>
      <c r="RVU36" s="8"/>
      <c r="RVV36" s="8"/>
      <c r="RVW36" s="8"/>
      <c r="RVX36" s="8"/>
      <c r="RVY36" s="8"/>
      <c r="RVZ36" s="8"/>
      <c r="RWA36" s="8"/>
      <c r="RWB36" s="8"/>
      <c r="RWC36" s="8"/>
      <c r="RWD36" s="8"/>
      <c r="RWE36" s="8"/>
      <c r="RWF36" s="8"/>
      <c r="RWG36" s="8"/>
      <c r="RWH36" s="8"/>
      <c r="RWI36" s="8"/>
      <c r="RWJ36" s="8"/>
      <c r="RWK36" s="8"/>
      <c r="RWL36" s="8"/>
      <c r="RWM36" s="8"/>
      <c r="RWN36" s="8"/>
      <c r="RWO36" s="8"/>
      <c r="RWP36" s="8"/>
      <c r="RWQ36" s="8"/>
      <c r="RWR36" s="8"/>
      <c r="RWS36" s="8"/>
      <c r="RWT36" s="8"/>
      <c r="RWU36" s="8"/>
      <c r="RWV36" s="8"/>
      <c r="RWW36" s="8"/>
      <c r="RWX36" s="8"/>
      <c r="RWY36" s="8"/>
      <c r="RWZ36" s="8"/>
      <c r="RXA36" s="8"/>
      <c r="RXB36" s="8"/>
      <c r="RXC36" s="8"/>
      <c r="RXD36" s="8"/>
      <c r="RXE36" s="8"/>
      <c r="RXF36" s="8"/>
      <c r="RXG36" s="8"/>
      <c r="RXH36" s="8"/>
      <c r="RXI36" s="8"/>
      <c r="RXJ36" s="8"/>
      <c r="RXK36" s="8"/>
      <c r="RXL36" s="8"/>
      <c r="RXM36" s="8"/>
      <c r="RXN36" s="8"/>
      <c r="RXO36" s="8"/>
      <c r="RXP36" s="8"/>
      <c r="RXQ36" s="8"/>
      <c r="RXR36" s="8"/>
      <c r="RXS36" s="8"/>
      <c r="RXT36" s="8"/>
      <c r="RXU36" s="8"/>
      <c r="RXV36" s="8"/>
      <c r="RXW36" s="8"/>
      <c r="RXX36" s="8"/>
      <c r="RXY36" s="8"/>
      <c r="RXZ36" s="8"/>
      <c r="RYA36" s="8"/>
      <c r="RYB36" s="8"/>
      <c r="RYC36" s="8"/>
      <c r="RYD36" s="8"/>
      <c r="RYE36" s="8"/>
      <c r="RYF36" s="8"/>
      <c r="RYG36" s="8"/>
      <c r="RYH36" s="8"/>
      <c r="RYI36" s="8"/>
      <c r="RYJ36" s="8"/>
      <c r="RYK36" s="8"/>
      <c r="RYL36" s="8"/>
      <c r="RYM36" s="8"/>
      <c r="RYN36" s="8"/>
      <c r="RYO36" s="8"/>
      <c r="RYP36" s="8"/>
      <c r="RYQ36" s="8"/>
      <c r="RYR36" s="8"/>
      <c r="RYS36" s="8"/>
      <c r="RYT36" s="8"/>
      <c r="RYU36" s="8"/>
      <c r="RYV36" s="8"/>
      <c r="RYW36" s="8"/>
      <c r="RYX36" s="8"/>
      <c r="RYY36" s="8"/>
      <c r="RYZ36" s="8"/>
      <c r="RZA36" s="8"/>
      <c r="RZB36" s="8"/>
      <c r="RZC36" s="8"/>
      <c r="RZD36" s="8"/>
      <c r="RZE36" s="8"/>
      <c r="RZF36" s="8"/>
      <c r="RZG36" s="8"/>
      <c r="RZH36" s="8"/>
      <c r="RZI36" s="8"/>
      <c r="RZJ36" s="8"/>
      <c r="RZK36" s="8"/>
      <c r="RZL36" s="8"/>
      <c r="RZM36" s="8"/>
      <c r="RZN36" s="8"/>
      <c r="RZO36" s="8"/>
      <c r="RZP36" s="8"/>
      <c r="RZQ36" s="8"/>
      <c r="RZR36" s="8"/>
      <c r="RZS36" s="8"/>
      <c r="RZT36" s="8"/>
      <c r="RZU36" s="8"/>
      <c r="RZV36" s="8"/>
      <c r="RZW36" s="8"/>
      <c r="RZX36" s="8"/>
      <c r="RZY36" s="8"/>
      <c r="RZZ36" s="8"/>
      <c r="SAA36" s="8"/>
      <c r="SAB36" s="8"/>
      <c r="SAC36" s="8"/>
      <c r="SAD36" s="8"/>
      <c r="SAE36" s="8"/>
      <c r="SAF36" s="8"/>
      <c r="SAG36" s="8"/>
      <c r="SAH36" s="8"/>
      <c r="SAI36" s="8"/>
      <c r="SAJ36" s="8"/>
      <c r="SAK36" s="8"/>
      <c r="SAL36" s="8"/>
      <c r="SAM36" s="8"/>
      <c r="SAN36" s="8"/>
      <c r="SAO36" s="8"/>
      <c r="SAP36" s="8"/>
      <c r="SAQ36" s="8"/>
      <c r="SAR36" s="8"/>
      <c r="SAS36" s="8"/>
      <c r="SAT36" s="8"/>
      <c r="SAU36" s="8"/>
      <c r="SAV36" s="8"/>
      <c r="SAW36" s="8"/>
      <c r="SAX36" s="8"/>
      <c r="SAY36" s="8"/>
      <c r="SAZ36" s="8"/>
      <c r="SBA36" s="8"/>
      <c r="SBB36" s="8"/>
      <c r="SBC36" s="8"/>
      <c r="SBD36" s="8"/>
      <c r="SBE36" s="8"/>
      <c r="SBF36" s="8"/>
      <c r="SBG36" s="8"/>
      <c r="SBH36" s="8"/>
      <c r="SBI36" s="8"/>
      <c r="SBJ36" s="8"/>
      <c r="SBK36" s="8"/>
      <c r="SBL36" s="8"/>
      <c r="SBM36" s="8"/>
      <c r="SBN36" s="8"/>
      <c r="SBO36" s="8"/>
      <c r="SBP36" s="8"/>
      <c r="SBQ36" s="8"/>
      <c r="SBR36" s="8"/>
      <c r="SBS36" s="8"/>
      <c r="SBT36" s="8"/>
      <c r="SBU36" s="8"/>
      <c r="SBV36" s="8"/>
      <c r="SBW36" s="8"/>
      <c r="SBX36" s="8"/>
      <c r="SBY36" s="8"/>
      <c r="SBZ36" s="8"/>
      <c r="SCA36" s="8"/>
      <c r="SCB36" s="8"/>
      <c r="SCC36" s="8"/>
      <c r="SCD36" s="8"/>
      <c r="SCE36" s="8"/>
      <c r="SCF36" s="8"/>
      <c r="SCG36" s="8"/>
      <c r="SCH36" s="8"/>
      <c r="SCI36" s="8"/>
      <c r="SCJ36" s="8"/>
      <c r="SCK36" s="8"/>
      <c r="SCL36" s="8"/>
      <c r="SCM36" s="8"/>
      <c r="SCN36" s="8"/>
      <c r="SCO36" s="8"/>
      <c r="SCP36" s="8"/>
      <c r="SCQ36" s="8"/>
      <c r="SCR36" s="8"/>
      <c r="SCS36" s="8"/>
      <c r="SCT36" s="8"/>
      <c r="SCU36" s="8"/>
      <c r="SCV36" s="8"/>
      <c r="SCW36" s="8"/>
      <c r="SCX36" s="8"/>
      <c r="SCY36" s="8"/>
      <c r="SCZ36" s="8"/>
      <c r="SDA36" s="8"/>
      <c r="SDB36" s="8"/>
      <c r="SDC36" s="8"/>
      <c r="SDD36" s="8"/>
      <c r="SDE36" s="8"/>
      <c r="SDF36" s="8"/>
      <c r="SDG36" s="8"/>
      <c r="SDH36" s="8"/>
      <c r="SDI36" s="8"/>
      <c r="SDJ36" s="8"/>
      <c r="SDK36" s="8"/>
      <c r="SDL36" s="8"/>
      <c r="SDM36" s="8"/>
      <c r="SDN36" s="8"/>
      <c r="SDO36" s="8"/>
      <c r="SDP36" s="8"/>
      <c r="SDQ36" s="8"/>
      <c r="SDR36" s="8"/>
      <c r="SDS36" s="8"/>
      <c r="SDT36" s="8"/>
      <c r="SDU36" s="8"/>
      <c r="SDV36" s="8"/>
      <c r="SDW36" s="8"/>
      <c r="SDX36" s="8"/>
      <c r="SDY36" s="8"/>
      <c r="SDZ36" s="8"/>
      <c r="SEA36" s="8"/>
      <c r="SEB36" s="8"/>
      <c r="SEC36" s="8"/>
      <c r="SED36" s="8"/>
      <c r="SEE36" s="8"/>
      <c r="SEF36" s="8"/>
      <c r="SEG36" s="8"/>
      <c r="SEH36" s="8"/>
      <c r="SEI36" s="8"/>
      <c r="SEJ36" s="8"/>
      <c r="SEK36" s="8"/>
      <c r="SEL36" s="8"/>
      <c r="SEM36" s="8"/>
      <c r="SEN36" s="8"/>
      <c r="SEO36" s="8"/>
      <c r="SEP36" s="8"/>
      <c r="SEQ36" s="8"/>
      <c r="SER36" s="8"/>
      <c r="SES36" s="8"/>
      <c r="SET36" s="8"/>
      <c r="SEU36" s="8"/>
      <c r="SEV36" s="8"/>
      <c r="SEW36" s="8"/>
      <c r="SEX36" s="8"/>
      <c r="SEY36" s="8"/>
      <c r="SEZ36" s="8"/>
      <c r="SFA36" s="8"/>
      <c r="SFB36" s="8"/>
      <c r="SFC36" s="8"/>
      <c r="SFD36" s="8"/>
      <c r="SFE36" s="8"/>
      <c r="SFF36" s="8"/>
      <c r="SFG36" s="8"/>
      <c r="SFH36" s="8"/>
      <c r="SFI36" s="8"/>
      <c r="SFJ36" s="8"/>
      <c r="SFK36" s="8"/>
      <c r="SFL36" s="8"/>
      <c r="SFM36" s="8"/>
      <c r="SFN36" s="8"/>
      <c r="SFO36" s="8"/>
      <c r="SFP36" s="8"/>
      <c r="SFQ36" s="8"/>
      <c r="SFR36" s="8"/>
      <c r="SFS36" s="8"/>
      <c r="SFT36" s="8"/>
      <c r="SFU36" s="8"/>
      <c r="SFV36" s="8"/>
      <c r="SFW36" s="8"/>
      <c r="SFX36" s="8"/>
      <c r="SFY36" s="8"/>
      <c r="SFZ36" s="8"/>
      <c r="SGA36" s="8"/>
      <c r="SGB36" s="8"/>
      <c r="SGC36" s="8"/>
      <c r="SGD36" s="8"/>
      <c r="SGE36" s="8"/>
      <c r="SGF36" s="8"/>
      <c r="SGG36" s="8"/>
      <c r="SGH36" s="8"/>
      <c r="SGI36" s="8"/>
      <c r="SGJ36" s="8"/>
      <c r="SGK36" s="8"/>
      <c r="SGL36" s="8"/>
      <c r="SGM36" s="8"/>
      <c r="SGN36" s="8"/>
      <c r="SGO36" s="8"/>
      <c r="SGP36" s="8"/>
      <c r="SGQ36" s="8"/>
      <c r="SGR36" s="8"/>
      <c r="SGS36" s="8"/>
      <c r="SGT36" s="8"/>
      <c r="SGU36" s="8"/>
      <c r="SGV36" s="8"/>
      <c r="SGW36" s="8"/>
      <c r="SGX36" s="8"/>
      <c r="SGY36" s="8"/>
      <c r="SGZ36" s="8"/>
      <c r="SHA36" s="8"/>
      <c r="SHB36" s="8"/>
      <c r="SHC36" s="8"/>
      <c r="SHD36" s="8"/>
      <c r="SHE36" s="8"/>
      <c r="SHF36" s="8"/>
      <c r="SHG36" s="8"/>
      <c r="SHH36" s="8"/>
      <c r="SHI36" s="8"/>
      <c r="SHJ36" s="8"/>
      <c r="SHK36" s="8"/>
      <c r="SHL36" s="8"/>
      <c r="SHM36" s="8"/>
      <c r="SHN36" s="8"/>
      <c r="SHO36" s="8"/>
      <c r="SHP36" s="8"/>
      <c r="SHQ36" s="8"/>
      <c r="SHR36" s="8"/>
      <c r="SHS36" s="8"/>
      <c r="SHT36" s="8"/>
      <c r="SHU36" s="8"/>
      <c r="SHV36" s="8"/>
      <c r="SHW36" s="8"/>
      <c r="SHX36" s="8"/>
      <c r="SHY36" s="8"/>
      <c r="SHZ36" s="8"/>
      <c r="SIA36" s="8"/>
      <c r="SIB36" s="8"/>
      <c r="SIC36" s="8"/>
      <c r="SID36" s="8"/>
      <c r="SIE36" s="8"/>
      <c r="SIF36" s="8"/>
      <c r="SIG36" s="8"/>
      <c r="SIH36" s="8"/>
      <c r="SII36" s="8"/>
      <c r="SIJ36" s="8"/>
      <c r="SIK36" s="8"/>
      <c r="SIL36" s="8"/>
      <c r="SIM36" s="8"/>
      <c r="SIN36" s="8"/>
      <c r="SIO36" s="8"/>
      <c r="SIP36" s="8"/>
      <c r="SIQ36" s="8"/>
      <c r="SIR36" s="8"/>
      <c r="SIS36" s="8"/>
      <c r="SIT36" s="8"/>
      <c r="SIU36" s="8"/>
      <c r="SIV36" s="8"/>
      <c r="SIW36" s="8"/>
      <c r="SIX36" s="8"/>
      <c r="SIY36" s="8"/>
      <c r="SIZ36" s="8"/>
      <c r="SJA36" s="8"/>
      <c r="SJB36" s="8"/>
      <c r="SJC36" s="8"/>
      <c r="SJD36" s="8"/>
      <c r="SJE36" s="8"/>
      <c r="SJF36" s="8"/>
      <c r="SJG36" s="8"/>
      <c r="SJH36" s="8"/>
      <c r="SJI36" s="8"/>
      <c r="SJJ36" s="8"/>
      <c r="SJK36" s="8"/>
      <c r="SJL36" s="8"/>
      <c r="SJM36" s="8"/>
      <c r="SJN36" s="8"/>
      <c r="SJO36" s="8"/>
      <c r="SJP36" s="8"/>
      <c r="SJQ36" s="8"/>
      <c r="SJR36" s="8"/>
      <c r="SJS36" s="8"/>
      <c r="SJT36" s="8"/>
      <c r="SJU36" s="8"/>
      <c r="SJV36" s="8"/>
      <c r="SJW36" s="8"/>
      <c r="SJX36" s="8"/>
      <c r="SJY36" s="8"/>
      <c r="SJZ36" s="8"/>
      <c r="SKA36" s="8"/>
      <c r="SKB36" s="8"/>
      <c r="SKC36" s="8"/>
      <c r="SKD36" s="8"/>
      <c r="SKE36" s="8"/>
      <c r="SKF36" s="8"/>
      <c r="SKG36" s="8"/>
      <c r="SKH36" s="8"/>
      <c r="SKI36" s="8"/>
      <c r="SKJ36" s="8"/>
      <c r="SKK36" s="8"/>
      <c r="SKL36" s="8"/>
      <c r="SKM36" s="8"/>
      <c r="SKN36" s="8"/>
      <c r="SKO36" s="8"/>
      <c r="SKP36" s="8"/>
      <c r="SKQ36" s="8"/>
      <c r="SKR36" s="8"/>
      <c r="SKS36" s="8"/>
      <c r="SKT36" s="8"/>
      <c r="SKU36" s="8"/>
      <c r="SKV36" s="8"/>
      <c r="SKW36" s="8"/>
      <c r="SKX36" s="8"/>
      <c r="SKY36" s="8"/>
      <c r="SKZ36" s="8"/>
      <c r="SLA36" s="8"/>
      <c r="SLB36" s="8"/>
      <c r="SLC36" s="8"/>
      <c r="SLD36" s="8"/>
      <c r="SLE36" s="8"/>
      <c r="SLF36" s="8"/>
      <c r="SLG36" s="8"/>
      <c r="SLH36" s="8"/>
      <c r="SLI36" s="8"/>
      <c r="SLJ36" s="8"/>
      <c r="SLK36" s="8"/>
      <c r="SLL36" s="8"/>
      <c r="SLM36" s="8"/>
      <c r="SLN36" s="8"/>
      <c r="SLO36" s="8"/>
      <c r="SLP36" s="8"/>
      <c r="SLQ36" s="8"/>
      <c r="SLR36" s="8"/>
      <c r="SLS36" s="8"/>
      <c r="SLT36" s="8"/>
      <c r="SLU36" s="8"/>
      <c r="SLV36" s="8"/>
      <c r="SLW36" s="8"/>
      <c r="SLX36" s="8"/>
      <c r="SLY36" s="8"/>
      <c r="SLZ36" s="8"/>
      <c r="SMA36" s="8"/>
      <c r="SMB36" s="8"/>
      <c r="SMC36" s="8"/>
      <c r="SMD36" s="8"/>
      <c r="SME36" s="8"/>
      <c r="SMF36" s="8"/>
      <c r="SMG36" s="8"/>
      <c r="SMH36" s="8"/>
      <c r="SMI36" s="8"/>
      <c r="SMJ36" s="8"/>
      <c r="SMK36" s="8"/>
      <c r="SML36" s="8"/>
      <c r="SMM36" s="8"/>
      <c r="SMN36" s="8"/>
      <c r="SMO36" s="8"/>
      <c r="SMP36" s="8"/>
      <c r="SMQ36" s="8"/>
      <c r="SMR36" s="8"/>
      <c r="SMS36" s="8"/>
      <c r="SMT36" s="8"/>
      <c r="SMU36" s="8"/>
      <c r="SMV36" s="8"/>
      <c r="SMW36" s="8"/>
      <c r="SMX36" s="8"/>
      <c r="SMY36" s="8"/>
      <c r="SMZ36" s="8"/>
      <c r="SNA36" s="8"/>
      <c r="SNB36" s="8"/>
      <c r="SNC36" s="8"/>
      <c r="SND36" s="8"/>
      <c r="SNE36" s="8"/>
      <c r="SNF36" s="8"/>
      <c r="SNG36" s="8"/>
      <c r="SNH36" s="8"/>
      <c r="SNI36" s="8"/>
      <c r="SNJ36" s="8"/>
      <c r="SNK36" s="8"/>
      <c r="SNL36" s="8"/>
      <c r="SNM36" s="8"/>
      <c r="SNN36" s="8"/>
      <c r="SNO36" s="8"/>
      <c r="SNP36" s="8"/>
      <c r="SNQ36" s="8"/>
      <c r="SNR36" s="8"/>
      <c r="SNS36" s="8"/>
      <c r="SNT36" s="8"/>
      <c r="SNU36" s="8"/>
      <c r="SNV36" s="8"/>
      <c r="SNW36" s="8"/>
      <c r="SNX36" s="8"/>
      <c r="SNY36" s="8"/>
      <c r="SNZ36" s="8"/>
      <c r="SOA36" s="8"/>
      <c r="SOB36" s="8"/>
      <c r="SOC36" s="8"/>
      <c r="SOD36" s="8"/>
      <c r="SOE36" s="8"/>
      <c r="SOF36" s="8"/>
      <c r="SOG36" s="8"/>
      <c r="SOH36" s="8"/>
      <c r="SOI36" s="8"/>
      <c r="SOJ36" s="8"/>
      <c r="SOK36" s="8"/>
      <c r="SOL36" s="8"/>
      <c r="SOM36" s="8"/>
      <c r="SON36" s="8"/>
      <c r="SOO36" s="8"/>
      <c r="SOP36" s="8"/>
      <c r="SOQ36" s="8"/>
      <c r="SOR36" s="8"/>
      <c r="SOS36" s="8"/>
      <c r="SOT36" s="8"/>
      <c r="SOU36" s="8"/>
      <c r="SOV36" s="8"/>
      <c r="SOW36" s="8"/>
      <c r="SOX36" s="8"/>
      <c r="SOY36" s="8"/>
      <c r="SOZ36" s="8"/>
      <c r="SPA36" s="8"/>
      <c r="SPB36" s="8"/>
      <c r="SPC36" s="8"/>
      <c r="SPD36" s="8"/>
      <c r="SPE36" s="8"/>
      <c r="SPF36" s="8"/>
      <c r="SPG36" s="8"/>
      <c r="SPH36" s="8"/>
      <c r="SPI36" s="8"/>
      <c r="SPJ36" s="8"/>
      <c r="SPK36" s="8"/>
      <c r="SPL36" s="8"/>
      <c r="SPM36" s="8"/>
      <c r="SPN36" s="8"/>
      <c r="SPO36" s="8"/>
      <c r="SPP36" s="8"/>
      <c r="SPQ36" s="8"/>
      <c r="SPR36" s="8"/>
      <c r="SPS36" s="8"/>
      <c r="SPT36" s="8"/>
      <c r="SPU36" s="8"/>
      <c r="SPV36" s="8"/>
      <c r="SPW36" s="8"/>
      <c r="SPX36" s="8"/>
      <c r="SPY36" s="8"/>
      <c r="SPZ36" s="8"/>
      <c r="SQA36" s="8"/>
      <c r="SQB36" s="8"/>
      <c r="SQC36" s="8"/>
      <c r="SQD36" s="8"/>
      <c r="SQE36" s="8"/>
      <c r="SQF36" s="8"/>
      <c r="SQG36" s="8"/>
      <c r="SQH36" s="8"/>
      <c r="SQI36" s="8"/>
      <c r="SQJ36" s="8"/>
      <c r="SQK36" s="8"/>
      <c r="SQL36" s="8"/>
      <c r="SQM36" s="8"/>
      <c r="SQN36" s="8"/>
      <c r="SQO36" s="8"/>
      <c r="SQP36" s="8"/>
      <c r="SQQ36" s="8"/>
      <c r="SQR36" s="8"/>
      <c r="SQS36" s="8"/>
      <c r="SQT36" s="8"/>
      <c r="SQU36" s="8"/>
      <c r="SQV36" s="8"/>
      <c r="SQW36" s="8"/>
      <c r="SQX36" s="8"/>
      <c r="SQY36" s="8"/>
      <c r="SQZ36" s="8"/>
      <c r="SRA36" s="8"/>
      <c r="SRB36" s="8"/>
      <c r="SRC36" s="8"/>
      <c r="SRD36" s="8"/>
      <c r="SRE36" s="8"/>
      <c r="SRF36" s="8"/>
      <c r="SRG36" s="8"/>
      <c r="SRH36" s="8"/>
      <c r="SRI36" s="8"/>
      <c r="SRJ36" s="8"/>
      <c r="SRK36" s="8"/>
      <c r="SRL36" s="8"/>
      <c r="SRM36" s="8"/>
      <c r="SRN36" s="8"/>
      <c r="SRO36" s="8"/>
      <c r="SRP36" s="8"/>
      <c r="SRQ36" s="8"/>
      <c r="SRR36" s="8"/>
      <c r="SRS36" s="8"/>
      <c r="SRT36" s="8"/>
      <c r="SRU36" s="8"/>
      <c r="SRV36" s="8"/>
      <c r="SRW36" s="8"/>
      <c r="SRX36" s="8"/>
      <c r="SRY36" s="8"/>
      <c r="SRZ36" s="8"/>
      <c r="SSA36" s="8"/>
      <c r="SSB36" s="8"/>
      <c r="SSC36" s="8"/>
      <c r="SSD36" s="8"/>
      <c r="SSE36" s="8"/>
      <c r="SSF36" s="8"/>
      <c r="SSG36" s="8"/>
      <c r="SSH36" s="8"/>
      <c r="SSI36" s="8"/>
      <c r="SSJ36" s="8"/>
      <c r="SSK36" s="8"/>
      <c r="SSL36" s="8"/>
      <c r="SSM36" s="8"/>
      <c r="SSN36" s="8"/>
      <c r="SSO36" s="8"/>
      <c r="SSP36" s="8"/>
      <c r="SSQ36" s="8"/>
      <c r="SSR36" s="8"/>
      <c r="SSS36" s="8"/>
      <c r="SST36" s="8"/>
      <c r="SSU36" s="8"/>
      <c r="SSV36" s="8"/>
      <c r="SSW36" s="8"/>
      <c r="SSX36" s="8"/>
      <c r="SSY36" s="8"/>
      <c r="SSZ36" s="8"/>
      <c r="STA36" s="8"/>
      <c r="STB36" s="8"/>
      <c r="STC36" s="8"/>
      <c r="STD36" s="8"/>
      <c r="STE36" s="8"/>
      <c r="STF36" s="8"/>
      <c r="STG36" s="8"/>
      <c r="STH36" s="8"/>
      <c r="STI36" s="8"/>
      <c r="STJ36" s="8"/>
      <c r="STK36" s="8"/>
      <c r="STL36" s="8"/>
      <c r="STM36" s="8"/>
      <c r="STN36" s="8"/>
      <c r="STO36" s="8"/>
      <c r="STP36" s="8"/>
      <c r="STQ36" s="8"/>
      <c r="STR36" s="8"/>
      <c r="STS36" s="8"/>
      <c r="STT36" s="8"/>
      <c r="STU36" s="8"/>
      <c r="STV36" s="8"/>
      <c r="STW36" s="8"/>
      <c r="STX36" s="8"/>
      <c r="STY36" s="8"/>
      <c r="STZ36" s="8"/>
      <c r="SUA36" s="8"/>
      <c r="SUB36" s="8"/>
      <c r="SUC36" s="8"/>
      <c r="SUD36" s="8"/>
      <c r="SUE36" s="8"/>
      <c r="SUF36" s="8"/>
      <c r="SUG36" s="8"/>
      <c r="SUH36" s="8"/>
      <c r="SUI36" s="8"/>
      <c r="SUJ36" s="8"/>
      <c r="SUK36" s="8"/>
      <c r="SUL36" s="8"/>
      <c r="SUM36" s="8"/>
      <c r="SUN36" s="8"/>
      <c r="SUO36" s="8"/>
      <c r="SUP36" s="8"/>
      <c r="SUQ36" s="8"/>
      <c r="SUR36" s="8"/>
      <c r="SUS36" s="8"/>
      <c r="SUT36" s="8"/>
      <c r="SUU36" s="8"/>
      <c r="SUV36" s="8"/>
      <c r="SUW36" s="8"/>
      <c r="SUX36" s="8"/>
      <c r="SUY36" s="8"/>
      <c r="SUZ36" s="8"/>
      <c r="SVA36" s="8"/>
      <c r="SVB36" s="8"/>
      <c r="SVC36" s="8"/>
      <c r="SVD36" s="8"/>
      <c r="SVE36" s="8"/>
      <c r="SVF36" s="8"/>
      <c r="SVG36" s="8"/>
      <c r="SVH36" s="8"/>
      <c r="SVI36" s="8"/>
      <c r="SVJ36" s="8"/>
      <c r="SVK36" s="8"/>
      <c r="SVL36" s="8"/>
      <c r="SVM36" s="8"/>
      <c r="SVN36" s="8"/>
      <c r="SVO36" s="8"/>
      <c r="SVP36" s="8"/>
      <c r="SVQ36" s="8"/>
      <c r="SVR36" s="8"/>
      <c r="SVS36" s="8"/>
      <c r="SVT36" s="8"/>
      <c r="SVU36" s="8"/>
      <c r="SVV36" s="8"/>
      <c r="SVW36" s="8"/>
      <c r="SVX36" s="8"/>
      <c r="SVY36" s="8"/>
      <c r="SVZ36" s="8"/>
      <c r="SWA36" s="8"/>
      <c r="SWB36" s="8"/>
      <c r="SWC36" s="8"/>
      <c r="SWD36" s="8"/>
      <c r="SWE36" s="8"/>
      <c r="SWF36" s="8"/>
      <c r="SWG36" s="8"/>
      <c r="SWH36" s="8"/>
      <c r="SWI36" s="8"/>
      <c r="SWJ36" s="8"/>
      <c r="SWK36" s="8"/>
      <c r="SWL36" s="8"/>
      <c r="SWM36" s="8"/>
      <c r="SWN36" s="8"/>
      <c r="SWO36" s="8"/>
      <c r="SWP36" s="8"/>
      <c r="SWQ36" s="8"/>
      <c r="SWR36" s="8"/>
      <c r="SWS36" s="8"/>
      <c r="SWT36" s="8"/>
      <c r="SWU36" s="8"/>
      <c r="SWV36" s="8"/>
      <c r="SWW36" s="8"/>
      <c r="SWX36" s="8"/>
      <c r="SWY36" s="8"/>
      <c r="SWZ36" s="8"/>
      <c r="SXA36" s="8"/>
      <c r="SXB36" s="8"/>
      <c r="SXC36" s="8"/>
      <c r="SXD36" s="8"/>
      <c r="SXE36" s="8"/>
      <c r="SXF36" s="8"/>
      <c r="SXG36" s="8"/>
      <c r="SXH36" s="8"/>
      <c r="SXI36" s="8"/>
      <c r="SXJ36" s="8"/>
      <c r="SXK36" s="8"/>
      <c r="SXL36" s="8"/>
      <c r="SXM36" s="8"/>
      <c r="SXN36" s="8"/>
      <c r="SXO36" s="8"/>
      <c r="SXP36" s="8"/>
      <c r="SXQ36" s="8"/>
      <c r="SXR36" s="8"/>
      <c r="SXS36" s="8"/>
      <c r="SXT36" s="8"/>
      <c r="SXU36" s="8"/>
      <c r="SXV36" s="8"/>
      <c r="SXW36" s="8"/>
      <c r="SXX36" s="8"/>
      <c r="SXY36" s="8"/>
      <c r="SXZ36" s="8"/>
      <c r="SYA36" s="8"/>
      <c r="SYB36" s="8"/>
      <c r="SYC36" s="8"/>
      <c r="SYD36" s="8"/>
      <c r="SYE36" s="8"/>
      <c r="SYF36" s="8"/>
      <c r="SYG36" s="8"/>
      <c r="SYH36" s="8"/>
      <c r="SYI36" s="8"/>
      <c r="SYJ36" s="8"/>
      <c r="SYK36" s="8"/>
      <c r="SYL36" s="8"/>
      <c r="SYM36" s="8"/>
      <c r="SYN36" s="8"/>
      <c r="SYO36" s="8"/>
      <c r="SYP36" s="8"/>
      <c r="SYQ36" s="8"/>
      <c r="SYR36" s="8"/>
      <c r="SYS36" s="8"/>
      <c r="SYT36" s="8"/>
      <c r="SYU36" s="8"/>
      <c r="SYV36" s="8"/>
      <c r="SYW36" s="8"/>
      <c r="SYX36" s="8"/>
      <c r="SYY36" s="8"/>
      <c r="SYZ36" s="8"/>
      <c r="SZA36" s="8"/>
      <c r="SZB36" s="8"/>
      <c r="SZC36" s="8"/>
      <c r="SZD36" s="8"/>
      <c r="SZE36" s="8"/>
      <c r="SZF36" s="8"/>
      <c r="SZG36" s="8"/>
      <c r="SZH36" s="8"/>
      <c r="SZI36" s="8"/>
      <c r="SZJ36" s="8"/>
      <c r="SZK36" s="8"/>
      <c r="SZL36" s="8"/>
      <c r="SZM36" s="8"/>
      <c r="SZN36" s="8"/>
      <c r="SZO36" s="8"/>
      <c r="SZP36" s="8"/>
      <c r="SZQ36" s="8"/>
      <c r="SZR36" s="8"/>
      <c r="SZS36" s="8"/>
      <c r="SZT36" s="8"/>
      <c r="SZU36" s="8"/>
      <c r="SZV36" s="8"/>
      <c r="SZW36" s="8"/>
      <c r="SZX36" s="8"/>
      <c r="SZY36" s="8"/>
      <c r="SZZ36" s="8"/>
      <c r="TAA36" s="8"/>
      <c r="TAB36" s="8"/>
      <c r="TAC36" s="8"/>
      <c r="TAD36" s="8"/>
      <c r="TAE36" s="8"/>
      <c r="TAF36" s="8"/>
      <c r="TAG36" s="8"/>
      <c r="TAH36" s="8"/>
      <c r="TAI36" s="8"/>
      <c r="TAJ36" s="8"/>
      <c r="TAK36" s="8"/>
      <c r="TAL36" s="8"/>
      <c r="TAM36" s="8"/>
      <c r="TAN36" s="8"/>
      <c r="TAO36" s="8"/>
      <c r="TAP36" s="8"/>
      <c r="TAQ36" s="8"/>
      <c r="TAR36" s="8"/>
      <c r="TAS36" s="8"/>
      <c r="TAT36" s="8"/>
      <c r="TAU36" s="8"/>
      <c r="TAV36" s="8"/>
      <c r="TAW36" s="8"/>
      <c r="TAX36" s="8"/>
      <c r="TAY36" s="8"/>
      <c r="TAZ36" s="8"/>
      <c r="TBA36" s="8"/>
      <c r="TBB36" s="8"/>
      <c r="TBC36" s="8"/>
      <c r="TBD36" s="8"/>
      <c r="TBE36" s="8"/>
      <c r="TBF36" s="8"/>
      <c r="TBG36" s="8"/>
      <c r="TBH36" s="8"/>
      <c r="TBI36" s="8"/>
      <c r="TBJ36" s="8"/>
      <c r="TBK36" s="8"/>
      <c r="TBL36" s="8"/>
      <c r="TBM36" s="8"/>
      <c r="TBN36" s="8"/>
      <c r="TBO36" s="8"/>
      <c r="TBP36" s="8"/>
      <c r="TBQ36" s="8"/>
      <c r="TBR36" s="8"/>
      <c r="TBS36" s="8"/>
      <c r="TBT36" s="8"/>
      <c r="TBU36" s="8"/>
      <c r="TBV36" s="8"/>
      <c r="TBW36" s="8"/>
      <c r="TBX36" s="8"/>
      <c r="TBY36" s="8"/>
      <c r="TBZ36" s="8"/>
      <c r="TCA36" s="8"/>
      <c r="TCB36" s="8"/>
      <c r="TCC36" s="8"/>
      <c r="TCD36" s="8"/>
      <c r="TCE36" s="8"/>
      <c r="TCF36" s="8"/>
      <c r="TCG36" s="8"/>
      <c r="TCH36" s="8"/>
      <c r="TCI36" s="8"/>
      <c r="TCJ36" s="8"/>
      <c r="TCK36" s="8"/>
      <c r="TCL36" s="8"/>
      <c r="TCM36" s="8"/>
      <c r="TCN36" s="8"/>
      <c r="TCO36" s="8"/>
      <c r="TCP36" s="8"/>
      <c r="TCQ36" s="8"/>
      <c r="TCR36" s="8"/>
      <c r="TCS36" s="8"/>
      <c r="TCT36" s="8"/>
      <c r="TCU36" s="8"/>
      <c r="TCV36" s="8"/>
      <c r="TCW36" s="8"/>
      <c r="TCX36" s="8"/>
      <c r="TCY36" s="8"/>
      <c r="TCZ36" s="8"/>
      <c r="TDA36" s="8"/>
      <c r="TDB36" s="8"/>
      <c r="TDC36" s="8"/>
      <c r="TDD36" s="8"/>
      <c r="TDE36" s="8"/>
      <c r="TDF36" s="8"/>
      <c r="TDG36" s="8"/>
      <c r="TDH36" s="8"/>
      <c r="TDI36" s="8"/>
      <c r="TDJ36" s="8"/>
      <c r="TDK36" s="8"/>
      <c r="TDL36" s="8"/>
      <c r="TDM36" s="8"/>
      <c r="TDN36" s="8"/>
      <c r="TDO36" s="8"/>
      <c r="TDP36" s="8"/>
      <c r="TDQ36" s="8"/>
      <c r="TDR36" s="8"/>
      <c r="TDS36" s="8"/>
      <c r="TDT36" s="8"/>
      <c r="TDU36" s="8"/>
      <c r="TDV36" s="8"/>
      <c r="TDW36" s="8"/>
      <c r="TDX36" s="8"/>
      <c r="TDY36" s="8"/>
      <c r="TDZ36" s="8"/>
      <c r="TEA36" s="8"/>
      <c r="TEB36" s="8"/>
      <c r="TEC36" s="8"/>
      <c r="TED36" s="8"/>
      <c r="TEE36" s="8"/>
      <c r="TEF36" s="8"/>
      <c r="TEG36" s="8"/>
      <c r="TEH36" s="8"/>
      <c r="TEI36" s="8"/>
      <c r="TEJ36" s="8"/>
      <c r="TEK36" s="8"/>
      <c r="TEL36" s="8"/>
      <c r="TEM36" s="8"/>
      <c r="TEN36" s="8"/>
      <c r="TEO36" s="8"/>
      <c r="TEP36" s="8"/>
      <c r="TEQ36" s="8"/>
      <c r="TER36" s="8"/>
      <c r="TES36" s="8"/>
      <c r="TET36" s="8"/>
      <c r="TEU36" s="8"/>
      <c r="TEV36" s="8"/>
      <c r="TEW36" s="8"/>
      <c r="TEX36" s="8"/>
      <c r="TEY36" s="8"/>
      <c r="TEZ36" s="8"/>
      <c r="TFA36" s="8"/>
      <c r="TFB36" s="8"/>
      <c r="TFC36" s="8"/>
      <c r="TFD36" s="8"/>
      <c r="TFE36" s="8"/>
      <c r="TFF36" s="8"/>
      <c r="TFG36" s="8"/>
      <c r="TFH36" s="8"/>
      <c r="TFI36" s="8"/>
      <c r="TFJ36" s="8"/>
      <c r="TFK36" s="8"/>
      <c r="TFL36" s="8"/>
      <c r="TFM36" s="8"/>
      <c r="TFN36" s="8"/>
      <c r="TFO36" s="8"/>
      <c r="TFP36" s="8"/>
      <c r="TFQ36" s="8"/>
      <c r="TFR36" s="8"/>
      <c r="TFS36" s="8"/>
      <c r="TFT36" s="8"/>
      <c r="TFU36" s="8"/>
      <c r="TFV36" s="8"/>
      <c r="TFW36" s="8"/>
      <c r="TFX36" s="8"/>
      <c r="TFY36" s="8"/>
      <c r="TFZ36" s="8"/>
      <c r="TGA36" s="8"/>
      <c r="TGB36" s="8"/>
      <c r="TGC36" s="8"/>
      <c r="TGD36" s="8"/>
      <c r="TGE36" s="8"/>
      <c r="TGF36" s="8"/>
      <c r="TGG36" s="8"/>
      <c r="TGH36" s="8"/>
      <c r="TGI36" s="8"/>
      <c r="TGJ36" s="8"/>
      <c r="TGK36" s="8"/>
      <c r="TGL36" s="8"/>
      <c r="TGM36" s="8"/>
      <c r="TGN36" s="8"/>
      <c r="TGO36" s="8"/>
      <c r="TGP36" s="8"/>
      <c r="TGQ36" s="8"/>
      <c r="TGR36" s="8"/>
      <c r="TGS36" s="8"/>
      <c r="TGT36" s="8"/>
      <c r="TGU36" s="8"/>
      <c r="TGV36" s="8"/>
      <c r="TGW36" s="8"/>
      <c r="TGX36" s="8"/>
      <c r="TGY36" s="8"/>
      <c r="TGZ36" s="8"/>
      <c r="THA36" s="8"/>
      <c r="THB36" s="8"/>
      <c r="THC36" s="8"/>
      <c r="THD36" s="8"/>
      <c r="THE36" s="8"/>
      <c r="THF36" s="8"/>
      <c r="THG36" s="8"/>
      <c r="THH36" s="8"/>
      <c r="THI36" s="8"/>
      <c r="THJ36" s="8"/>
      <c r="THK36" s="8"/>
      <c r="THL36" s="8"/>
      <c r="THM36" s="8"/>
      <c r="THN36" s="8"/>
      <c r="THO36" s="8"/>
      <c r="THP36" s="8"/>
      <c r="THQ36" s="8"/>
      <c r="THR36" s="8"/>
      <c r="THS36" s="8"/>
      <c r="THT36" s="8"/>
      <c r="THU36" s="8"/>
      <c r="THV36" s="8"/>
      <c r="THW36" s="8"/>
      <c r="THX36" s="8"/>
      <c r="THY36" s="8"/>
      <c r="THZ36" s="8"/>
      <c r="TIA36" s="8"/>
      <c r="TIB36" s="8"/>
      <c r="TIC36" s="8"/>
      <c r="TID36" s="8"/>
      <c r="TIE36" s="8"/>
      <c r="TIF36" s="8"/>
      <c r="TIG36" s="8"/>
      <c r="TIH36" s="8"/>
      <c r="TII36" s="8"/>
      <c r="TIJ36" s="8"/>
      <c r="TIK36" s="8"/>
      <c r="TIL36" s="8"/>
      <c r="TIM36" s="8"/>
      <c r="TIN36" s="8"/>
      <c r="TIO36" s="8"/>
      <c r="TIP36" s="8"/>
      <c r="TIQ36" s="8"/>
      <c r="TIR36" s="8"/>
      <c r="TIS36" s="8"/>
      <c r="TIT36" s="8"/>
      <c r="TIU36" s="8"/>
      <c r="TIV36" s="8"/>
      <c r="TIW36" s="8"/>
      <c r="TIX36" s="8"/>
      <c r="TIY36" s="8"/>
      <c r="TIZ36" s="8"/>
      <c r="TJA36" s="8"/>
      <c r="TJB36" s="8"/>
      <c r="TJC36" s="8"/>
      <c r="TJD36" s="8"/>
      <c r="TJE36" s="8"/>
      <c r="TJF36" s="8"/>
      <c r="TJG36" s="8"/>
      <c r="TJH36" s="8"/>
      <c r="TJI36" s="8"/>
      <c r="TJJ36" s="8"/>
      <c r="TJK36" s="8"/>
      <c r="TJL36" s="8"/>
      <c r="TJM36" s="8"/>
      <c r="TJN36" s="8"/>
      <c r="TJO36" s="8"/>
      <c r="TJP36" s="8"/>
      <c r="TJQ36" s="8"/>
      <c r="TJR36" s="8"/>
      <c r="TJS36" s="8"/>
      <c r="TJT36" s="8"/>
      <c r="TJU36" s="8"/>
      <c r="TJV36" s="8"/>
      <c r="TJW36" s="8"/>
      <c r="TJX36" s="8"/>
      <c r="TJY36" s="8"/>
      <c r="TJZ36" s="8"/>
      <c r="TKA36" s="8"/>
      <c r="TKB36" s="8"/>
      <c r="TKC36" s="8"/>
      <c r="TKD36" s="8"/>
      <c r="TKE36" s="8"/>
      <c r="TKF36" s="8"/>
      <c r="TKG36" s="8"/>
      <c r="TKH36" s="8"/>
      <c r="TKI36" s="8"/>
      <c r="TKJ36" s="8"/>
      <c r="TKK36" s="8"/>
      <c r="TKL36" s="8"/>
      <c r="TKM36" s="8"/>
      <c r="TKN36" s="8"/>
      <c r="TKO36" s="8"/>
      <c r="TKP36" s="8"/>
      <c r="TKQ36" s="8"/>
      <c r="TKR36" s="8"/>
      <c r="TKS36" s="8"/>
      <c r="TKT36" s="8"/>
      <c r="TKU36" s="8"/>
      <c r="TKV36" s="8"/>
      <c r="TKW36" s="8"/>
      <c r="TKX36" s="8"/>
      <c r="TKY36" s="8"/>
      <c r="TKZ36" s="8"/>
      <c r="TLA36" s="8"/>
      <c r="TLB36" s="8"/>
      <c r="TLC36" s="8"/>
      <c r="TLD36" s="8"/>
      <c r="TLE36" s="8"/>
      <c r="TLF36" s="8"/>
      <c r="TLG36" s="8"/>
      <c r="TLH36" s="8"/>
      <c r="TLI36" s="8"/>
      <c r="TLJ36" s="8"/>
      <c r="TLK36" s="8"/>
      <c r="TLL36" s="8"/>
      <c r="TLM36" s="8"/>
      <c r="TLN36" s="8"/>
      <c r="TLO36" s="8"/>
      <c r="TLP36" s="8"/>
      <c r="TLQ36" s="8"/>
      <c r="TLR36" s="8"/>
      <c r="TLS36" s="8"/>
      <c r="TLT36" s="8"/>
      <c r="TLU36" s="8"/>
      <c r="TLV36" s="8"/>
      <c r="TLW36" s="8"/>
      <c r="TLX36" s="8"/>
      <c r="TLY36" s="8"/>
      <c r="TLZ36" s="8"/>
      <c r="TMA36" s="8"/>
      <c r="TMB36" s="8"/>
      <c r="TMC36" s="8"/>
      <c r="TMD36" s="8"/>
      <c r="TME36" s="8"/>
      <c r="TMF36" s="8"/>
      <c r="TMG36" s="8"/>
      <c r="TMH36" s="8"/>
      <c r="TMI36" s="8"/>
      <c r="TMJ36" s="8"/>
      <c r="TMK36" s="8"/>
      <c r="TML36" s="8"/>
      <c r="TMM36" s="8"/>
      <c r="TMN36" s="8"/>
      <c r="TMO36" s="8"/>
      <c r="TMP36" s="8"/>
      <c r="TMQ36" s="8"/>
      <c r="TMR36" s="8"/>
      <c r="TMS36" s="8"/>
      <c r="TMT36" s="8"/>
      <c r="TMU36" s="8"/>
      <c r="TMV36" s="8"/>
      <c r="TMW36" s="8"/>
      <c r="TMX36" s="8"/>
      <c r="TMY36" s="8"/>
      <c r="TMZ36" s="8"/>
      <c r="TNA36" s="8"/>
      <c r="TNB36" s="8"/>
      <c r="TNC36" s="8"/>
      <c r="TND36" s="8"/>
      <c r="TNE36" s="8"/>
      <c r="TNF36" s="8"/>
      <c r="TNG36" s="8"/>
      <c r="TNH36" s="8"/>
      <c r="TNI36" s="8"/>
      <c r="TNJ36" s="8"/>
      <c r="TNK36" s="8"/>
      <c r="TNL36" s="8"/>
      <c r="TNM36" s="8"/>
      <c r="TNN36" s="8"/>
      <c r="TNO36" s="8"/>
      <c r="TNP36" s="8"/>
      <c r="TNQ36" s="8"/>
      <c r="TNR36" s="8"/>
      <c r="TNS36" s="8"/>
      <c r="TNT36" s="8"/>
      <c r="TNU36" s="8"/>
      <c r="TNV36" s="8"/>
      <c r="TNW36" s="8"/>
      <c r="TNX36" s="8"/>
      <c r="TNY36" s="8"/>
      <c r="TNZ36" s="8"/>
      <c r="TOA36" s="8"/>
      <c r="TOB36" s="8"/>
      <c r="TOC36" s="8"/>
      <c r="TOD36" s="8"/>
      <c r="TOE36" s="8"/>
      <c r="TOF36" s="8"/>
      <c r="TOG36" s="8"/>
      <c r="TOH36" s="8"/>
      <c r="TOI36" s="8"/>
      <c r="TOJ36" s="8"/>
      <c r="TOK36" s="8"/>
      <c r="TOL36" s="8"/>
      <c r="TOM36" s="8"/>
      <c r="TON36" s="8"/>
      <c r="TOO36" s="8"/>
      <c r="TOP36" s="8"/>
      <c r="TOQ36" s="8"/>
      <c r="TOR36" s="8"/>
      <c r="TOS36" s="8"/>
      <c r="TOT36" s="8"/>
      <c r="TOU36" s="8"/>
      <c r="TOV36" s="8"/>
      <c r="TOW36" s="8"/>
      <c r="TOX36" s="8"/>
      <c r="TOY36" s="8"/>
      <c r="TOZ36" s="8"/>
      <c r="TPA36" s="8"/>
      <c r="TPB36" s="8"/>
      <c r="TPC36" s="8"/>
      <c r="TPD36" s="8"/>
      <c r="TPE36" s="8"/>
      <c r="TPF36" s="8"/>
      <c r="TPG36" s="8"/>
      <c r="TPH36" s="8"/>
      <c r="TPI36" s="8"/>
      <c r="TPJ36" s="8"/>
      <c r="TPK36" s="8"/>
      <c r="TPL36" s="8"/>
      <c r="TPM36" s="8"/>
      <c r="TPN36" s="8"/>
      <c r="TPO36" s="8"/>
      <c r="TPP36" s="8"/>
      <c r="TPQ36" s="8"/>
      <c r="TPR36" s="8"/>
      <c r="TPS36" s="8"/>
      <c r="TPT36" s="8"/>
      <c r="TPU36" s="8"/>
      <c r="TPV36" s="8"/>
      <c r="TPW36" s="8"/>
      <c r="TPX36" s="8"/>
      <c r="TPY36" s="8"/>
      <c r="TPZ36" s="8"/>
      <c r="TQA36" s="8"/>
      <c r="TQB36" s="8"/>
      <c r="TQC36" s="8"/>
      <c r="TQD36" s="8"/>
      <c r="TQE36" s="8"/>
      <c r="TQF36" s="8"/>
      <c r="TQG36" s="8"/>
      <c r="TQH36" s="8"/>
      <c r="TQI36" s="8"/>
      <c r="TQJ36" s="8"/>
      <c r="TQK36" s="8"/>
      <c r="TQL36" s="8"/>
      <c r="TQM36" s="8"/>
      <c r="TQN36" s="8"/>
      <c r="TQO36" s="8"/>
      <c r="TQP36" s="8"/>
      <c r="TQQ36" s="8"/>
      <c r="TQR36" s="8"/>
      <c r="TQS36" s="8"/>
      <c r="TQT36" s="8"/>
      <c r="TQU36" s="8"/>
      <c r="TQV36" s="8"/>
      <c r="TQW36" s="8"/>
      <c r="TQX36" s="8"/>
      <c r="TQY36" s="8"/>
      <c r="TQZ36" s="8"/>
      <c r="TRA36" s="8"/>
      <c r="TRB36" s="8"/>
      <c r="TRC36" s="8"/>
      <c r="TRD36" s="8"/>
      <c r="TRE36" s="8"/>
      <c r="TRF36" s="8"/>
      <c r="TRG36" s="8"/>
      <c r="TRH36" s="8"/>
      <c r="TRI36" s="8"/>
      <c r="TRJ36" s="8"/>
      <c r="TRK36" s="8"/>
      <c r="TRL36" s="8"/>
      <c r="TRM36" s="8"/>
      <c r="TRN36" s="8"/>
      <c r="TRO36" s="8"/>
      <c r="TRP36" s="8"/>
      <c r="TRQ36" s="8"/>
      <c r="TRR36" s="8"/>
      <c r="TRS36" s="8"/>
      <c r="TRT36" s="8"/>
      <c r="TRU36" s="8"/>
      <c r="TRV36" s="8"/>
      <c r="TRW36" s="8"/>
      <c r="TRX36" s="8"/>
      <c r="TRY36" s="8"/>
      <c r="TRZ36" s="8"/>
      <c r="TSA36" s="8"/>
      <c r="TSB36" s="8"/>
      <c r="TSC36" s="8"/>
      <c r="TSD36" s="8"/>
      <c r="TSE36" s="8"/>
      <c r="TSF36" s="8"/>
      <c r="TSG36" s="8"/>
      <c r="TSH36" s="8"/>
      <c r="TSI36" s="8"/>
      <c r="TSJ36" s="8"/>
      <c r="TSK36" s="8"/>
      <c r="TSL36" s="8"/>
      <c r="TSM36" s="8"/>
      <c r="TSN36" s="8"/>
      <c r="TSO36" s="8"/>
      <c r="TSP36" s="8"/>
      <c r="TSQ36" s="8"/>
      <c r="TSR36" s="8"/>
      <c r="TSS36" s="8"/>
      <c r="TST36" s="8"/>
      <c r="TSU36" s="8"/>
      <c r="TSV36" s="8"/>
      <c r="TSW36" s="8"/>
      <c r="TSX36" s="8"/>
      <c r="TSY36" s="8"/>
      <c r="TSZ36" s="8"/>
      <c r="TTA36" s="8"/>
      <c r="TTB36" s="8"/>
      <c r="TTC36" s="8"/>
      <c r="TTD36" s="8"/>
      <c r="TTE36" s="8"/>
      <c r="TTF36" s="8"/>
      <c r="TTG36" s="8"/>
      <c r="TTH36" s="8"/>
      <c r="TTI36" s="8"/>
      <c r="TTJ36" s="8"/>
      <c r="TTK36" s="8"/>
      <c r="TTL36" s="8"/>
      <c r="TTM36" s="8"/>
      <c r="TTN36" s="8"/>
      <c r="TTO36" s="8"/>
      <c r="TTP36" s="8"/>
      <c r="TTQ36" s="8"/>
      <c r="TTR36" s="8"/>
      <c r="TTS36" s="8"/>
      <c r="TTT36" s="8"/>
      <c r="TTU36" s="8"/>
      <c r="TTV36" s="8"/>
      <c r="TTW36" s="8"/>
      <c r="TTX36" s="8"/>
      <c r="TTY36" s="8"/>
      <c r="TTZ36" s="8"/>
      <c r="TUA36" s="8"/>
      <c r="TUB36" s="8"/>
      <c r="TUC36" s="8"/>
      <c r="TUD36" s="8"/>
      <c r="TUE36" s="8"/>
      <c r="TUF36" s="8"/>
      <c r="TUG36" s="8"/>
      <c r="TUH36" s="8"/>
      <c r="TUI36" s="8"/>
      <c r="TUJ36" s="8"/>
      <c r="TUK36" s="8"/>
      <c r="TUL36" s="8"/>
      <c r="TUM36" s="8"/>
      <c r="TUN36" s="8"/>
      <c r="TUO36" s="8"/>
      <c r="TUP36" s="8"/>
      <c r="TUQ36" s="8"/>
      <c r="TUR36" s="8"/>
      <c r="TUS36" s="8"/>
      <c r="TUT36" s="8"/>
      <c r="TUU36" s="8"/>
      <c r="TUV36" s="8"/>
      <c r="TUW36" s="8"/>
      <c r="TUX36" s="8"/>
      <c r="TUY36" s="8"/>
      <c r="TUZ36" s="8"/>
      <c r="TVA36" s="8"/>
      <c r="TVB36" s="8"/>
      <c r="TVC36" s="8"/>
      <c r="TVD36" s="8"/>
      <c r="TVE36" s="8"/>
      <c r="TVF36" s="8"/>
      <c r="TVG36" s="8"/>
      <c r="TVH36" s="8"/>
      <c r="TVI36" s="8"/>
      <c r="TVJ36" s="8"/>
      <c r="TVK36" s="8"/>
      <c r="TVL36" s="8"/>
      <c r="TVM36" s="8"/>
      <c r="TVN36" s="8"/>
      <c r="TVO36" s="8"/>
      <c r="TVP36" s="8"/>
      <c r="TVQ36" s="8"/>
      <c r="TVR36" s="8"/>
      <c r="TVS36" s="8"/>
      <c r="TVT36" s="8"/>
      <c r="TVU36" s="8"/>
      <c r="TVV36" s="8"/>
      <c r="TVW36" s="8"/>
      <c r="TVX36" s="8"/>
      <c r="TVY36" s="8"/>
      <c r="TVZ36" s="8"/>
      <c r="TWA36" s="8"/>
      <c r="TWB36" s="8"/>
      <c r="TWC36" s="8"/>
      <c r="TWD36" s="8"/>
      <c r="TWE36" s="8"/>
      <c r="TWF36" s="8"/>
      <c r="TWG36" s="8"/>
      <c r="TWH36" s="8"/>
      <c r="TWI36" s="8"/>
      <c r="TWJ36" s="8"/>
      <c r="TWK36" s="8"/>
      <c r="TWL36" s="8"/>
      <c r="TWM36" s="8"/>
      <c r="TWN36" s="8"/>
      <c r="TWO36" s="8"/>
      <c r="TWP36" s="8"/>
      <c r="TWQ36" s="8"/>
      <c r="TWR36" s="8"/>
      <c r="TWS36" s="8"/>
      <c r="TWT36" s="8"/>
      <c r="TWU36" s="8"/>
      <c r="TWV36" s="8"/>
      <c r="TWW36" s="8"/>
      <c r="TWX36" s="8"/>
      <c r="TWY36" s="8"/>
      <c r="TWZ36" s="8"/>
      <c r="TXA36" s="8"/>
      <c r="TXB36" s="8"/>
      <c r="TXC36" s="8"/>
      <c r="TXD36" s="8"/>
      <c r="TXE36" s="8"/>
      <c r="TXF36" s="8"/>
      <c r="TXG36" s="8"/>
      <c r="TXH36" s="8"/>
      <c r="TXI36" s="8"/>
      <c r="TXJ36" s="8"/>
      <c r="TXK36" s="8"/>
      <c r="TXL36" s="8"/>
      <c r="TXM36" s="8"/>
      <c r="TXN36" s="8"/>
      <c r="TXO36" s="8"/>
      <c r="TXP36" s="8"/>
      <c r="TXQ36" s="8"/>
      <c r="TXR36" s="8"/>
      <c r="TXS36" s="8"/>
      <c r="TXT36" s="8"/>
      <c r="TXU36" s="8"/>
      <c r="TXV36" s="8"/>
      <c r="TXW36" s="8"/>
      <c r="TXX36" s="8"/>
      <c r="TXY36" s="8"/>
      <c r="TXZ36" s="8"/>
      <c r="TYA36" s="8"/>
      <c r="TYB36" s="8"/>
      <c r="TYC36" s="8"/>
      <c r="TYD36" s="8"/>
      <c r="TYE36" s="8"/>
      <c r="TYF36" s="8"/>
      <c r="TYG36" s="8"/>
      <c r="TYH36" s="8"/>
      <c r="TYI36" s="8"/>
      <c r="TYJ36" s="8"/>
      <c r="TYK36" s="8"/>
      <c r="TYL36" s="8"/>
      <c r="TYM36" s="8"/>
      <c r="TYN36" s="8"/>
      <c r="TYO36" s="8"/>
      <c r="TYP36" s="8"/>
      <c r="TYQ36" s="8"/>
      <c r="TYR36" s="8"/>
      <c r="TYS36" s="8"/>
      <c r="TYT36" s="8"/>
      <c r="TYU36" s="8"/>
      <c r="TYV36" s="8"/>
      <c r="TYW36" s="8"/>
      <c r="TYX36" s="8"/>
      <c r="TYY36" s="8"/>
      <c r="TYZ36" s="8"/>
      <c r="TZA36" s="8"/>
      <c r="TZB36" s="8"/>
      <c r="TZC36" s="8"/>
      <c r="TZD36" s="8"/>
      <c r="TZE36" s="8"/>
      <c r="TZF36" s="8"/>
      <c r="TZG36" s="8"/>
      <c r="TZH36" s="8"/>
      <c r="TZI36" s="8"/>
      <c r="TZJ36" s="8"/>
      <c r="TZK36" s="8"/>
      <c r="TZL36" s="8"/>
      <c r="TZM36" s="8"/>
      <c r="TZN36" s="8"/>
      <c r="TZO36" s="8"/>
      <c r="TZP36" s="8"/>
      <c r="TZQ36" s="8"/>
      <c r="TZR36" s="8"/>
      <c r="TZS36" s="8"/>
      <c r="TZT36" s="8"/>
      <c r="TZU36" s="8"/>
      <c r="TZV36" s="8"/>
      <c r="TZW36" s="8"/>
      <c r="TZX36" s="8"/>
      <c r="TZY36" s="8"/>
      <c r="TZZ36" s="8"/>
      <c r="UAA36" s="8"/>
      <c r="UAB36" s="8"/>
      <c r="UAC36" s="8"/>
      <c r="UAD36" s="8"/>
      <c r="UAE36" s="8"/>
      <c r="UAF36" s="8"/>
      <c r="UAG36" s="8"/>
      <c r="UAH36" s="8"/>
      <c r="UAI36" s="8"/>
      <c r="UAJ36" s="8"/>
      <c r="UAK36" s="8"/>
      <c r="UAL36" s="8"/>
      <c r="UAM36" s="8"/>
      <c r="UAN36" s="8"/>
      <c r="UAO36" s="8"/>
      <c r="UAP36" s="8"/>
      <c r="UAQ36" s="8"/>
      <c r="UAR36" s="8"/>
      <c r="UAS36" s="8"/>
      <c r="UAT36" s="8"/>
      <c r="UAU36" s="8"/>
      <c r="UAV36" s="8"/>
      <c r="UAW36" s="8"/>
      <c r="UAX36" s="8"/>
      <c r="UAY36" s="8"/>
      <c r="UAZ36" s="8"/>
      <c r="UBA36" s="8"/>
      <c r="UBB36" s="8"/>
      <c r="UBC36" s="8"/>
      <c r="UBD36" s="8"/>
      <c r="UBE36" s="8"/>
      <c r="UBF36" s="8"/>
      <c r="UBG36" s="8"/>
      <c r="UBH36" s="8"/>
      <c r="UBI36" s="8"/>
      <c r="UBJ36" s="8"/>
      <c r="UBK36" s="8"/>
      <c r="UBL36" s="8"/>
      <c r="UBM36" s="8"/>
      <c r="UBN36" s="8"/>
      <c r="UBO36" s="8"/>
      <c r="UBP36" s="8"/>
      <c r="UBQ36" s="8"/>
      <c r="UBR36" s="8"/>
      <c r="UBS36" s="8"/>
      <c r="UBT36" s="8"/>
      <c r="UBU36" s="8"/>
      <c r="UBV36" s="8"/>
      <c r="UBW36" s="8"/>
      <c r="UBX36" s="8"/>
      <c r="UBY36" s="8"/>
      <c r="UBZ36" s="8"/>
      <c r="UCA36" s="8"/>
      <c r="UCB36" s="8"/>
      <c r="UCC36" s="8"/>
      <c r="UCD36" s="8"/>
      <c r="UCE36" s="8"/>
      <c r="UCF36" s="8"/>
      <c r="UCG36" s="8"/>
      <c r="UCH36" s="8"/>
      <c r="UCI36" s="8"/>
      <c r="UCJ36" s="8"/>
      <c r="UCK36" s="8"/>
      <c r="UCL36" s="8"/>
      <c r="UCM36" s="8"/>
      <c r="UCN36" s="8"/>
      <c r="UCO36" s="8"/>
      <c r="UCP36" s="8"/>
      <c r="UCQ36" s="8"/>
      <c r="UCR36" s="8"/>
      <c r="UCS36" s="8"/>
      <c r="UCT36" s="8"/>
      <c r="UCU36" s="8"/>
      <c r="UCV36" s="8"/>
      <c r="UCW36" s="8"/>
      <c r="UCX36" s="8"/>
      <c r="UCY36" s="8"/>
      <c r="UCZ36" s="8"/>
      <c r="UDA36" s="8"/>
      <c r="UDB36" s="8"/>
      <c r="UDC36" s="8"/>
      <c r="UDD36" s="8"/>
      <c r="UDE36" s="8"/>
      <c r="UDF36" s="8"/>
      <c r="UDG36" s="8"/>
      <c r="UDH36" s="8"/>
      <c r="UDI36" s="8"/>
      <c r="UDJ36" s="8"/>
      <c r="UDK36" s="8"/>
      <c r="UDL36" s="8"/>
      <c r="UDM36" s="8"/>
      <c r="UDN36" s="8"/>
      <c r="UDO36" s="8"/>
      <c r="UDP36" s="8"/>
      <c r="UDQ36" s="8"/>
      <c r="UDR36" s="8"/>
      <c r="UDS36" s="8"/>
      <c r="UDT36" s="8"/>
      <c r="UDU36" s="8"/>
      <c r="UDV36" s="8"/>
      <c r="UDW36" s="8"/>
      <c r="UDX36" s="8"/>
      <c r="UDY36" s="8"/>
      <c r="UDZ36" s="8"/>
      <c r="UEA36" s="8"/>
      <c r="UEB36" s="8"/>
      <c r="UEC36" s="8"/>
      <c r="UED36" s="8"/>
      <c r="UEE36" s="8"/>
      <c r="UEF36" s="8"/>
      <c r="UEG36" s="8"/>
      <c r="UEH36" s="8"/>
      <c r="UEI36" s="8"/>
      <c r="UEJ36" s="8"/>
      <c r="UEK36" s="8"/>
      <c r="UEL36" s="8"/>
      <c r="UEM36" s="8"/>
      <c r="UEN36" s="8"/>
      <c r="UEO36" s="8"/>
      <c r="UEP36" s="8"/>
      <c r="UEQ36" s="8"/>
      <c r="UER36" s="8"/>
      <c r="UES36" s="8"/>
      <c r="UET36" s="8"/>
      <c r="UEU36" s="8"/>
      <c r="UEV36" s="8"/>
      <c r="UEW36" s="8"/>
      <c r="UEX36" s="8"/>
      <c r="UEY36" s="8"/>
      <c r="UEZ36" s="8"/>
      <c r="UFA36" s="8"/>
      <c r="UFB36" s="8"/>
      <c r="UFC36" s="8"/>
      <c r="UFD36" s="8"/>
      <c r="UFE36" s="8"/>
      <c r="UFF36" s="8"/>
      <c r="UFG36" s="8"/>
      <c r="UFH36" s="8"/>
      <c r="UFI36" s="8"/>
      <c r="UFJ36" s="8"/>
      <c r="UFK36" s="8"/>
      <c r="UFL36" s="8"/>
      <c r="UFM36" s="8"/>
      <c r="UFN36" s="8"/>
      <c r="UFO36" s="8"/>
      <c r="UFP36" s="8"/>
      <c r="UFQ36" s="8"/>
      <c r="UFR36" s="8"/>
      <c r="UFS36" s="8"/>
      <c r="UFT36" s="8"/>
      <c r="UFU36" s="8"/>
      <c r="UFV36" s="8"/>
      <c r="UFW36" s="8"/>
      <c r="UFX36" s="8"/>
      <c r="UFY36" s="8"/>
      <c r="UFZ36" s="8"/>
      <c r="UGA36" s="8"/>
      <c r="UGB36" s="8"/>
      <c r="UGC36" s="8"/>
      <c r="UGD36" s="8"/>
      <c r="UGE36" s="8"/>
      <c r="UGF36" s="8"/>
      <c r="UGG36" s="8"/>
      <c r="UGH36" s="8"/>
      <c r="UGI36" s="8"/>
      <c r="UGJ36" s="8"/>
      <c r="UGK36" s="8"/>
      <c r="UGL36" s="8"/>
      <c r="UGM36" s="8"/>
      <c r="UGN36" s="8"/>
      <c r="UGO36" s="8"/>
      <c r="UGP36" s="8"/>
      <c r="UGQ36" s="8"/>
      <c r="UGR36" s="8"/>
      <c r="UGS36" s="8"/>
      <c r="UGT36" s="8"/>
      <c r="UGU36" s="8"/>
      <c r="UGV36" s="8"/>
      <c r="UGW36" s="8"/>
      <c r="UGX36" s="8"/>
      <c r="UGY36" s="8"/>
      <c r="UGZ36" s="8"/>
      <c r="UHA36" s="8"/>
      <c r="UHB36" s="8"/>
      <c r="UHC36" s="8"/>
      <c r="UHD36" s="8"/>
      <c r="UHE36" s="8"/>
      <c r="UHF36" s="8"/>
      <c r="UHG36" s="8"/>
      <c r="UHH36" s="8"/>
      <c r="UHI36" s="8"/>
      <c r="UHJ36" s="8"/>
      <c r="UHK36" s="8"/>
      <c r="UHL36" s="8"/>
      <c r="UHM36" s="8"/>
      <c r="UHN36" s="8"/>
      <c r="UHO36" s="8"/>
      <c r="UHP36" s="8"/>
      <c r="UHQ36" s="8"/>
      <c r="UHR36" s="8"/>
      <c r="UHS36" s="8"/>
      <c r="UHT36" s="8"/>
      <c r="UHU36" s="8"/>
      <c r="UHV36" s="8"/>
      <c r="UHW36" s="8"/>
      <c r="UHX36" s="8"/>
      <c r="UHY36" s="8"/>
      <c r="UHZ36" s="8"/>
      <c r="UIA36" s="8"/>
      <c r="UIB36" s="8"/>
      <c r="UIC36" s="8"/>
      <c r="UID36" s="8"/>
      <c r="UIE36" s="8"/>
      <c r="UIF36" s="8"/>
      <c r="UIG36" s="8"/>
      <c r="UIH36" s="8"/>
      <c r="UII36" s="8"/>
      <c r="UIJ36" s="8"/>
      <c r="UIK36" s="8"/>
      <c r="UIL36" s="8"/>
      <c r="UIM36" s="8"/>
      <c r="UIN36" s="8"/>
      <c r="UIO36" s="8"/>
      <c r="UIP36" s="8"/>
      <c r="UIQ36" s="8"/>
      <c r="UIR36" s="8"/>
      <c r="UIS36" s="8"/>
      <c r="UIT36" s="8"/>
      <c r="UIU36" s="8"/>
      <c r="UIV36" s="8"/>
      <c r="UIW36" s="8"/>
      <c r="UIX36" s="8"/>
      <c r="UIY36" s="8"/>
      <c r="UIZ36" s="8"/>
      <c r="UJA36" s="8"/>
      <c r="UJB36" s="8"/>
      <c r="UJC36" s="8"/>
      <c r="UJD36" s="8"/>
      <c r="UJE36" s="8"/>
      <c r="UJF36" s="8"/>
      <c r="UJG36" s="8"/>
      <c r="UJH36" s="8"/>
      <c r="UJI36" s="8"/>
      <c r="UJJ36" s="8"/>
      <c r="UJK36" s="8"/>
      <c r="UJL36" s="8"/>
      <c r="UJM36" s="8"/>
      <c r="UJN36" s="8"/>
      <c r="UJO36" s="8"/>
      <c r="UJP36" s="8"/>
      <c r="UJQ36" s="8"/>
      <c r="UJR36" s="8"/>
      <c r="UJS36" s="8"/>
      <c r="UJT36" s="8"/>
      <c r="UJU36" s="8"/>
      <c r="UJV36" s="8"/>
      <c r="UJW36" s="8"/>
      <c r="UJX36" s="8"/>
      <c r="UJY36" s="8"/>
      <c r="UJZ36" s="8"/>
      <c r="UKA36" s="8"/>
      <c r="UKB36" s="8"/>
      <c r="UKC36" s="8"/>
      <c r="UKD36" s="8"/>
      <c r="UKE36" s="8"/>
      <c r="UKF36" s="8"/>
      <c r="UKG36" s="8"/>
      <c r="UKH36" s="8"/>
      <c r="UKI36" s="8"/>
      <c r="UKJ36" s="8"/>
      <c r="UKK36" s="8"/>
      <c r="UKL36" s="8"/>
      <c r="UKM36" s="8"/>
      <c r="UKN36" s="8"/>
      <c r="UKO36" s="8"/>
      <c r="UKP36" s="8"/>
      <c r="UKQ36" s="8"/>
      <c r="UKR36" s="8"/>
      <c r="UKS36" s="8"/>
      <c r="UKT36" s="8"/>
      <c r="UKU36" s="8"/>
      <c r="UKV36" s="8"/>
      <c r="UKW36" s="8"/>
      <c r="UKX36" s="8"/>
      <c r="UKY36" s="8"/>
      <c r="UKZ36" s="8"/>
      <c r="ULA36" s="8"/>
      <c r="ULB36" s="8"/>
      <c r="ULC36" s="8"/>
      <c r="ULD36" s="8"/>
      <c r="ULE36" s="8"/>
      <c r="ULF36" s="8"/>
      <c r="ULG36" s="8"/>
      <c r="ULH36" s="8"/>
      <c r="ULI36" s="8"/>
      <c r="ULJ36" s="8"/>
      <c r="ULK36" s="8"/>
      <c r="ULL36" s="8"/>
      <c r="ULM36" s="8"/>
      <c r="ULN36" s="8"/>
      <c r="ULO36" s="8"/>
      <c r="ULP36" s="8"/>
      <c r="ULQ36" s="8"/>
      <c r="ULR36" s="8"/>
      <c r="ULS36" s="8"/>
      <c r="ULT36" s="8"/>
      <c r="ULU36" s="8"/>
      <c r="ULV36" s="8"/>
      <c r="ULW36" s="8"/>
      <c r="ULX36" s="8"/>
      <c r="ULY36" s="8"/>
      <c r="ULZ36" s="8"/>
      <c r="UMA36" s="8"/>
      <c r="UMB36" s="8"/>
      <c r="UMC36" s="8"/>
      <c r="UMD36" s="8"/>
      <c r="UME36" s="8"/>
      <c r="UMF36" s="8"/>
      <c r="UMG36" s="8"/>
      <c r="UMH36" s="8"/>
      <c r="UMI36" s="8"/>
      <c r="UMJ36" s="8"/>
      <c r="UMK36" s="8"/>
      <c r="UML36" s="8"/>
      <c r="UMM36" s="8"/>
      <c r="UMN36" s="8"/>
      <c r="UMO36" s="8"/>
      <c r="UMP36" s="8"/>
      <c r="UMQ36" s="8"/>
      <c r="UMR36" s="8"/>
      <c r="UMS36" s="8"/>
      <c r="UMT36" s="8"/>
      <c r="UMU36" s="8"/>
      <c r="UMV36" s="8"/>
      <c r="UMW36" s="8"/>
      <c r="UMX36" s="8"/>
      <c r="UMY36" s="8"/>
      <c r="UMZ36" s="8"/>
      <c r="UNA36" s="8"/>
      <c r="UNB36" s="8"/>
      <c r="UNC36" s="8"/>
      <c r="UND36" s="8"/>
      <c r="UNE36" s="8"/>
      <c r="UNF36" s="8"/>
      <c r="UNG36" s="8"/>
      <c r="UNH36" s="8"/>
      <c r="UNI36" s="8"/>
      <c r="UNJ36" s="8"/>
      <c r="UNK36" s="8"/>
      <c r="UNL36" s="8"/>
      <c r="UNM36" s="8"/>
      <c r="UNN36" s="8"/>
      <c r="UNO36" s="8"/>
      <c r="UNP36" s="8"/>
      <c r="UNQ36" s="8"/>
      <c r="UNR36" s="8"/>
      <c r="UNS36" s="8"/>
      <c r="UNT36" s="8"/>
      <c r="UNU36" s="8"/>
      <c r="UNV36" s="8"/>
      <c r="UNW36" s="8"/>
      <c r="UNX36" s="8"/>
      <c r="UNY36" s="8"/>
      <c r="UNZ36" s="8"/>
      <c r="UOA36" s="8"/>
      <c r="UOB36" s="8"/>
      <c r="UOC36" s="8"/>
      <c r="UOD36" s="8"/>
      <c r="UOE36" s="8"/>
      <c r="UOF36" s="8"/>
      <c r="UOG36" s="8"/>
      <c r="UOH36" s="8"/>
      <c r="UOI36" s="8"/>
      <c r="UOJ36" s="8"/>
      <c r="UOK36" s="8"/>
      <c r="UOL36" s="8"/>
      <c r="UOM36" s="8"/>
      <c r="UON36" s="8"/>
      <c r="UOO36" s="8"/>
      <c r="UOP36" s="8"/>
      <c r="UOQ36" s="8"/>
      <c r="UOR36" s="8"/>
      <c r="UOS36" s="8"/>
      <c r="UOT36" s="8"/>
      <c r="UOU36" s="8"/>
      <c r="UOV36" s="8"/>
      <c r="UOW36" s="8"/>
      <c r="UOX36" s="8"/>
      <c r="UOY36" s="8"/>
      <c r="UOZ36" s="8"/>
      <c r="UPA36" s="8"/>
      <c r="UPB36" s="8"/>
      <c r="UPC36" s="8"/>
      <c r="UPD36" s="8"/>
      <c r="UPE36" s="8"/>
      <c r="UPF36" s="8"/>
      <c r="UPG36" s="8"/>
      <c r="UPH36" s="8"/>
      <c r="UPI36" s="8"/>
      <c r="UPJ36" s="8"/>
      <c r="UPK36" s="8"/>
      <c r="UPL36" s="8"/>
      <c r="UPM36" s="8"/>
      <c r="UPN36" s="8"/>
      <c r="UPO36" s="8"/>
      <c r="UPP36" s="8"/>
      <c r="UPQ36" s="8"/>
      <c r="UPR36" s="8"/>
      <c r="UPS36" s="8"/>
      <c r="UPT36" s="8"/>
      <c r="UPU36" s="8"/>
      <c r="UPV36" s="8"/>
      <c r="UPW36" s="8"/>
      <c r="UPX36" s="8"/>
      <c r="UPY36" s="8"/>
      <c r="UPZ36" s="8"/>
      <c r="UQA36" s="8"/>
      <c r="UQB36" s="8"/>
      <c r="UQC36" s="8"/>
      <c r="UQD36" s="8"/>
      <c r="UQE36" s="8"/>
      <c r="UQF36" s="8"/>
      <c r="UQG36" s="8"/>
      <c r="UQH36" s="8"/>
      <c r="UQI36" s="8"/>
      <c r="UQJ36" s="8"/>
      <c r="UQK36" s="8"/>
      <c r="UQL36" s="8"/>
      <c r="UQM36" s="8"/>
      <c r="UQN36" s="8"/>
      <c r="UQO36" s="8"/>
      <c r="UQP36" s="8"/>
      <c r="UQQ36" s="8"/>
      <c r="UQR36" s="8"/>
      <c r="UQS36" s="8"/>
      <c r="UQT36" s="8"/>
      <c r="UQU36" s="8"/>
      <c r="UQV36" s="8"/>
      <c r="UQW36" s="8"/>
      <c r="UQX36" s="8"/>
      <c r="UQY36" s="8"/>
      <c r="UQZ36" s="8"/>
      <c r="URA36" s="8"/>
      <c r="URB36" s="8"/>
      <c r="URC36" s="8"/>
      <c r="URD36" s="8"/>
      <c r="URE36" s="8"/>
      <c r="URF36" s="8"/>
      <c r="URG36" s="8"/>
      <c r="URH36" s="8"/>
      <c r="URI36" s="8"/>
      <c r="URJ36" s="8"/>
      <c r="URK36" s="8"/>
      <c r="URL36" s="8"/>
      <c r="URM36" s="8"/>
      <c r="URN36" s="8"/>
      <c r="URO36" s="8"/>
      <c r="URP36" s="8"/>
      <c r="URQ36" s="8"/>
      <c r="URR36" s="8"/>
      <c r="URS36" s="8"/>
      <c r="URT36" s="8"/>
      <c r="URU36" s="8"/>
      <c r="URV36" s="8"/>
      <c r="URW36" s="8"/>
      <c r="URX36" s="8"/>
      <c r="URY36" s="8"/>
      <c r="URZ36" s="8"/>
      <c r="USA36" s="8"/>
      <c r="USB36" s="8"/>
      <c r="USC36" s="8"/>
      <c r="USD36" s="8"/>
      <c r="USE36" s="8"/>
      <c r="USF36" s="8"/>
      <c r="USG36" s="8"/>
      <c r="USH36" s="8"/>
      <c r="USI36" s="8"/>
      <c r="USJ36" s="8"/>
      <c r="USK36" s="8"/>
      <c r="USL36" s="8"/>
      <c r="USM36" s="8"/>
      <c r="USN36" s="8"/>
      <c r="USO36" s="8"/>
      <c r="USP36" s="8"/>
      <c r="USQ36" s="8"/>
      <c r="USR36" s="8"/>
      <c r="USS36" s="8"/>
      <c r="UST36" s="8"/>
      <c r="USU36" s="8"/>
      <c r="USV36" s="8"/>
      <c r="USW36" s="8"/>
      <c r="USX36" s="8"/>
      <c r="USY36" s="8"/>
      <c r="USZ36" s="8"/>
      <c r="UTA36" s="8"/>
      <c r="UTB36" s="8"/>
      <c r="UTC36" s="8"/>
      <c r="UTD36" s="8"/>
      <c r="UTE36" s="8"/>
      <c r="UTF36" s="8"/>
      <c r="UTG36" s="8"/>
      <c r="UTH36" s="8"/>
      <c r="UTI36" s="8"/>
      <c r="UTJ36" s="8"/>
      <c r="UTK36" s="8"/>
      <c r="UTL36" s="8"/>
      <c r="UTM36" s="8"/>
      <c r="UTN36" s="8"/>
      <c r="UTO36" s="8"/>
      <c r="UTP36" s="8"/>
      <c r="UTQ36" s="8"/>
      <c r="UTR36" s="8"/>
      <c r="UTS36" s="8"/>
      <c r="UTT36" s="8"/>
      <c r="UTU36" s="8"/>
      <c r="UTV36" s="8"/>
      <c r="UTW36" s="8"/>
      <c r="UTX36" s="8"/>
      <c r="UTY36" s="8"/>
      <c r="UTZ36" s="8"/>
      <c r="UUA36" s="8"/>
      <c r="UUB36" s="8"/>
      <c r="UUC36" s="8"/>
      <c r="UUD36" s="8"/>
      <c r="UUE36" s="8"/>
      <c r="UUF36" s="8"/>
      <c r="UUG36" s="8"/>
      <c r="UUH36" s="8"/>
      <c r="UUI36" s="8"/>
      <c r="UUJ36" s="8"/>
      <c r="UUK36" s="8"/>
      <c r="UUL36" s="8"/>
      <c r="UUM36" s="8"/>
      <c r="UUN36" s="8"/>
      <c r="UUO36" s="8"/>
      <c r="UUP36" s="8"/>
      <c r="UUQ36" s="8"/>
      <c r="UUR36" s="8"/>
      <c r="UUS36" s="8"/>
      <c r="UUT36" s="8"/>
      <c r="UUU36" s="8"/>
      <c r="UUV36" s="8"/>
      <c r="UUW36" s="8"/>
      <c r="UUX36" s="8"/>
      <c r="UUY36" s="8"/>
      <c r="UUZ36" s="8"/>
      <c r="UVA36" s="8"/>
      <c r="UVB36" s="8"/>
      <c r="UVC36" s="8"/>
      <c r="UVD36" s="8"/>
      <c r="UVE36" s="8"/>
      <c r="UVF36" s="8"/>
      <c r="UVG36" s="8"/>
      <c r="UVH36" s="8"/>
      <c r="UVI36" s="8"/>
      <c r="UVJ36" s="8"/>
      <c r="UVK36" s="8"/>
      <c r="UVL36" s="8"/>
      <c r="UVM36" s="8"/>
      <c r="UVN36" s="8"/>
      <c r="UVO36" s="8"/>
      <c r="UVP36" s="8"/>
      <c r="UVQ36" s="8"/>
      <c r="UVR36" s="8"/>
      <c r="UVS36" s="8"/>
      <c r="UVT36" s="8"/>
      <c r="UVU36" s="8"/>
      <c r="UVV36" s="8"/>
      <c r="UVW36" s="8"/>
      <c r="UVX36" s="8"/>
      <c r="UVY36" s="8"/>
      <c r="UVZ36" s="8"/>
      <c r="UWA36" s="8"/>
      <c r="UWB36" s="8"/>
      <c r="UWC36" s="8"/>
      <c r="UWD36" s="8"/>
      <c r="UWE36" s="8"/>
      <c r="UWF36" s="8"/>
      <c r="UWG36" s="8"/>
      <c r="UWH36" s="8"/>
      <c r="UWI36" s="8"/>
      <c r="UWJ36" s="8"/>
      <c r="UWK36" s="8"/>
      <c r="UWL36" s="8"/>
      <c r="UWM36" s="8"/>
      <c r="UWN36" s="8"/>
      <c r="UWO36" s="8"/>
      <c r="UWP36" s="8"/>
      <c r="UWQ36" s="8"/>
      <c r="UWR36" s="8"/>
      <c r="UWS36" s="8"/>
      <c r="UWT36" s="8"/>
      <c r="UWU36" s="8"/>
      <c r="UWV36" s="8"/>
      <c r="UWW36" s="8"/>
      <c r="UWX36" s="8"/>
      <c r="UWY36" s="8"/>
      <c r="UWZ36" s="8"/>
      <c r="UXA36" s="8"/>
      <c r="UXB36" s="8"/>
      <c r="UXC36" s="8"/>
      <c r="UXD36" s="8"/>
      <c r="UXE36" s="8"/>
      <c r="UXF36" s="8"/>
      <c r="UXG36" s="8"/>
      <c r="UXH36" s="8"/>
      <c r="UXI36" s="8"/>
      <c r="UXJ36" s="8"/>
      <c r="UXK36" s="8"/>
      <c r="UXL36" s="8"/>
      <c r="UXM36" s="8"/>
      <c r="UXN36" s="8"/>
      <c r="UXO36" s="8"/>
      <c r="UXP36" s="8"/>
      <c r="UXQ36" s="8"/>
      <c r="UXR36" s="8"/>
      <c r="UXS36" s="8"/>
      <c r="UXT36" s="8"/>
      <c r="UXU36" s="8"/>
      <c r="UXV36" s="8"/>
      <c r="UXW36" s="8"/>
      <c r="UXX36" s="8"/>
      <c r="UXY36" s="8"/>
      <c r="UXZ36" s="8"/>
      <c r="UYA36" s="8"/>
      <c r="UYB36" s="8"/>
      <c r="UYC36" s="8"/>
      <c r="UYD36" s="8"/>
      <c r="UYE36" s="8"/>
      <c r="UYF36" s="8"/>
      <c r="UYG36" s="8"/>
      <c r="UYH36" s="8"/>
      <c r="UYI36" s="8"/>
      <c r="UYJ36" s="8"/>
      <c r="UYK36" s="8"/>
      <c r="UYL36" s="8"/>
      <c r="UYM36" s="8"/>
      <c r="UYN36" s="8"/>
      <c r="UYO36" s="8"/>
      <c r="UYP36" s="8"/>
      <c r="UYQ36" s="8"/>
      <c r="UYR36" s="8"/>
      <c r="UYS36" s="8"/>
      <c r="UYT36" s="8"/>
      <c r="UYU36" s="8"/>
      <c r="UYV36" s="8"/>
      <c r="UYW36" s="8"/>
      <c r="UYX36" s="8"/>
      <c r="UYY36" s="8"/>
      <c r="UYZ36" s="8"/>
      <c r="UZA36" s="8"/>
      <c r="UZB36" s="8"/>
      <c r="UZC36" s="8"/>
      <c r="UZD36" s="8"/>
      <c r="UZE36" s="8"/>
      <c r="UZF36" s="8"/>
      <c r="UZG36" s="8"/>
      <c r="UZH36" s="8"/>
      <c r="UZI36" s="8"/>
      <c r="UZJ36" s="8"/>
      <c r="UZK36" s="8"/>
      <c r="UZL36" s="8"/>
      <c r="UZM36" s="8"/>
      <c r="UZN36" s="8"/>
      <c r="UZO36" s="8"/>
      <c r="UZP36" s="8"/>
      <c r="UZQ36" s="8"/>
      <c r="UZR36" s="8"/>
      <c r="UZS36" s="8"/>
      <c r="UZT36" s="8"/>
      <c r="UZU36" s="8"/>
      <c r="UZV36" s="8"/>
      <c r="UZW36" s="8"/>
      <c r="UZX36" s="8"/>
      <c r="UZY36" s="8"/>
      <c r="UZZ36" s="8"/>
      <c r="VAA36" s="8"/>
      <c r="VAB36" s="8"/>
      <c r="VAC36" s="8"/>
      <c r="VAD36" s="8"/>
      <c r="VAE36" s="8"/>
      <c r="VAF36" s="8"/>
      <c r="VAG36" s="8"/>
      <c r="VAH36" s="8"/>
      <c r="VAI36" s="8"/>
      <c r="VAJ36" s="8"/>
      <c r="VAK36" s="8"/>
      <c r="VAL36" s="8"/>
      <c r="VAM36" s="8"/>
      <c r="VAN36" s="8"/>
      <c r="VAO36" s="8"/>
      <c r="VAP36" s="8"/>
      <c r="VAQ36" s="8"/>
      <c r="VAR36" s="8"/>
      <c r="VAS36" s="8"/>
      <c r="VAT36" s="8"/>
      <c r="VAU36" s="8"/>
      <c r="VAV36" s="8"/>
      <c r="VAW36" s="8"/>
      <c r="VAX36" s="8"/>
      <c r="VAY36" s="8"/>
      <c r="VAZ36" s="8"/>
      <c r="VBA36" s="8"/>
      <c r="VBB36" s="8"/>
      <c r="VBC36" s="8"/>
      <c r="VBD36" s="8"/>
      <c r="VBE36" s="8"/>
      <c r="VBF36" s="8"/>
      <c r="VBG36" s="8"/>
      <c r="VBH36" s="8"/>
      <c r="VBI36" s="8"/>
      <c r="VBJ36" s="8"/>
      <c r="VBK36" s="8"/>
      <c r="VBL36" s="8"/>
      <c r="VBM36" s="8"/>
      <c r="VBN36" s="8"/>
      <c r="VBO36" s="8"/>
      <c r="VBP36" s="8"/>
      <c r="VBQ36" s="8"/>
      <c r="VBR36" s="8"/>
      <c r="VBS36" s="8"/>
      <c r="VBT36" s="8"/>
      <c r="VBU36" s="8"/>
      <c r="VBV36" s="8"/>
      <c r="VBW36" s="8"/>
      <c r="VBX36" s="8"/>
      <c r="VBY36" s="8"/>
      <c r="VBZ36" s="8"/>
      <c r="VCA36" s="8"/>
      <c r="VCB36" s="8"/>
      <c r="VCC36" s="8"/>
      <c r="VCD36" s="8"/>
      <c r="VCE36" s="8"/>
      <c r="VCF36" s="8"/>
      <c r="VCG36" s="8"/>
      <c r="VCH36" s="8"/>
      <c r="VCI36" s="8"/>
      <c r="VCJ36" s="8"/>
      <c r="VCK36" s="8"/>
      <c r="VCL36" s="8"/>
      <c r="VCM36" s="8"/>
      <c r="VCN36" s="8"/>
      <c r="VCO36" s="8"/>
      <c r="VCP36" s="8"/>
      <c r="VCQ36" s="8"/>
      <c r="VCR36" s="8"/>
      <c r="VCS36" s="8"/>
      <c r="VCT36" s="8"/>
      <c r="VCU36" s="8"/>
      <c r="VCV36" s="8"/>
      <c r="VCW36" s="8"/>
      <c r="VCX36" s="8"/>
      <c r="VCY36" s="8"/>
      <c r="VCZ36" s="8"/>
      <c r="VDA36" s="8"/>
      <c r="VDB36" s="8"/>
      <c r="VDC36" s="8"/>
      <c r="VDD36" s="8"/>
      <c r="VDE36" s="8"/>
      <c r="VDF36" s="8"/>
      <c r="VDG36" s="8"/>
      <c r="VDH36" s="8"/>
      <c r="VDI36" s="8"/>
      <c r="VDJ36" s="8"/>
      <c r="VDK36" s="8"/>
      <c r="VDL36" s="8"/>
      <c r="VDM36" s="8"/>
      <c r="VDN36" s="8"/>
      <c r="VDO36" s="8"/>
      <c r="VDP36" s="8"/>
      <c r="VDQ36" s="8"/>
      <c r="VDR36" s="8"/>
      <c r="VDS36" s="8"/>
      <c r="VDT36" s="8"/>
      <c r="VDU36" s="8"/>
      <c r="VDV36" s="8"/>
      <c r="VDW36" s="8"/>
      <c r="VDX36" s="8"/>
      <c r="VDY36" s="8"/>
      <c r="VDZ36" s="8"/>
      <c r="VEA36" s="8"/>
      <c r="VEB36" s="8"/>
      <c r="VEC36" s="8"/>
      <c r="VED36" s="8"/>
      <c r="VEE36" s="8"/>
      <c r="VEF36" s="8"/>
      <c r="VEG36" s="8"/>
      <c r="VEH36" s="8"/>
      <c r="VEI36" s="8"/>
      <c r="VEJ36" s="8"/>
      <c r="VEK36" s="8"/>
      <c r="VEL36" s="8"/>
      <c r="VEM36" s="8"/>
      <c r="VEN36" s="8"/>
      <c r="VEO36" s="8"/>
      <c r="VEP36" s="8"/>
      <c r="VEQ36" s="8"/>
      <c r="VER36" s="8"/>
      <c r="VES36" s="8"/>
      <c r="VET36" s="8"/>
      <c r="VEU36" s="8"/>
      <c r="VEV36" s="8"/>
      <c r="VEW36" s="8"/>
      <c r="VEX36" s="8"/>
      <c r="VEY36" s="8"/>
      <c r="VEZ36" s="8"/>
      <c r="VFA36" s="8"/>
      <c r="VFB36" s="8"/>
      <c r="VFC36" s="8"/>
      <c r="VFD36" s="8"/>
      <c r="VFE36" s="8"/>
      <c r="VFF36" s="8"/>
      <c r="VFG36" s="8"/>
      <c r="VFH36" s="8"/>
      <c r="VFI36" s="8"/>
      <c r="VFJ36" s="8"/>
      <c r="VFK36" s="8"/>
      <c r="VFL36" s="8"/>
      <c r="VFM36" s="8"/>
      <c r="VFN36" s="8"/>
      <c r="VFO36" s="8"/>
      <c r="VFP36" s="8"/>
      <c r="VFQ36" s="8"/>
      <c r="VFR36" s="8"/>
      <c r="VFS36" s="8"/>
      <c r="VFT36" s="8"/>
      <c r="VFU36" s="8"/>
      <c r="VFV36" s="8"/>
      <c r="VFW36" s="8"/>
      <c r="VFX36" s="8"/>
      <c r="VFY36" s="8"/>
      <c r="VFZ36" s="8"/>
      <c r="VGA36" s="8"/>
      <c r="VGB36" s="8"/>
      <c r="VGC36" s="8"/>
      <c r="VGD36" s="8"/>
      <c r="VGE36" s="8"/>
      <c r="VGF36" s="8"/>
      <c r="VGG36" s="8"/>
      <c r="VGH36" s="8"/>
      <c r="VGI36" s="8"/>
      <c r="VGJ36" s="8"/>
      <c r="VGK36" s="8"/>
      <c r="VGL36" s="8"/>
      <c r="VGM36" s="8"/>
      <c r="VGN36" s="8"/>
      <c r="VGO36" s="8"/>
      <c r="VGP36" s="8"/>
      <c r="VGQ36" s="8"/>
      <c r="VGR36" s="8"/>
      <c r="VGS36" s="8"/>
      <c r="VGT36" s="8"/>
      <c r="VGU36" s="8"/>
      <c r="VGV36" s="8"/>
      <c r="VGW36" s="8"/>
      <c r="VGX36" s="8"/>
      <c r="VGY36" s="8"/>
      <c r="VGZ36" s="8"/>
      <c r="VHA36" s="8"/>
      <c r="VHB36" s="8"/>
      <c r="VHC36" s="8"/>
      <c r="VHD36" s="8"/>
      <c r="VHE36" s="8"/>
      <c r="VHF36" s="8"/>
      <c r="VHG36" s="8"/>
      <c r="VHH36" s="8"/>
      <c r="VHI36" s="8"/>
      <c r="VHJ36" s="8"/>
      <c r="VHK36" s="8"/>
      <c r="VHL36" s="8"/>
      <c r="VHM36" s="8"/>
      <c r="VHN36" s="8"/>
      <c r="VHO36" s="8"/>
      <c r="VHP36" s="8"/>
      <c r="VHQ36" s="8"/>
      <c r="VHR36" s="8"/>
      <c r="VHS36" s="8"/>
      <c r="VHT36" s="8"/>
      <c r="VHU36" s="8"/>
      <c r="VHV36" s="8"/>
      <c r="VHW36" s="8"/>
      <c r="VHX36" s="8"/>
      <c r="VHY36" s="8"/>
      <c r="VHZ36" s="8"/>
      <c r="VIA36" s="8"/>
      <c r="VIB36" s="8"/>
      <c r="VIC36" s="8"/>
      <c r="VID36" s="8"/>
      <c r="VIE36" s="8"/>
      <c r="VIF36" s="8"/>
      <c r="VIG36" s="8"/>
      <c r="VIH36" s="8"/>
      <c r="VII36" s="8"/>
      <c r="VIJ36" s="8"/>
      <c r="VIK36" s="8"/>
      <c r="VIL36" s="8"/>
      <c r="VIM36" s="8"/>
      <c r="VIN36" s="8"/>
      <c r="VIO36" s="8"/>
      <c r="VIP36" s="8"/>
      <c r="VIQ36" s="8"/>
      <c r="VIR36" s="8"/>
      <c r="VIS36" s="8"/>
      <c r="VIT36" s="8"/>
      <c r="VIU36" s="8"/>
      <c r="VIV36" s="8"/>
      <c r="VIW36" s="8"/>
      <c r="VIX36" s="8"/>
      <c r="VIY36" s="8"/>
      <c r="VIZ36" s="8"/>
      <c r="VJA36" s="8"/>
      <c r="VJB36" s="8"/>
      <c r="VJC36" s="8"/>
      <c r="VJD36" s="8"/>
      <c r="VJE36" s="8"/>
      <c r="VJF36" s="8"/>
      <c r="VJG36" s="8"/>
      <c r="VJH36" s="8"/>
      <c r="VJI36" s="8"/>
      <c r="VJJ36" s="8"/>
      <c r="VJK36" s="8"/>
      <c r="VJL36" s="8"/>
      <c r="VJM36" s="8"/>
      <c r="VJN36" s="8"/>
      <c r="VJO36" s="8"/>
      <c r="VJP36" s="8"/>
      <c r="VJQ36" s="8"/>
      <c r="VJR36" s="8"/>
      <c r="VJS36" s="8"/>
      <c r="VJT36" s="8"/>
      <c r="VJU36" s="8"/>
      <c r="VJV36" s="8"/>
      <c r="VJW36" s="8"/>
      <c r="VJX36" s="8"/>
      <c r="VJY36" s="8"/>
      <c r="VJZ36" s="8"/>
      <c r="VKA36" s="8"/>
      <c r="VKB36" s="8"/>
      <c r="VKC36" s="8"/>
      <c r="VKD36" s="8"/>
      <c r="VKE36" s="8"/>
      <c r="VKF36" s="8"/>
      <c r="VKG36" s="8"/>
      <c r="VKH36" s="8"/>
      <c r="VKI36" s="8"/>
      <c r="VKJ36" s="8"/>
      <c r="VKK36" s="8"/>
      <c r="VKL36" s="8"/>
      <c r="VKM36" s="8"/>
      <c r="VKN36" s="8"/>
      <c r="VKO36" s="8"/>
      <c r="VKP36" s="8"/>
      <c r="VKQ36" s="8"/>
      <c r="VKR36" s="8"/>
      <c r="VKS36" s="8"/>
      <c r="VKT36" s="8"/>
      <c r="VKU36" s="8"/>
      <c r="VKV36" s="8"/>
      <c r="VKW36" s="8"/>
      <c r="VKX36" s="8"/>
      <c r="VKY36" s="8"/>
      <c r="VKZ36" s="8"/>
      <c r="VLA36" s="8"/>
      <c r="VLB36" s="8"/>
      <c r="VLC36" s="8"/>
      <c r="VLD36" s="8"/>
      <c r="VLE36" s="8"/>
      <c r="VLF36" s="8"/>
      <c r="VLG36" s="8"/>
      <c r="VLH36" s="8"/>
      <c r="VLI36" s="8"/>
      <c r="VLJ36" s="8"/>
      <c r="VLK36" s="8"/>
      <c r="VLL36" s="8"/>
      <c r="VLM36" s="8"/>
      <c r="VLN36" s="8"/>
      <c r="VLO36" s="8"/>
      <c r="VLP36" s="8"/>
      <c r="VLQ36" s="8"/>
      <c r="VLR36" s="8"/>
      <c r="VLS36" s="8"/>
      <c r="VLT36" s="8"/>
      <c r="VLU36" s="8"/>
      <c r="VLV36" s="8"/>
      <c r="VLW36" s="8"/>
      <c r="VLX36" s="8"/>
      <c r="VLY36" s="8"/>
      <c r="VLZ36" s="8"/>
      <c r="VMA36" s="8"/>
      <c r="VMB36" s="8"/>
      <c r="VMC36" s="8"/>
      <c r="VMD36" s="8"/>
      <c r="VME36" s="8"/>
      <c r="VMF36" s="8"/>
      <c r="VMG36" s="8"/>
      <c r="VMH36" s="8"/>
      <c r="VMI36" s="8"/>
      <c r="VMJ36" s="8"/>
      <c r="VMK36" s="8"/>
      <c r="VML36" s="8"/>
      <c r="VMM36" s="8"/>
      <c r="VMN36" s="8"/>
      <c r="VMO36" s="8"/>
      <c r="VMP36" s="8"/>
      <c r="VMQ36" s="8"/>
      <c r="VMR36" s="8"/>
      <c r="VMS36" s="8"/>
      <c r="VMT36" s="8"/>
      <c r="VMU36" s="8"/>
      <c r="VMV36" s="8"/>
      <c r="VMW36" s="8"/>
      <c r="VMX36" s="8"/>
      <c r="VMY36" s="8"/>
      <c r="VMZ36" s="8"/>
      <c r="VNA36" s="8"/>
      <c r="VNB36" s="8"/>
      <c r="VNC36" s="8"/>
      <c r="VND36" s="8"/>
      <c r="VNE36" s="8"/>
      <c r="VNF36" s="8"/>
      <c r="VNG36" s="8"/>
      <c r="VNH36" s="8"/>
      <c r="VNI36" s="8"/>
      <c r="VNJ36" s="8"/>
      <c r="VNK36" s="8"/>
      <c r="VNL36" s="8"/>
      <c r="VNM36" s="8"/>
      <c r="VNN36" s="8"/>
      <c r="VNO36" s="8"/>
      <c r="VNP36" s="8"/>
      <c r="VNQ36" s="8"/>
      <c r="VNR36" s="8"/>
      <c r="VNS36" s="8"/>
      <c r="VNT36" s="8"/>
      <c r="VNU36" s="8"/>
      <c r="VNV36" s="8"/>
      <c r="VNW36" s="8"/>
      <c r="VNX36" s="8"/>
      <c r="VNY36" s="8"/>
      <c r="VNZ36" s="8"/>
      <c r="VOA36" s="8"/>
      <c r="VOB36" s="8"/>
      <c r="VOC36" s="8"/>
      <c r="VOD36" s="8"/>
      <c r="VOE36" s="8"/>
      <c r="VOF36" s="8"/>
      <c r="VOG36" s="8"/>
      <c r="VOH36" s="8"/>
      <c r="VOI36" s="8"/>
      <c r="VOJ36" s="8"/>
      <c r="VOK36" s="8"/>
      <c r="VOL36" s="8"/>
      <c r="VOM36" s="8"/>
      <c r="VON36" s="8"/>
      <c r="VOO36" s="8"/>
      <c r="VOP36" s="8"/>
      <c r="VOQ36" s="8"/>
      <c r="VOR36" s="8"/>
      <c r="VOS36" s="8"/>
      <c r="VOT36" s="8"/>
      <c r="VOU36" s="8"/>
      <c r="VOV36" s="8"/>
      <c r="VOW36" s="8"/>
      <c r="VOX36" s="8"/>
      <c r="VOY36" s="8"/>
      <c r="VOZ36" s="8"/>
      <c r="VPA36" s="8"/>
      <c r="VPB36" s="8"/>
      <c r="VPC36" s="8"/>
      <c r="VPD36" s="8"/>
      <c r="VPE36" s="8"/>
      <c r="VPF36" s="8"/>
      <c r="VPG36" s="8"/>
      <c r="VPH36" s="8"/>
      <c r="VPI36" s="8"/>
      <c r="VPJ36" s="8"/>
      <c r="VPK36" s="8"/>
      <c r="VPL36" s="8"/>
      <c r="VPM36" s="8"/>
      <c r="VPN36" s="8"/>
      <c r="VPO36" s="8"/>
      <c r="VPP36" s="8"/>
      <c r="VPQ36" s="8"/>
      <c r="VPR36" s="8"/>
      <c r="VPS36" s="8"/>
      <c r="VPT36" s="8"/>
      <c r="VPU36" s="8"/>
      <c r="VPV36" s="8"/>
      <c r="VPW36" s="8"/>
      <c r="VPX36" s="8"/>
      <c r="VPY36" s="8"/>
      <c r="VPZ36" s="8"/>
      <c r="VQA36" s="8"/>
      <c r="VQB36" s="8"/>
      <c r="VQC36" s="8"/>
      <c r="VQD36" s="8"/>
      <c r="VQE36" s="8"/>
      <c r="VQF36" s="8"/>
      <c r="VQG36" s="8"/>
      <c r="VQH36" s="8"/>
      <c r="VQI36" s="8"/>
      <c r="VQJ36" s="8"/>
      <c r="VQK36" s="8"/>
      <c r="VQL36" s="8"/>
      <c r="VQM36" s="8"/>
      <c r="VQN36" s="8"/>
      <c r="VQO36" s="8"/>
      <c r="VQP36" s="8"/>
      <c r="VQQ36" s="8"/>
      <c r="VQR36" s="8"/>
      <c r="VQS36" s="8"/>
      <c r="VQT36" s="8"/>
      <c r="VQU36" s="8"/>
      <c r="VQV36" s="8"/>
      <c r="VQW36" s="8"/>
      <c r="VQX36" s="8"/>
      <c r="VQY36" s="8"/>
      <c r="VQZ36" s="8"/>
      <c r="VRA36" s="8"/>
      <c r="VRB36" s="8"/>
      <c r="VRC36" s="8"/>
      <c r="VRD36" s="8"/>
      <c r="VRE36" s="8"/>
      <c r="VRF36" s="8"/>
      <c r="VRG36" s="8"/>
      <c r="VRH36" s="8"/>
      <c r="VRI36" s="8"/>
      <c r="VRJ36" s="8"/>
      <c r="VRK36" s="8"/>
      <c r="VRL36" s="8"/>
      <c r="VRM36" s="8"/>
      <c r="VRN36" s="8"/>
      <c r="VRO36" s="8"/>
      <c r="VRP36" s="8"/>
      <c r="VRQ36" s="8"/>
      <c r="VRR36" s="8"/>
      <c r="VRS36" s="8"/>
      <c r="VRT36" s="8"/>
      <c r="VRU36" s="8"/>
      <c r="VRV36" s="8"/>
      <c r="VRW36" s="8"/>
      <c r="VRX36" s="8"/>
      <c r="VRY36" s="8"/>
      <c r="VRZ36" s="8"/>
      <c r="VSA36" s="8"/>
      <c r="VSB36" s="8"/>
      <c r="VSC36" s="8"/>
      <c r="VSD36" s="8"/>
      <c r="VSE36" s="8"/>
      <c r="VSF36" s="8"/>
      <c r="VSG36" s="8"/>
      <c r="VSH36" s="8"/>
      <c r="VSI36" s="8"/>
      <c r="VSJ36" s="8"/>
      <c r="VSK36" s="8"/>
      <c r="VSL36" s="8"/>
      <c r="VSM36" s="8"/>
      <c r="VSN36" s="8"/>
      <c r="VSO36" s="8"/>
      <c r="VSP36" s="8"/>
      <c r="VSQ36" s="8"/>
      <c r="VSR36" s="8"/>
      <c r="VSS36" s="8"/>
      <c r="VST36" s="8"/>
      <c r="VSU36" s="8"/>
      <c r="VSV36" s="8"/>
      <c r="VSW36" s="8"/>
      <c r="VSX36" s="8"/>
      <c r="VSY36" s="8"/>
      <c r="VSZ36" s="8"/>
      <c r="VTA36" s="8"/>
      <c r="VTB36" s="8"/>
      <c r="VTC36" s="8"/>
      <c r="VTD36" s="8"/>
      <c r="VTE36" s="8"/>
      <c r="VTF36" s="8"/>
      <c r="VTG36" s="8"/>
      <c r="VTH36" s="8"/>
      <c r="VTI36" s="8"/>
      <c r="VTJ36" s="8"/>
      <c r="VTK36" s="8"/>
      <c r="VTL36" s="8"/>
      <c r="VTM36" s="8"/>
      <c r="VTN36" s="8"/>
      <c r="VTO36" s="8"/>
      <c r="VTP36" s="8"/>
      <c r="VTQ36" s="8"/>
      <c r="VTR36" s="8"/>
      <c r="VTS36" s="8"/>
      <c r="VTT36" s="8"/>
      <c r="VTU36" s="8"/>
      <c r="VTV36" s="8"/>
      <c r="VTW36" s="8"/>
      <c r="VTX36" s="8"/>
      <c r="VTY36" s="8"/>
      <c r="VTZ36" s="8"/>
      <c r="VUA36" s="8"/>
      <c r="VUB36" s="8"/>
      <c r="VUC36" s="8"/>
      <c r="VUD36" s="8"/>
      <c r="VUE36" s="8"/>
      <c r="VUF36" s="8"/>
      <c r="VUG36" s="8"/>
      <c r="VUH36" s="8"/>
      <c r="VUI36" s="8"/>
      <c r="VUJ36" s="8"/>
      <c r="VUK36" s="8"/>
      <c r="VUL36" s="8"/>
      <c r="VUM36" s="8"/>
      <c r="VUN36" s="8"/>
      <c r="VUO36" s="8"/>
      <c r="VUP36" s="8"/>
      <c r="VUQ36" s="8"/>
      <c r="VUR36" s="8"/>
      <c r="VUS36" s="8"/>
      <c r="VUT36" s="8"/>
      <c r="VUU36" s="8"/>
      <c r="VUV36" s="8"/>
      <c r="VUW36" s="8"/>
      <c r="VUX36" s="8"/>
      <c r="VUY36" s="8"/>
      <c r="VUZ36" s="8"/>
      <c r="VVA36" s="8"/>
      <c r="VVB36" s="8"/>
      <c r="VVC36" s="8"/>
      <c r="VVD36" s="8"/>
      <c r="VVE36" s="8"/>
      <c r="VVF36" s="8"/>
      <c r="VVG36" s="8"/>
      <c r="VVH36" s="8"/>
      <c r="VVI36" s="8"/>
      <c r="VVJ36" s="8"/>
      <c r="VVK36" s="8"/>
      <c r="VVL36" s="8"/>
      <c r="VVM36" s="8"/>
      <c r="VVN36" s="8"/>
      <c r="VVO36" s="8"/>
      <c r="VVP36" s="8"/>
      <c r="VVQ36" s="8"/>
      <c r="VVR36" s="8"/>
      <c r="VVS36" s="8"/>
      <c r="VVT36" s="8"/>
      <c r="VVU36" s="8"/>
      <c r="VVV36" s="8"/>
      <c r="VVW36" s="8"/>
      <c r="VVX36" s="8"/>
      <c r="VVY36" s="8"/>
      <c r="VVZ36" s="8"/>
      <c r="VWA36" s="8"/>
      <c r="VWB36" s="8"/>
      <c r="VWC36" s="8"/>
      <c r="VWD36" s="8"/>
      <c r="VWE36" s="8"/>
      <c r="VWF36" s="8"/>
      <c r="VWG36" s="8"/>
      <c r="VWH36" s="8"/>
      <c r="VWI36" s="8"/>
      <c r="VWJ36" s="8"/>
      <c r="VWK36" s="8"/>
      <c r="VWL36" s="8"/>
      <c r="VWM36" s="8"/>
      <c r="VWN36" s="8"/>
      <c r="VWO36" s="8"/>
      <c r="VWP36" s="8"/>
      <c r="VWQ36" s="8"/>
      <c r="VWR36" s="8"/>
      <c r="VWS36" s="8"/>
      <c r="VWT36" s="8"/>
      <c r="VWU36" s="8"/>
      <c r="VWV36" s="8"/>
      <c r="VWW36" s="8"/>
      <c r="VWX36" s="8"/>
      <c r="VWY36" s="8"/>
      <c r="VWZ36" s="8"/>
      <c r="VXA36" s="8"/>
      <c r="VXB36" s="8"/>
      <c r="VXC36" s="8"/>
      <c r="VXD36" s="8"/>
      <c r="VXE36" s="8"/>
      <c r="VXF36" s="8"/>
      <c r="VXG36" s="8"/>
      <c r="VXH36" s="8"/>
      <c r="VXI36" s="8"/>
      <c r="VXJ36" s="8"/>
      <c r="VXK36" s="8"/>
      <c r="VXL36" s="8"/>
      <c r="VXM36" s="8"/>
      <c r="VXN36" s="8"/>
      <c r="VXO36" s="8"/>
      <c r="VXP36" s="8"/>
      <c r="VXQ36" s="8"/>
      <c r="VXR36" s="8"/>
      <c r="VXS36" s="8"/>
      <c r="VXT36" s="8"/>
      <c r="VXU36" s="8"/>
      <c r="VXV36" s="8"/>
      <c r="VXW36" s="8"/>
      <c r="VXX36" s="8"/>
      <c r="VXY36" s="8"/>
      <c r="VXZ36" s="8"/>
      <c r="VYA36" s="8"/>
      <c r="VYB36" s="8"/>
      <c r="VYC36" s="8"/>
      <c r="VYD36" s="8"/>
      <c r="VYE36" s="8"/>
      <c r="VYF36" s="8"/>
      <c r="VYG36" s="8"/>
      <c r="VYH36" s="8"/>
      <c r="VYI36" s="8"/>
      <c r="VYJ36" s="8"/>
      <c r="VYK36" s="8"/>
      <c r="VYL36" s="8"/>
      <c r="VYM36" s="8"/>
      <c r="VYN36" s="8"/>
      <c r="VYO36" s="8"/>
      <c r="VYP36" s="8"/>
      <c r="VYQ36" s="8"/>
      <c r="VYR36" s="8"/>
      <c r="VYS36" s="8"/>
      <c r="VYT36" s="8"/>
      <c r="VYU36" s="8"/>
      <c r="VYV36" s="8"/>
      <c r="VYW36" s="8"/>
      <c r="VYX36" s="8"/>
      <c r="VYY36" s="8"/>
      <c r="VYZ36" s="8"/>
      <c r="VZA36" s="8"/>
      <c r="VZB36" s="8"/>
      <c r="VZC36" s="8"/>
      <c r="VZD36" s="8"/>
      <c r="VZE36" s="8"/>
      <c r="VZF36" s="8"/>
      <c r="VZG36" s="8"/>
      <c r="VZH36" s="8"/>
      <c r="VZI36" s="8"/>
      <c r="VZJ36" s="8"/>
      <c r="VZK36" s="8"/>
      <c r="VZL36" s="8"/>
      <c r="VZM36" s="8"/>
      <c r="VZN36" s="8"/>
      <c r="VZO36" s="8"/>
      <c r="VZP36" s="8"/>
      <c r="VZQ36" s="8"/>
      <c r="VZR36" s="8"/>
      <c r="VZS36" s="8"/>
      <c r="VZT36" s="8"/>
      <c r="VZU36" s="8"/>
      <c r="VZV36" s="8"/>
      <c r="VZW36" s="8"/>
      <c r="VZX36" s="8"/>
      <c r="VZY36" s="8"/>
      <c r="VZZ36" s="8"/>
      <c r="WAA36" s="8"/>
      <c r="WAB36" s="8"/>
      <c r="WAC36" s="8"/>
      <c r="WAD36" s="8"/>
      <c r="WAE36" s="8"/>
      <c r="WAF36" s="8"/>
      <c r="WAG36" s="8"/>
      <c r="WAH36" s="8"/>
      <c r="WAI36" s="8"/>
      <c r="WAJ36" s="8"/>
      <c r="WAK36" s="8"/>
      <c r="WAL36" s="8"/>
      <c r="WAM36" s="8"/>
      <c r="WAN36" s="8"/>
      <c r="WAO36" s="8"/>
      <c r="WAP36" s="8"/>
      <c r="WAQ36" s="8"/>
      <c r="WAR36" s="8"/>
      <c r="WAS36" s="8"/>
      <c r="WAT36" s="8"/>
      <c r="WAU36" s="8"/>
      <c r="WAV36" s="8"/>
      <c r="WAW36" s="8"/>
      <c r="WAX36" s="8"/>
      <c r="WAY36" s="8"/>
      <c r="WAZ36" s="8"/>
      <c r="WBA36" s="8"/>
      <c r="WBB36" s="8"/>
      <c r="WBC36" s="8"/>
      <c r="WBD36" s="8"/>
      <c r="WBE36" s="8"/>
      <c r="WBF36" s="8"/>
      <c r="WBG36" s="8"/>
      <c r="WBH36" s="8"/>
      <c r="WBI36" s="8"/>
      <c r="WBJ36" s="8"/>
      <c r="WBK36" s="8"/>
      <c r="WBL36" s="8"/>
      <c r="WBM36" s="8"/>
      <c r="WBN36" s="8"/>
      <c r="WBO36" s="8"/>
      <c r="WBP36" s="8"/>
      <c r="WBQ36" s="8"/>
      <c r="WBR36" s="8"/>
      <c r="WBS36" s="8"/>
      <c r="WBT36" s="8"/>
      <c r="WBU36" s="8"/>
      <c r="WBV36" s="8"/>
      <c r="WBW36" s="8"/>
      <c r="WBX36" s="8"/>
      <c r="WBY36" s="8"/>
      <c r="WBZ36" s="8"/>
      <c r="WCA36" s="8"/>
      <c r="WCB36" s="8"/>
      <c r="WCC36" s="8"/>
      <c r="WCD36" s="8"/>
      <c r="WCE36" s="8"/>
      <c r="WCF36" s="8"/>
      <c r="WCG36" s="8"/>
      <c r="WCH36" s="8"/>
      <c r="WCI36" s="8"/>
      <c r="WCJ36" s="8"/>
      <c r="WCK36" s="8"/>
      <c r="WCL36" s="8"/>
      <c r="WCM36" s="8"/>
      <c r="WCN36" s="8"/>
      <c r="WCO36" s="8"/>
      <c r="WCP36" s="8"/>
      <c r="WCQ36" s="8"/>
      <c r="WCR36" s="8"/>
      <c r="WCS36" s="8"/>
      <c r="WCT36" s="8"/>
      <c r="WCU36" s="8"/>
      <c r="WCV36" s="8"/>
      <c r="WCW36" s="8"/>
      <c r="WCX36" s="8"/>
      <c r="WCY36" s="8"/>
      <c r="WCZ36" s="8"/>
      <c r="WDA36" s="8"/>
      <c r="WDB36" s="8"/>
      <c r="WDC36" s="8"/>
      <c r="WDD36" s="8"/>
      <c r="WDE36" s="8"/>
      <c r="WDF36" s="8"/>
      <c r="WDG36" s="8"/>
      <c r="WDH36" s="8"/>
      <c r="WDI36" s="8"/>
      <c r="WDJ36" s="8"/>
      <c r="WDK36" s="8"/>
      <c r="WDL36" s="8"/>
      <c r="WDM36" s="8"/>
      <c r="WDN36" s="8"/>
      <c r="WDO36" s="8"/>
      <c r="WDP36" s="8"/>
      <c r="WDQ36" s="8"/>
      <c r="WDR36" s="8"/>
      <c r="WDS36" s="8"/>
      <c r="WDT36" s="8"/>
      <c r="WDU36" s="8"/>
      <c r="WDV36" s="8"/>
      <c r="WDW36" s="8"/>
      <c r="WDX36" s="8"/>
      <c r="WDY36" s="8"/>
      <c r="WDZ36" s="8"/>
      <c r="WEA36" s="8"/>
      <c r="WEB36" s="8"/>
      <c r="WEC36" s="8"/>
      <c r="WED36" s="8"/>
      <c r="WEE36" s="8"/>
      <c r="WEF36" s="8"/>
      <c r="WEG36" s="8"/>
      <c r="WEH36" s="8"/>
      <c r="WEI36" s="8"/>
      <c r="WEJ36" s="8"/>
      <c r="WEK36" s="8"/>
      <c r="WEL36" s="8"/>
      <c r="WEM36" s="8"/>
      <c r="WEN36" s="8"/>
      <c r="WEO36" s="8"/>
      <c r="WEP36" s="8"/>
      <c r="WEQ36" s="8"/>
      <c r="WER36" s="8"/>
      <c r="WES36" s="8"/>
      <c r="WET36" s="8"/>
      <c r="WEU36" s="8"/>
      <c r="WEV36" s="8"/>
      <c r="WEW36" s="8"/>
      <c r="WEX36" s="8"/>
      <c r="WEY36" s="8"/>
      <c r="WEZ36" s="8"/>
      <c r="WFA36" s="8"/>
      <c r="WFB36" s="8"/>
      <c r="WFC36" s="8"/>
      <c r="WFD36" s="8"/>
      <c r="WFE36" s="8"/>
      <c r="WFF36" s="8"/>
      <c r="WFG36" s="8"/>
      <c r="WFH36" s="8"/>
      <c r="WFI36" s="8"/>
      <c r="WFJ36" s="8"/>
      <c r="WFK36" s="8"/>
      <c r="WFL36" s="8"/>
      <c r="WFM36" s="8"/>
      <c r="WFN36" s="8"/>
      <c r="WFO36" s="8"/>
      <c r="WFP36" s="8"/>
      <c r="WFQ36" s="8"/>
      <c r="WFR36" s="8"/>
      <c r="WFS36" s="8"/>
      <c r="WFT36" s="8"/>
      <c r="WFU36" s="8"/>
      <c r="WFV36" s="8"/>
      <c r="WFW36" s="8"/>
      <c r="WFX36" s="8"/>
      <c r="WFY36" s="8"/>
      <c r="WFZ36" s="8"/>
      <c r="WGA36" s="8"/>
      <c r="WGB36" s="8"/>
      <c r="WGC36" s="8"/>
      <c r="WGD36" s="8"/>
      <c r="WGE36" s="8"/>
      <c r="WGF36" s="8"/>
      <c r="WGG36" s="8"/>
      <c r="WGH36" s="8"/>
      <c r="WGI36" s="8"/>
      <c r="WGJ36" s="8"/>
      <c r="WGK36" s="8"/>
      <c r="WGL36" s="8"/>
      <c r="WGM36" s="8"/>
      <c r="WGN36" s="8"/>
      <c r="WGO36" s="8"/>
      <c r="WGP36" s="8"/>
      <c r="WGQ36" s="8"/>
      <c r="WGR36" s="8"/>
      <c r="WGS36" s="8"/>
      <c r="WGT36" s="8"/>
      <c r="WGU36" s="8"/>
      <c r="WGV36" s="8"/>
      <c r="WGW36" s="8"/>
      <c r="WGX36" s="8"/>
      <c r="WGY36" s="8"/>
      <c r="WGZ36" s="8"/>
      <c r="WHA36" s="8"/>
      <c r="WHB36" s="8"/>
      <c r="WHC36" s="8"/>
      <c r="WHD36" s="8"/>
      <c r="WHE36" s="8"/>
      <c r="WHF36" s="8"/>
      <c r="WHG36" s="8"/>
      <c r="WHH36" s="8"/>
      <c r="WHI36" s="8"/>
      <c r="WHJ36" s="8"/>
      <c r="WHK36" s="8"/>
      <c r="WHL36" s="8"/>
      <c r="WHM36" s="8"/>
      <c r="WHN36" s="8"/>
      <c r="WHO36" s="8"/>
      <c r="WHP36" s="8"/>
      <c r="WHQ36" s="8"/>
      <c r="WHR36" s="8"/>
      <c r="WHS36" s="8"/>
      <c r="WHT36" s="8"/>
      <c r="WHU36" s="8"/>
      <c r="WHV36" s="8"/>
      <c r="WHW36" s="8"/>
      <c r="WHX36" s="8"/>
      <c r="WHY36" s="8"/>
      <c r="WHZ36" s="8"/>
      <c r="WIA36" s="8"/>
      <c r="WIB36" s="8"/>
      <c r="WIC36" s="8"/>
      <c r="WID36" s="8"/>
      <c r="WIE36" s="8"/>
      <c r="WIF36" s="8"/>
      <c r="WIG36" s="8"/>
      <c r="WIH36" s="8"/>
      <c r="WII36" s="8"/>
      <c r="WIJ36" s="8"/>
      <c r="WIK36" s="8"/>
      <c r="WIL36" s="8"/>
      <c r="WIM36" s="8"/>
      <c r="WIN36" s="8"/>
      <c r="WIO36" s="8"/>
      <c r="WIP36" s="8"/>
      <c r="WIQ36" s="8"/>
      <c r="WIR36" s="8"/>
      <c r="WIS36" s="8"/>
      <c r="WIT36" s="8"/>
      <c r="WIU36" s="8"/>
      <c r="WIV36" s="8"/>
      <c r="WIW36" s="8"/>
      <c r="WIX36" s="8"/>
      <c r="WIY36" s="8"/>
      <c r="WIZ36" s="8"/>
      <c r="WJA36" s="8"/>
      <c r="WJB36" s="8"/>
      <c r="WJC36" s="8"/>
      <c r="WJD36" s="8"/>
      <c r="WJE36" s="8"/>
      <c r="WJF36" s="8"/>
      <c r="WJG36" s="8"/>
      <c r="WJH36" s="8"/>
      <c r="WJI36" s="8"/>
      <c r="WJJ36" s="8"/>
      <c r="WJK36" s="8"/>
      <c r="WJL36" s="8"/>
      <c r="WJM36" s="8"/>
      <c r="WJN36" s="8"/>
      <c r="WJO36" s="8"/>
      <c r="WJP36" s="8"/>
      <c r="WJQ36" s="8"/>
      <c r="WJR36" s="8"/>
      <c r="WJS36" s="8"/>
      <c r="WJT36" s="8"/>
      <c r="WJU36" s="8"/>
      <c r="WJV36" s="8"/>
      <c r="WJW36" s="8"/>
      <c r="WJX36" s="8"/>
      <c r="WJY36" s="8"/>
      <c r="WJZ36" s="8"/>
      <c r="WKA36" s="8"/>
      <c r="WKB36" s="8"/>
      <c r="WKC36" s="8"/>
      <c r="WKD36" s="8"/>
      <c r="WKE36" s="8"/>
      <c r="WKF36" s="8"/>
      <c r="WKG36" s="8"/>
      <c r="WKH36" s="8"/>
      <c r="WKI36" s="8"/>
      <c r="WKJ36" s="8"/>
      <c r="WKK36" s="8"/>
      <c r="WKL36" s="8"/>
      <c r="WKM36" s="8"/>
      <c r="WKN36" s="8"/>
      <c r="WKO36" s="8"/>
      <c r="WKP36" s="8"/>
      <c r="WKQ36" s="8"/>
      <c r="WKR36" s="8"/>
      <c r="WKS36" s="8"/>
      <c r="WKT36" s="8"/>
      <c r="WKU36" s="8"/>
      <c r="WKV36" s="8"/>
      <c r="WKW36" s="8"/>
      <c r="WKX36" s="8"/>
      <c r="WKY36" s="8"/>
      <c r="WKZ36" s="8"/>
      <c r="WLA36" s="8"/>
      <c r="WLB36" s="8"/>
      <c r="WLC36" s="8"/>
      <c r="WLD36" s="8"/>
      <c r="WLE36" s="8"/>
      <c r="WLF36" s="8"/>
      <c r="WLG36" s="8"/>
      <c r="WLH36" s="8"/>
      <c r="WLI36" s="8"/>
      <c r="WLJ36" s="8"/>
      <c r="WLK36" s="8"/>
      <c r="WLL36" s="8"/>
      <c r="WLM36" s="8"/>
      <c r="WLN36" s="8"/>
      <c r="WLO36" s="8"/>
      <c r="WLP36" s="8"/>
      <c r="WLQ36" s="8"/>
      <c r="WLR36" s="8"/>
      <c r="WLS36" s="8"/>
      <c r="WLT36" s="8"/>
      <c r="WLU36" s="8"/>
      <c r="WLV36" s="8"/>
      <c r="WLW36" s="8"/>
      <c r="WLX36" s="8"/>
      <c r="WLY36" s="8"/>
      <c r="WLZ36" s="8"/>
      <c r="WMA36" s="8"/>
      <c r="WMB36" s="8"/>
      <c r="WMC36" s="8"/>
      <c r="WMD36" s="8"/>
      <c r="WME36" s="8"/>
      <c r="WMF36" s="8"/>
      <c r="WMG36" s="8"/>
      <c r="WMH36" s="8"/>
      <c r="WMI36" s="8"/>
      <c r="WMJ36" s="8"/>
      <c r="WMK36" s="8"/>
      <c r="WML36" s="8"/>
      <c r="WMM36" s="8"/>
      <c r="WMN36" s="8"/>
      <c r="WMO36" s="8"/>
      <c r="WMP36" s="8"/>
      <c r="WMQ36" s="8"/>
      <c r="WMR36" s="8"/>
      <c r="WMS36" s="8"/>
      <c r="WMT36" s="8"/>
      <c r="WMU36" s="8"/>
      <c r="WMV36" s="8"/>
      <c r="WMW36" s="8"/>
      <c r="WMX36" s="8"/>
      <c r="WMY36" s="8"/>
      <c r="WMZ36" s="8"/>
      <c r="WNA36" s="8"/>
      <c r="WNB36" s="8"/>
      <c r="WNC36" s="8"/>
      <c r="WND36" s="8"/>
      <c r="WNE36" s="8"/>
      <c r="WNF36" s="8"/>
      <c r="WNG36" s="8"/>
      <c r="WNH36" s="8"/>
      <c r="WNI36" s="8"/>
      <c r="WNJ36" s="8"/>
      <c r="WNK36" s="8"/>
      <c r="WNL36" s="8"/>
      <c r="WNM36" s="8"/>
      <c r="WNN36" s="8"/>
      <c r="WNO36" s="8"/>
      <c r="WNP36" s="8"/>
      <c r="WNQ36" s="8"/>
      <c r="WNR36" s="8"/>
      <c r="WNS36" s="8"/>
      <c r="WNT36" s="8"/>
      <c r="WNU36" s="8"/>
      <c r="WNV36" s="8"/>
      <c r="WNW36" s="8"/>
      <c r="WNX36" s="8"/>
      <c r="WNY36" s="8"/>
      <c r="WNZ36" s="8"/>
      <c r="WOA36" s="8"/>
      <c r="WOB36" s="8"/>
      <c r="WOC36" s="8"/>
      <c r="WOD36" s="8"/>
      <c r="WOE36" s="8"/>
      <c r="WOF36" s="8"/>
      <c r="WOG36" s="8"/>
      <c r="WOH36" s="8"/>
      <c r="WOI36" s="8"/>
      <c r="WOJ36" s="8"/>
      <c r="WOK36" s="8"/>
      <c r="WOL36" s="8"/>
      <c r="WOM36" s="8"/>
      <c r="WON36" s="8"/>
      <c r="WOO36" s="8"/>
      <c r="WOP36" s="8"/>
      <c r="WOQ36" s="8"/>
      <c r="WOR36" s="8"/>
      <c r="WOS36" s="8"/>
      <c r="WOT36" s="8"/>
      <c r="WOU36" s="8"/>
      <c r="WOV36" s="8"/>
      <c r="WOW36" s="8"/>
      <c r="WOX36" s="8"/>
      <c r="WOY36" s="8"/>
      <c r="WOZ36" s="8"/>
      <c r="WPA36" s="8"/>
      <c r="WPB36" s="8"/>
      <c r="WPC36" s="8"/>
      <c r="WPD36" s="8"/>
      <c r="WPE36" s="8"/>
      <c r="WPF36" s="8"/>
      <c r="WPG36" s="8"/>
      <c r="WPH36" s="8"/>
      <c r="WPI36" s="8"/>
      <c r="WPJ36" s="8"/>
      <c r="WPK36" s="8"/>
      <c r="WPL36" s="8"/>
      <c r="WPM36" s="8"/>
      <c r="WPN36" s="8"/>
      <c r="WPO36" s="8"/>
      <c r="WPP36" s="8"/>
      <c r="WPQ36" s="8"/>
      <c r="WPR36" s="8"/>
      <c r="WPS36" s="8"/>
      <c r="WPT36" s="8"/>
      <c r="WPU36" s="8"/>
      <c r="WPV36" s="8"/>
      <c r="WPW36" s="8"/>
      <c r="WPX36" s="8"/>
      <c r="WPY36" s="8"/>
      <c r="WPZ36" s="8"/>
      <c r="WQA36" s="8"/>
      <c r="WQB36" s="8"/>
      <c r="WQC36" s="8"/>
      <c r="WQD36" s="8"/>
      <c r="WQE36" s="8"/>
      <c r="WQF36" s="8"/>
      <c r="WQG36" s="8"/>
      <c r="WQH36" s="8"/>
      <c r="WQI36" s="8"/>
      <c r="WQJ36" s="8"/>
      <c r="WQK36" s="8"/>
      <c r="WQL36" s="8"/>
      <c r="WQM36" s="8"/>
      <c r="WQN36" s="8"/>
      <c r="WQO36" s="8"/>
      <c r="WQP36" s="8"/>
      <c r="WQQ36" s="8"/>
      <c r="WQR36" s="8"/>
      <c r="WQS36" s="8"/>
      <c r="WQT36" s="8"/>
      <c r="WQU36" s="8"/>
      <c r="WQV36" s="8"/>
      <c r="WQW36" s="8"/>
      <c r="WQX36" s="8"/>
      <c r="WQY36" s="8"/>
      <c r="WQZ36" s="8"/>
      <c r="WRA36" s="8"/>
      <c r="WRB36" s="8"/>
      <c r="WRC36" s="8"/>
      <c r="WRD36" s="8"/>
      <c r="WRE36" s="8"/>
      <c r="WRF36" s="8"/>
      <c r="WRG36" s="8"/>
      <c r="WRH36" s="8"/>
      <c r="WRI36" s="8"/>
      <c r="WRJ36" s="8"/>
      <c r="WRK36" s="8"/>
      <c r="WRL36" s="8"/>
      <c r="WRM36" s="8"/>
      <c r="WRN36" s="8"/>
      <c r="WRO36" s="8"/>
      <c r="WRP36" s="8"/>
      <c r="WRQ36" s="8"/>
      <c r="WRR36" s="8"/>
      <c r="WRS36" s="8"/>
      <c r="WRT36" s="8"/>
      <c r="WRU36" s="8"/>
      <c r="WRV36" s="8"/>
      <c r="WRW36" s="8"/>
      <c r="WRX36" s="8"/>
      <c r="WRY36" s="8"/>
      <c r="WRZ36" s="8"/>
      <c r="WSA36" s="8"/>
      <c r="WSB36" s="8"/>
      <c r="WSC36" s="8"/>
      <c r="WSD36" s="8"/>
      <c r="WSE36" s="8"/>
      <c r="WSF36" s="8"/>
      <c r="WSG36" s="8"/>
      <c r="WSH36" s="8"/>
      <c r="WSI36" s="8"/>
      <c r="WSJ36" s="8"/>
      <c r="WSK36" s="8"/>
      <c r="WSL36" s="8"/>
      <c r="WSM36" s="8"/>
      <c r="WSN36" s="8"/>
      <c r="WSO36" s="8"/>
      <c r="WSP36" s="8"/>
      <c r="WSQ36" s="8"/>
      <c r="WSR36" s="8"/>
      <c r="WSS36" s="8"/>
      <c r="WST36" s="8"/>
      <c r="WSU36" s="8"/>
      <c r="WSV36" s="8"/>
      <c r="WSW36" s="8"/>
      <c r="WSX36" s="8"/>
      <c r="WSY36" s="8"/>
      <c r="WSZ36" s="8"/>
      <c r="WTA36" s="8"/>
      <c r="WTB36" s="8"/>
      <c r="WTC36" s="8"/>
      <c r="WTD36" s="8"/>
      <c r="WTE36" s="8"/>
      <c r="WTF36" s="8"/>
      <c r="WTG36" s="8"/>
      <c r="WTH36" s="8"/>
      <c r="WTI36" s="8"/>
      <c r="WTJ36" s="8"/>
      <c r="WTK36" s="8"/>
      <c r="WTL36" s="8"/>
      <c r="WTM36" s="8"/>
      <c r="WTN36" s="8"/>
      <c r="WTO36" s="8"/>
      <c r="WTP36" s="8"/>
      <c r="WTQ36" s="8"/>
      <c r="WTR36" s="8"/>
      <c r="WTS36" s="8"/>
      <c r="WTT36" s="8"/>
      <c r="WTU36" s="8"/>
      <c r="WTV36" s="8"/>
      <c r="WTW36" s="8"/>
      <c r="WTX36" s="8"/>
      <c r="WTY36" s="8"/>
      <c r="WTZ36" s="8"/>
      <c r="WUA36" s="8"/>
      <c r="WUB36" s="8"/>
      <c r="WUC36" s="8"/>
      <c r="WUD36" s="8"/>
      <c r="WUE36" s="8"/>
      <c r="WUF36" s="8"/>
      <c r="WUG36" s="8"/>
      <c r="WUH36" s="8"/>
      <c r="WUI36" s="8"/>
      <c r="WUJ36" s="8"/>
      <c r="WUK36" s="8"/>
      <c r="WUL36" s="8"/>
      <c r="WUM36" s="8"/>
      <c r="WUN36" s="8"/>
      <c r="WUO36" s="8"/>
      <c r="WUP36" s="8"/>
      <c r="WUQ36" s="8"/>
      <c r="WUR36" s="8"/>
      <c r="WUS36" s="8"/>
      <c r="WUT36" s="8"/>
      <c r="WUU36" s="8"/>
      <c r="WUV36" s="8"/>
      <c r="WUW36" s="8"/>
      <c r="WUX36" s="8"/>
      <c r="WUY36" s="8"/>
      <c r="WUZ36" s="8"/>
      <c r="WVA36" s="8"/>
      <c r="WVB36" s="8"/>
      <c r="WVC36" s="8"/>
      <c r="WVD36" s="8"/>
      <c r="WVE36" s="8"/>
      <c r="WVF36" s="8"/>
      <c r="WVG36" s="8"/>
      <c r="WVH36" s="8"/>
      <c r="WVI36" s="8"/>
      <c r="WVJ36" s="8"/>
      <c r="WVK36" s="8"/>
      <c r="WVL36" s="8"/>
      <c r="WVM36" s="8"/>
      <c r="WVN36" s="8"/>
      <c r="WVO36" s="8"/>
      <c r="WVP36" s="8"/>
      <c r="WVQ36" s="8"/>
      <c r="WVR36" s="8"/>
      <c r="WVS36" s="8"/>
      <c r="WVT36" s="8"/>
      <c r="WVU36" s="8"/>
      <c r="WVV36" s="8"/>
      <c r="WVW36" s="8"/>
      <c r="WVX36" s="8"/>
      <c r="WVY36" s="8"/>
      <c r="WVZ36" s="8"/>
      <c r="WWA36" s="8"/>
      <c r="WWB36" s="8"/>
      <c r="WWC36" s="8"/>
      <c r="WWD36" s="8"/>
      <c r="WWE36" s="8"/>
      <c r="WWF36" s="8"/>
      <c r="WWG36" s="8"/>
      <c r="WWH36" s="8"/>
      <c r="WWI36" s="8"/>
      <c r="WWJ36" s="8"/>
      <c r="WWK36" s="8"/>
      <c r="WWL36" s="8"/>
      <c r="WWM36" s="8"/>
      <c r="WWN36" s="8"/>
      <c r="WWO36" s="8"/>
      <c r="WWP36" s="8"/>
      <c r="WWQ36" s="8"/>
      <c r="WWR36" s="8"/>
      <c r="WWS36" s="8"/>
      <c r="WWT36" s="8"/>
      <c r="WWU36" s="8"/>
      <c r="WWV36" s="8"/>
      <c r="WWW36" s="8"/>
      <c r="WWX36" s="8"/>
      <c r="WWY36" s="8"/>
      <c r="WWZ36" s="8"/>
      <c r="WXA36" s="8"/>
      <c r="WXB36" s="8"/>
      <c r="WXC36" s="8"/>
      <c r="WXD36" s="8"/>
      <c r="WXE36" s="8"/>
      <c r="WXF36" s="8"/>
      <c r="WXG36" s="8"/>
      <c r="WXH36" s="8"/>
      <c r="WXI36" s="8"/>
      <c r="WXJ36" s="8"/>
      <c r="WXK36" s="8"/>
      <c r="WXL36" s="8"/>
      <c r="WXM36" s="8"/>
      <c r="WXN36" s="8"/>
      <c r="WXO36" s="8"/>
      <c r="WXP36" s="8"/>
      <c r="WXQ36" s="8"/>
      <c r="WXR36" s="8"/>
      <c r="WXS36" s="8"/>
      <c r="WXT36" s="8"/>
      <c r="WXU36" s="8"/>
      <c r="WXV36" s="8"/>
      <c r="WXW36" s="8"/>
      <c r="WXX36" s="8"/>
      <c r="WXY36" s="8"/>
      <c r="WXZ36" s="8"/>
      <c r="WYA36" s="8"/>
      <c r="WYB36" s="8"/>
      <c r="WYC36" s="8"/>
      <c r="WYD36" s="8"/>
      <c r="WYE36" s="8"/>
      <c r="WYF36" s="8"/>
      <c r="WYG36" s="8"/>
      <c r="WYH36" s="8"/>
      <c r="WYI36" s="8"/>
      <c r="WYJ36" s="8"/>
      <c r="WYK36" s="8"/>
      <c r="WYL36" s="8"/>
      <c r="WYM36" s="8"/>
      <c r="WYN36" s="8"/>
      <c r="WYO36" s="8"/>
      <c r="WYP36" s="8"/>
      <c r="WYQ36" s="8"/>
      <c r="WYR36" s="8"/>
      <c r="WYS36" s="8"/>
      <c r="WYT36" s="8"/>
      <c r="WYU36" s="8"/>
      <c r="WYV36" s="8"/>
      <c r="WYW36" s="8"/>
      <c r="WYX36" s="8"/>
      <c r="WYY36" s="8"/>
      <c r="WYZ36" s="8"/>
      <c r="WZA36" s="8"/>
      <c r="WZB36" s="8"/>
      <c r="WZC36" s="8"/>
      <c r="WZD36" s="8"/>
      <c r="WZE36" s="8"/>
      <c r="WZF36" s="8"/>
      <c r="WZG36" s="8"/>
      <c r="WZH36" s="8"/>
      <c r="WZI36" s="8"/>
      <c r="WZJ36" s="8"/>
      <c r="WZK36" s="8"/>
      <c r="WZL36" s="8"/>
      <c r="WZM36" s="8"/>
      <c r="WZN36" s="8"/>
      <c r="WZO36" s="8"/>
      <c r="WZP36" s="8"/>
      <c r="WZQ36" s="8"/>
      <c r="WZR36" s="8"/>
      <c r="WZS36" s="8"/>
      <c r="WZT36" s="8"/>
      <c r="WZU36" s="8"/>
      <c r="WZV36" s="8"/>
      <c r="WZW36" s="8"/>
      <c r="WZX36" s="8"/>
      <c r="WZY36" s="8"/>
      <c r="WZZ36" s="8"/>
      <c r="XAA36" s="8"/>
      <c r="XAB36" s="8"/>
      <c r="XAC36" s="8"/>
      <c r="XAD36" s="8"/>
      <c r="XAE36" s="8"/>
      <c r="XAF36" s="8"/>
      <c r="XAG36" s="8"/>
      <c r="XAH36" s="8"/>
      <c r="XAI36" s="8"/>
      <c r="XAJ36" s="8"/>
      <c r="XAK36" s="8"/>
      <c r="XAL36" s="8"/>
      <c r="XAM36" s="8"/>
      <c r="XAN36" s="8"/>
      <c r="XAO36" s="8"/>
      <c r="XAP36" s="8"/>
      <c r="XAQ36" s="8"/>
      <c r="XAR36" s="8"/>
      <c r="XAS36" s="8"/>
      <c r="XAT36" s="8"/>
      <c r="XAU36" s="8"/>
      <c r="XAV36" s="8"/>
      <c r="XAW36" s="8"/>
      <c r="XAX36" s="8"/>
      <c r="XAY36" s="8"/>
      <c r="XAZ36" s="8"/>
      <c r="XBA36" s="8"/>
      <c r="XBB36" s="8"/>
      <c r="XBC36" s="8"/>
      <c r="XBD36" s="8"/>
      <c r="XBE36" s="8"/>
      <c r="XBF36" s="8"/>
      <c r="XBG36" s="8"/>
      <c r="XBH36" s="8"/>
      <c r="XBI36" s="8"/>
      <c r="XBJ36" s="8"/>
      <c r="XBK36" s="8"/>
      <c r="XBL36" s="8"/>
      <c r="XBM36" s="8"/>
      <c r="XBN36" s="8"/>
      <c r="XBO36" s="8"/>
      <c r="XBP36" s="8"/>
      <c r="XBQ36" s="8"/>
      <c r="XBR36" s="8"/>
      <c r="XBS36" s="8"/>
      <c r="XBT36" s="8"/>
      <c r="XBU36" s="8"/>
      <c r="XBV36" s="8"/>
      <c r="XBW36" s="8"/>
      <c r="XBX36" s="8"/>
      <c r="XBY36" s="8"/>
      <c r="XBZ36" s="8"/>
      <c r="XCA36" s="8"/>
      <c r="XCB36" s="8"/>
      <c r="XCC36" s="8"/>
      <c r="XCD36" s="8"/>
      <c r="XCE36" s="8"/>
      <c r="XCF36" s="8"/>
      <c r="XCG36" s="8"/>
      <c r="XCH36" s="8"/>
      <c r="XCI36" s="8"/>
      <c r="XCJ36" s="8"/>
      <c r="XCK36" s="8"/>
      <c r="XCL36" s="8"/>
      <c r="XCM36" s="8"/>
      <c r="XCN36" s="8"/>
      <c r="XCO36" s="8"/>
      <c r="XCP36" s="8"/>
      <c r="XCQ36" s="8"/>
      <c r="XCR36" s="8"/>
      <c r="XCS36" s="8"/>
      <c r="XCT36" s="8"/>
      <c r="XCU36" s="8"/>
      <c r="XCV36" s="8"/>
      <c r="XCW36" s="8"/>
      <c r="XCX36" s="8"/>
      <c r="XCY36" s="8"/>
      <c r="XCZ36" s="8"/>
      <c r="XDA36" s="8"/>
      <c r="XDB36" s="8"/>
      <c r="XDC36" s="8"/>
      <c r="XDD36" s="8"/>
      <c r="XDE36" s="8"/>
      <c r="XDF36" s="8"/>
      <c r="XDG36" s="8"/>
      <c r="XDH36" s="8"/>
      <c r="XDI36" s="8"/>
      <c r="XDJ36" s="8"/>
      <c r="XDK36" s="8"/>
      <c r="XDL36" s="8"/>
      <c r="XDM36" s="8"/>
      <c r="XDN36" s="8"/>
      <c r="XDO36" s="8"/>
      <c r="XDP36" s="8"/>
      <c r="XDQ36" s="8"/>
      <c r="XDR36" s="8"/>
      <c r="XDS36" s="8"/>
      <c r="XDT36" s="8"/>
      <c r="XDU36" s="8"/>
      <c r="XDV36" s="8"/>
      <c r="XDW36" s="8"/>
      <c r="XDX36" s="8"/>
      <c r="XDY36" s="8"/>
      <c r="XDZ36" s="8"/>
      <c r="XEA36" s="8"/>
      <c r="XEB36" s="8"/>
      <c r="XEC36" s="8"/>
      <c r="XED36" s="8"/>
      <c r="XEE36" s="8"/>
      <c r="XEF36" s="8"/>
      <c r="XEG36" s="8"/>
      <c r="XEH36" s="8"/>
      <c r="XEI36" s="8"/>
      <c r="XEJ36" s="8"/>
      <c r="XEK36" s="8"/>
      <c r="XEL36" s="8"/>
      <c r="XEM36" s="8"/>
      <c r="XEN36" s="8"/>
      <c r="XEO36" s="8"/>
      <c r="XEP36" s="8"/>
      <c r="XEQ36" s="8"/>
      <c r="XER36" s="8"/>
      <c r="XES36" s="8"/>
      <c r="XET36" s="8"/>
      <c r="XEU36" s="8"/>
      <c r="XEV36" s="8"/>
      <c r="XEW36" s="8"/>
      <c r="XEX36" s="8"/>
      <c r="XEY36" s="8"/>
      <c r="XEZ36" s="8"/>
      <c r="XFA36" s="8"/>
      <c r="XFB36" s="8"/>
      <c r="XFC36" s="8"/>
      <c r="XFD36" s="8"/>
    </row>
    <row r="37" spans="2:16384" x14ac:dyDescent="0.25">
      <c r="D37" s="6" t="s">
        <v>31</v>
      </c>
      <c r="F37" s="7" t="s">
        <v>23</v>
      </c>
      <c r="G37" s="7">
        <f>SUM(I37:CH37)</f>
        <v>0</v>
      </c>
      <c r="I37" s="14">
        <f>IF($E$35&gt;I36,1,0)</f>
        <v>0</v>
      </c>
      <c r="J37" s="14">
        <f t="shared" ref="J37:BU37" si="32">IF($E$35&gt;J36,1,0)</f>
        <v>0</v>
      </c>
      <c r="K37" s="14">
        <f t="shared" si="32"/>
        <v>0</v>
      </c>
      <c r="L37" s="14">
        <f t="shared" si="32"/>
        <v>0</v>
      </c>
      <c r="M37" s="14">
        <f t="shared" si="32"/>
        <v>0</v>
      </c>
      <c r="N37" s="14">
        <f t="shared" si="32"/>
        <v>0</v>
      </c>
      <c r="O37" s="14">
        <f t="shared" si="32"/>
        <v>0</v>
      </c>
      <c r="P37" s="14">
        <f t="shared" si="32"/>
        <v>0</v>
      </c>
      <c r="Q37" s="14">
        <f t="shared" si="32"/>
        <v>0</v>
      </c>
      <c r="R37" s="14">
        <f t="shared" si="32"/>
        <v>0</v>
      </c>
      <c r="S37" s="14">
        <f t="shared" si="32"/>
        <v>0</v>
      </c>
      <c r="T37" s="14">
        <f t="shared" si="32"/>
        <v>0</v>
      </c>
      <c r="U37" s="14">
        <f t="shared" si="32"/>
        <v>0</v>
      </c>
      <c r="V37" s="14">
        <f t="shared" si="32"/>
        <v>0</v>
      </c>
      <c r="W37" s="14">
        <f t="shared" si="32"/>
        <v>0</v>
      </c>
      <c r="X37" s="14">
        <f t="shared" si="32"/>
        <v>0</v>
      </c>
      <c r="Y37" s="14">
        <f t="shared" si="32"/>
        <v>0</v>
      </c>
      <c r="Z37" s="14">
        <f t="shared" si="32"/>
        <v>0</v>
      </c>
      <c r="AA37" s="14">
        <f t="shared" si="32"/>
        <v>0</v>
      </c>
      <c r="AB37" s="14">
        <f t="shared" si="32"/>
        <v>0</v>
      </c>
      <c r="AC37" s="14">
        <f t="shared" si="32"/>
        <v>0</v>
      </c>
      <c r="AD37" s="14">
        <f t="shared" si="32"/>
        <v>0</v>
      </c>
      <c r="AE37" s="14">
        <f t="shared" si="32"/>
        <v>0</v>
      </c>
      <c r="AF37" s="14">
        <f t="shared" si="32"/>
        <v>0</v>
      </c>
      <c r="AG37" s="14">
        <f t="shared" si="32"/>
        <v>0</v>
      </c>
      <c r="AH37" s="14">
        <f t="shared" si="32"/>
        <v>0</v>
      </c>
      <c r="AI37" s="14">
        <f t="shared" si="32"/>
        <v>0</v>
      </c>
      <c r="AJ37" s="14">
        <f t="shared" si="32"/>
        <v>0</v>
      </c>
      <c r="AK37" s="14">
        <f t="shared" si="32"/>
        <v>0</v>
      </c>
      <c r="AL37" s="14">
        <f t="shared" si="32"/>
        <v>0</v>
      </c>
      <c r="AM37" s="14">
        <f t="shared" si="32"/>
        <v>0</v>
      </c>
      <c r="AN37" s="14">
        <f t="shared" si="32"/>
        <v>0</v>
      </c>
      <c r="AO37" s="14">
        <f t="shared" si="32"/>
        <v>0</v>
      </c>
      <c r="AP37" s="14">
        <f t="shared" si="32"/>
        <v>0</v>
      </c>
      <c r="AQ37" s="14">
        <f t="shared" si="32"/>
        <v>0</v>
      </c>
      <c r="AR37" s="14">
        <f t="shared" si="32"/>
        <v>0</v>
      </c>
      <c r="AS37" s="14">
        <f t="shared" si="32"/>
        <v>0</v>
      </c>
      <c r="AT37" s="14">
        <f t="shared" si="32"/>
        <v>0</v>
      </c>
      <c r="AU37" s="14">
        <f t="shared" si="32"/>
        <v>0</v>
      </c>
      <c r="AV37" s="14">
        <f t="shared" si="32"/>
        <v>0</v>
      </c>
      <c r="AW37" s="14">
        <f t="shared" si="32"/>
        <v>0</v>
      </c>
      <c r="AX37" s="14">
        <f t="shared" si="32"/>
        <v>0</v>
      </c>
      <c r="AY37" s="14">
        <f t="shared" si="32"/>
        <v>0</v>
      </c>
      <c r="AZ37" s="14">
        <f t="shared" si="32"/>
        <v>0</v>
      </c>
      <c r="BA37" s="14">
        <f t="shared" si="32"/>
        <v>0</v>
      </c>
      <c r="BB37" s="14">
        <f t="shared" si="32"/>
        <v>0</v>
      </c>
      <c r="BC37" s="14">
        <f t="shared" si="32"/>
        <v>0</v>
      </c>
      <c r="BD37" s="14">
        <f t="shared" si="32"/>
        <v>0</v>
      </c>
      <c r="BE37" s="14">
        <f t="shared" si="32"/>
        <v>0</v>
      </c>
      <c r="BF37" s="14">
        <f t="shared" si="32"/>
        <v>0</v>
      </c>
      <c r="BG37" s="14">
        <f t="shared" si="32"/>
        <v>0</v>
      </c>
      <c r="BH37" s="14">
        <f t="shared" si="32"/>
        <v>0</v>
      </c>
      <c r="BI37" s="14">
        <f t="shared" si="32"/>
        <v>0</v>
      </c>
      <c r="BJ37" s="14">
        <f t="shared" si="32"/>
        <v>0</v>
      </c>
      <c r="BK37" s="14">
        <f t="shared" si="32"/>
        <v>0</v>
      </c>
      <c r="BL37" s="14">
        <f t="shared" si="32"/>
        <v>0</v>
      </c>
      <c r="BM37" s="14">
        <f t="shared" si="32"/>
        <v>0</v>
      </c>
      <c r="BN37" s="14">
        <f t="shared" si="32"/>
        <v>0</v>
      </c>
      <c r="BO37" s="14">
        <f t="shared" si="32"/>
        <v>0</v>
      </c>
      <c r="BP37" s="14">
        <f t="shared" si="32"/>
        <v>0</v>
      </c>
      <c r="BQ37" s="14">
        <f t="shared" si="32"/>
        <v>0</v>
      </c>
      <c r="BR37" s="14">
        <f t="shared" si="32"/>
        <v>0</v>
      </c>
      <c r="BS37" s="14">
        <f t="shared" si="32"/>
        <v>0</v>
      </c>
      <c r="BT37" s="14">
        <f t="shared" si="32"/>
        <v>0</v>
      </c>
      <c r="BU37" s="14">
        <f t="shared" si="32"/>
        <v>0</v>
      </c>
      <c r="BV37" s="14">
        <f t="shared" ref="BV37:CH37" si="33">IF($E$35&gt;BV36,1,0)</f>
        <v>0</v>
      </c>
      <c r="BW37" s="14">
        <f t="shared" si="33"/>
        <v>0</v>
      </c>
      <c r="BX37" s="14">
        <f t="shared" si="33"/>
        <v>0</v>
      </c>
      <c r="BY37" s="14">
        <f t="shared" si="33"/>
        <v>0</v>
      </c>
      <c r="BZ37" s="14">
        <f t="shared" si="33"/>
        <v>0</v>
      </c>
      <c r="CA37" s="14">
        <f t="shared" si="33"/>
        <v>0</v>
      </c>
      <c r="CB37" s="14">
        <f t="shared" si="33"/>
        <v>0</v>
      </c>
      <c r="CC37" s="14">
        <f t="shared" si="33"/>
        <v>0</v>
      </c>
      <c r="CD37" s="14">
        <f t="shared" si="33"/>
        <v>0</v>
      </c>
      <c r="CE37" s="14">
        <f t="shared" si="33"/>
        <v>0</v>
      </c>
      <c r="CF37" s="14">
        <f t="shared" si="33"/>
        <v>0</v>
      </c>
      <c r="CG37" s="14">
        <f t="shared" si="33"/>
        <v>0</v>
      </c>
      <c r="CH37" s="14">
        <f t="shared" si="33"/>
        <v>0</v>
      </c>
    </row>
    <row r="39" spans="2:16384" x14ac:dyDescent="0.25">
      <c r="B39" s="5" t="s">
        <v>32</v>
      </c>
    </row>
    <row r="40" spans="2:16384" x14ac:dyDescent="0.25">
      <c r="D40" s="3" t="s">
        <v>8</v>
      </c>
      <c r="E40" s="19">
        <f>Inputs!H12</f>
        <v>44562</v>
      </c>
      <c r="F40" s="7" t="s">
        <v>24</v>
      </c>
    </row>
    <row r="41" spans="2:16384" x14ac:dyDescent="0.25">
      <c r="D41" s="6" t="s">
        <v>10</v>
      </c>
      <c r="E41" s="7">
        <v>35</v>
      </c>
      <c r="F41" s="7" t="s">
        <v>27</v>
      </c>
    </row>
    <row r="42" spans="2:16384" x14ac:dyDescent="0.25">
      <c r="D42" s="6" t="s">
        <v>11</v>
      </c>
      <c r="E42" s="4">
        <f>EOMONTH(E40,E41)</f>
        <v>45657</v>
      </c>
      <c r="F42" s="7" t="s">
        <v>24</v>
      </c>
    </row>
    <row r="43" spans="2:16384" x14ac:dyDescent="0.25">
      <c r="E43" s="7"/>
    </row>
    <row r="44" spans="2:16384" x14ac:dyDescent="0.25">
      <c r="D44" s="3" t="s">
        <v>8</v>
      </c>
      <c r="E44" s="19">
        <f>Inputs!H12</f>
        <v>44562</v>
      </c>
      <c r="F44" s="7" t="s">
        <v>24</v>
      </c>
    </row>
    <row r="45" spans="2:16384" x14ac:dyDescent="0.25">
      <c r="D45" s="6" t="str">
        <f>D$42</f>
        <v xml:space="preserve">Construction period end date </v>
      </c>
      <c r="E45" s="4">
        <f t="shared" ref="E45:BP45" si="34">E$42</f>
        <v>45657</v>
      </c>
      <c r="F45" s="7" t="str">
        <f t="shared" si="34"/>
        <v>Date</v>
      </c>
      <c r="G45" s="6">
        <f t="shared" si="34"/>
        <v>0</v>
      </c>
      <c r="H45" s="6">
        <f t="shared" si="34"/>
        <v>0</v>
      </c>
      <c r="I45" s="6">
        <f t="shared" si="34"/>
        <v>0</v>
      </c>
      <c r="J45" s="6">
        <f t="shared" si="34"/>
        <v>0</v>
      </c>
      <c r="K45" s="6">
        <f t="shared" si="34"/>
        <v>0</v>
      </c>
      <c r="L45" s="6">
        <f t="shared" si="34"/>
        <v>0</v>
      </c>
      <c r="M45" s="6">
        <f t="shared" si="34"/>
        <v>0</v>
      </c>
      <c r="N45" s="6">
        <f t="shared" si="34"/>
        <v>0</v>
      </c>
      <c r="O45" s="6">
        <f t="shared" si="34"/>
        <v>0</v>
      </c>
      <c r="P45" s="6">
        <f t="shared" si="34"/>
        <v>0</v>
      </c>
      <c r="Q45" s="6">
        <f t="shared" si="34"/>
        <v>0</v>
      </c>
      <c r="R45" s="6">
        <f t="shared" si="34"/>
        <v>0</v>
      </c>
      <c r="S45" s="6">
        <f t="shared" si="34"/>
        <v>0</v>
      </c>
      <c r="T45" s="6">
        <f t="shared" si="34"/>
        <v>0</v>
      </c>
      <c r="U45" s="6">
        <f t="shared" si="34"/>
        <v>0</v>
      </c>
      <c r="V45" s="6">
        <f t="shared" si="34"/>
        <v>0</v>
      </c>
      <c r="W45" s="6">
        <f t="shared" si="34"/>
        <v>0</v>
      </c>
      <c r="X45" s="6">
        <f t="shared" si="34"/>
        <v>0</v>
      </c>
      <c r="Y45" s="6">
        <f t="shared" si="34"/>
        <v>0</v>
      </c>
      <c r="Z45" s="6">
        <f t="shared" si="34"/>
        <v>0</v>
      </c>
      <c r="AA45" s="6">
        <f t="shared" si="34"/>
        <v>0</v>
      </c>
      <c r="AB45" s="6">
        <f t="shared" si="34"/>
        <v>0</v>
      </c>
      <c r="AC45" s="6">
        <f t="shared" si="34"/>
        <v>0</v>
      </c>
      <c r="AD45" s="6">
        <f t="shared" si="34"/>
        <v>0</v>
      </c>
      <c r="AE45" s="6">
        <f t="shared" si="34"/>
        <v>0</v>
      </c>
      <c r="AF45" s="6">
        <f t="shared" si="34"/>
        <v>0</v>
      </c>
      <c r="AG45" s="6">
        <f t="shared" si="34"/>
        <v>0</v>
      </c>
      <c r="AH45" s="6">
        <f t="shared" si="34"/>
        <v>0</v>
      </c>
      <c r="AI45" s="6">
        <f t="shared" si="34"/>
        <v>0</v>
      </c>
      <c r="AJ45" s="6">
        <f t="shared" si="34"/>
        <v>0</v>
      </c>
      <c r="AK45" s="6">
        <f t="shared" si="34"/>
        <v>0</v>
      </c>
      <c r="AL45" s="6">
        <f t="shared" si="34"/>
        <v>0</v>
      </c>
      <c r="AM45" s="6">
        <f t="shared" si="34"/>
        <v>0</v>
      </c>
      <c r="AN45" s="6">
        <f t="shared" si="34"/>
        <v>0</v>
      </c>
      <c r="AO45" s="6">
        <f t="shared" si="34"/>
        <v>0</v>
      </c>
      <c r="AP45" s="6">
        <f t="shared" si="34"/>
        <v>0</v>
      </c>
      <c r="AQ45" s="6">
        <f t="shared" si="34"/>
        <v>0</v>
      </c>
      <c r="AR45" s="6">
        <f t="shared" si="34"/>
        <v>0</v>
      </c>
      <c r="AS45" s="6">
        <f t="shared" si="34"/>
        <v>0</v>
      </c>
      <c r="AT45" s="6">
        <f t="shared" si="34"/>
        <v>0</v>
      </c>
      <c r="AU45" s="6">
        <f t="shared" si="34"/>
        <v>0</v>
      </c>
      <c r="AV45" s="6">
        <f t="shared" si="34"/>
        <v>0</v>
      </c>
      <c r="AW45" s="6">
        <f t="shared" si="34"/>
        <v>0</v>
      </c>
      <c r="AX45" s="6">
        <f t="shared" si="34"/>
        <v>0</v>
      </c>
      <c r="AY45" s="6">
        <f t="shared" si="34"/>
        <v>0</v>
      </c>
      <c r="AZ45" s="6">
        <f t="shared" si="34"/>
        <v>0</v>
      </c>
      <c r="BA45" s="6">
        <f t="shared" si="34"/>
        <v>0</v>
      </c>
      <c r="BB45" s="6">
        <f t="shared" si="34"/>
        <v>0</v>
      </c>
      <c r="BC45" s="6">
        <f t="shared" si="34"/>
        <v>0</v>
      </c>
      <c r="BD45" s="6">
        <f t="shared" si="34"/>
        <v>0</v>
      </c>
      <c r="BE45" s="6">
        <f t="shared" si="34"/>
        <v>0</v>
      </c>
      <c r="BF45" s="6">
        <f t="shared" si="34"/>
        <v>0</v>
      </c>
      <c r="BG45" s="6">
        <f t="shared" si="34"/>
        <v>0</v>
      </c>
      <c r="BH45" s="6">
        <f t="shared" si="34"/>
        <v>0</v>
      </c>
      <c r="BI45" s="6">
        <f t="shared" si="34"/>
        <v>0</v>
      </c>
      <c r="BJ45" s="6">
        <f t="shared" si="34"/>
        <v>0</v>
      </c>
      <c r="BK45" s="6">
        <f t="shared" si="34"/>
        <v>0</v>
      </c>
      <c r="BL45" s="6">
        <f t="shared" si="34"/>
        <v>0</v>
      </c>
      <c r="BM45" s="6">
        <f t="shared" si="34"/>
        <v>0</v>
      </c>
      <c r="BN45" s="6">
        <f t="shared" si="34"/>
        <v>0</v>
      </c>
      <c r="BO45" s="6">
        <f t="shared" si="34"/>
        <v>0</v>
      </c>
      <c r="BP45" s="6">
        <f t="shared" si="34"/>
        <v>0</v>
      </c>
      <c r="BQ45" s="6">
        <f t="shared" ref="BQ45:CH45" si="35">BQ$42</f>
        <v>0</v>
      </c>
      <c r="BR45" s="6">
        <f t="shared" si="35"/>
        <v>0</v>
      </c>
      <c r="BS45" s="6">
        <f t="shared" si="35"/>
        <v>0</v>
      </c>
      <c r="BT45" s="6">
        <f t="shared" si="35"/>
        <v>0</v>
      </c>
      <c r="BU45" s="6">
        <f t="shared" si="35"/>
        <v>0</v>
      </c>
      <c r="BV45" s="6">
        <f t="shared" si="35"/>
        <v>0</v>
      </c>
      <c r="BW45" s="6">
        <f t="shared" si="35"/>
        <v>0</v>
      </c>
      <c r="BX45" s="6">
        <f t="shared" si="35"/>
        <v>0</v>
      </c>
      <c r="BY45" s="6">
        <f t="shared" si="35"/>
        <v>0</v>
      </c>
      <c r="BZ45" s="6">
        <f t="shared" si="35"/>
        <v>0</v>
      </c>
      <c r="CA45" s="6">
        <f t="shared" si="35"/>
        <v>0</v>
      </c>
      <c r="CB45" s="6">
        <f t="shared" si="35"/>
        <v>0</v>
      </c>
      <c r="CC45" s="6">
        <f t="shared" si="35"/>
        <v>0</v>
      </c>
      <c r="CD45" s="6">
        <f t="shared" si="35"/>
        <v>0</v>
      </c>
      <c r="CE45" s="6">
        <f t="shared" si="35"/>
        <v>0</v>
      </c>
      <c r="CF45" s="6">
        <f t="shared" si="35"/>
        <v>0</v>
      </c>
      <c r="CG45" s="6">
        <f t="shared" si="35"/>
        <v>0</v>
      </c>
      <c r="CH45" s="6">
        <f t="shared" si="35"/>
        <v>0</v>
      </c>
    </row>
    <row r="46" spans="2:16384" x14ac:dyDescent="0.25">
      <c r="D46" s="6" t="str">
        <f>D$17</f>
        <v>Financial period beginning date</v>
      </c>
      <c r="E46" s="18">
        <f t="shared" ref="E46:BP46" si="36">E$17</f>
        <v>0</v>
      </c>
      <c r="F46" s="7" t="str">
        <f t="shared" si="36"/>
        <v>Date</v>
      </c>
      <c r="G46" s="7">
        <f t="shared" si="36"/>
        <v>0</v>
      </c>
      <c r="H46" s="6">
        <f t="shared" si="36"/>
        <v>0</v>
      </c>
      <c r="I46" s="8">
        <f t="shared" si="36"/>
        <v>44562</v>
      </c>
      <c r="J46" s="8">
        <f t="shared" si="36"/>
        <v>44927</v>
      </c>
      <c r="K46" s="8">
        <f t="shared" si="36"/>
        <v>45292</v>
      </c>
      <c r="L46" s="8">
        <f t="shared" si="36"/>
        <v>45658</v>
      </c>
      <c r="M46" s="8">
        <f t="shared" si="36"/>
        <v>46023</v>
      </c>
      <c r="N46" s="8">
        <f t="shared" si="36"/>
        <v>46388</v>
      </c>
      <c r="O46" s="8">
        <f t="shared" si="36"/>
        <v>46753</v>
      </c>
      <c r="P46" s="8">
        <f t="shared" si="36"/>
        <v>47119</v>
      </c>
      <c r="Q46" s="8">
        <f t="shared" si="36"/>
        <v>47484</v>
      </c>
      <c r="R46" s="8">
        <f t="shared" si="36"/>
        <v>47849</v>
      </c>
      <c r="S46" s="8">
        <f t="shared" si="36"/>
        <v>48214</v>
      </c>
      <c r="T46" s="8">
        <f t="shared" si="36"/>
        <v>48580</v>
      </c>
      <c r="U46" s="8">
        <f t="shared" si="36"/>
        <v>48945</v>
      </c>
      <c r="V46" s="8">
        <f t="shared" si="36"/>
        <v>49310</v>
      </c>
      <c r="W46" s="8">
        <f t="shared" si="36"/>
        <v>49675</v>
      </c>
      <c r="X46" s="8">
        <f t="shared" si="36"/>
        <v>50041</v>
      </c>
      <c r="Y46" s="8">
        <f t="shared" si="36"/>
        <v>50406</v>
      </c>
      <c r="Z46" s="8">
        <f t="shared" si="36"/>
        <v>50771</v>
      </c>
      <c r="AA46" s="8">
        <f t="shared" si="36"/>
        <v>51136</v>
      </c>
      <c r="AB46" s="8">
        <f t="shared" si="36"/>
        <v>51502</v>
      </c>
      <c r="AC46" s="8">
        <f t="shared" si="36"/>
        <v>51867</v>
      </c>
      <c r="AD46" s="8">
        <f t="shared" si="36"/>
        <v>52232</v>
      </c>
      <c r="AE46" s="8">
        <f t="shared" si="36"/>
        <v>52597</v>
      </c>
      <c r="AF46" s="8">
        <f t="shared" si="36"/>
        <v>52963</v>
      </c>
      <c r="AG46" s="8">
        <f t="shared" si="36"/>
        <v>53328</v>
      </c>
      <c r="AH46" s="8">
        <f t="shared" si="36"/>
        <v>53693</v>
      </c>
      <c r="AI46" s="8">
        <f t="shared" si="36"/>
        <v>54058</v>
      </c>
      <c r="AJ46" s="8">
        <f t="shared" si="36"/>
        <v>54424</v>
      </c>
      <c r="AK46" s="8">
        <f t="shared" si="36"/>
        <v>54789</v>
      </c>
      <c r="AL46" s="8">
        <f t="shared" si="36"/>
        <v>55154</v>
      </c>
      <c r="AM46" s="8">
        <f t="shared" si="36"/>
        <v>55519</v>
      </c>
      <c r="AN46" s="8">
        <f t="shared" si="36"/>
        <v>55885</v>
      </c>
      <c r="AO46" s="8">
        <f t="shared" si="36"/>
        <v>56250</v>
      </c>
      <c r="AP46" s="8">
        <f t="shared" si="36"/>
        <v>56615</v>
      </c>
      <c r="AQ46" s="8">
        <f t="shared" si="36"/>
        <v>56980</v>
      </c>
      <c r="AR46" s="8">
        <f t="shared" si="36"/>
        <v>57346</v>
      </c>
      <c r="AS46" s="8">
        <f t="shared" si="36"/>
        <v>57711</v>
      </c>
      <c r="AT46" s="8">
        <f t="shared" si="36"/>
        <v>58076</v>
      </c>
      <c r="AU46" s="8">
        <f t="shared" si="36"/>
        <v>58441</v>
      </c>
      <c r="AV46" s="8">
        <f t="shared" si="36"/>
        <v>58807</v>
      </c>
      <c r="AW46" s="8">
        <f t="shared" si="36"/>
        <v>59172</v>
      </c>
      <c r="AX46" s="8">
        <f t="shared" si="36"/>
        <v>59537</v>
      </c>
      <c r="AY46" s="8">
        <f t="shared" si="36"/>
        <v>59902</v>
      </c>
      <c r="AZ46" s="8">
        <f t="shared" si="36"/>
        <v>60268</v>
      </c>
      <c r="BA46" s="8">
        <f t="shared" si="36"/>
        <v>60633</v>
      </c>
      <c r="BB46" s="8">
        <f t="shared" si="36"/>
        <v>60998</v>
      </c>
      <c r="BC46" s="8">
        <f t="shared" si="36"/>
        <v>61363</v>
      </c>
      <c r="BD46" s="8">
        <f t="shared" si="36"/>
        <v>61729</v>
      </c>
      <c r="BE46" s="8">
        <f t="shared" si="36"/>
        <v>62094</v>
      </c>
      <c r="BF46" s="8">
        <f t="shared" si="36"/>
        <v>62459</v>
      </c>
      <c r="BG46" s="8">
        <f t="shared" si="36"/>
        <v>62824</v>
      </c>
      <c r="BH46" s="8">
        <f t="shared" si="36"/>
        <v>63190</v>
      </c>
      <c r="BI46" s="8">
        <f t="shared" si="36"/>
        <v>63555</v>
      </c>
      <c r="BJ46" s="8">
        <f t="shared" si="36"/>
        <v>63920</v>
      </c>
      <c r="BK46" s="8">
        <f t="shared" si="36"/>
        <v>64285</v>
      </c>
      <c r="BL46" s="8">
        <f t="shared" si="36"/>
        <v>64651</v>
      </c>
      <c r="BM46" s="8">
        <f t="shared" si="36"/>
        <v>65016</v>
      </c>
      <c r="BN46" s="8">
        <f t="shared" si="36"/>
        <v>65381</v>
      </c>
      <c r="BO46" s="8">
        <f t="shared" si="36"/>
        <v>65746</v>
      </c>
      <c r="BP46" s="8">
        <f t="shared" si="36"/>
        <v>66112</v>
      </c>
      <c r="BQ46" s="8">
        <f t="shared" ref="BQ46:CH46" si="37">BQ$17</f>
        <v>66477</v>
      </c>
      <c r="BR46" s="8">
        <f t="shared" si="37"/>
        <v>66842</v>
      </c>
      <c r="BS46" s="8">
        <f t="shared" si="37"/>
        <v>67207</v>
      </c>
      <c r="BT46" s="8">
        <f t="shared" si="37"/>
        <v>67573</v>
      </c>
      <c r="BU46" s="8">
        <f t="shared" si="37"/>
        <v>67938</v>
      </c>
      <c r="BV46" s="8">
        <f t="shared" si="37"/>
        <v>68303</v>
      </c>
      <c r="BW46" s="8">
        <f t="shared" si="37"/>
        <v>68668</v>
      </c>
      <c r="BX46" s="8">
        <f t="shared" si="37"/>
        <v>69034</v>
      </c>
      <c r="BY46" s="8">
        <f t="shared" si="37"/>
        <v>69399</v>
      </c>
      <c r="BZ46" s="8">
        <f t="shared" si="37"/>
        <v>69764</v>
      </c>
      <c r="CA46" s="8">
        <f t="shared" si="37"/>
        <v>70129</v>
      </c>
      <c r="CB46" s="8">
        <f t="shared" si="37"/>
        <v>70495</v>
      </c>
      <c r="CC46" s="8">
        <f t="shared" si="37"/>
        <v>70860</v>
      </c>
      <c r="CD46" s="8">
        <f t="shared" si="37"/>
        <v>71225</v>
      </c>
      <c r="CE46" s="8">
        <f t="shared" si="37"/>
        <v>71590</v>
      </c>
      <c r="CF46" s="8">
        <f t="shared" si="37"/>
        <v>71956</v>
      </c>
      <c r="CG46" s="8">
        <f t="shared" si="37"/>
        <v>72321</v>
      </c>
      <c r="CH46" s="8">
        <f t="shared" si="37"/>
        <v>72686</v>
      </c>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c r="VS46" s="8"/>
      <c r="VT46" s="8"/>
      <c r="VU46" s="8"/>
      <c r="VV46" s="8"/>
      <c r="VW46" s="8"/>
      <c r="VX46" s="8"/>
      <c r="VY46" s="8"/>
      <c r="VZ46" s="8"/>
      <c r="WA46" s="8"/>
      <c r="WB46" s="8"/>
      <c r="WC46" s="8"/>
      <c r="WD46" s="8"/>
      <c r="WE46" s="8"/>
      <c r="WF46" s="8"/>
      <c r="WG46" s="8"/>
      <c r="WH46" s="8"/>
      <c r="WI46" s="8"/>
      <c r="WJ46" s="8"/>
      <c r="WK46" s="8"/>
      <c r="WL46" s="8"/>
      <c r="WM46" s="8"/>
      <c r="WN46" s="8"/>
      <c r="WO46" s="8"/>
      <c r="WP46" s="8"/>
      <c r="WQ46" s="8"/>
      <c r="WR46" s="8"/>
      <c r="WS46" s="8"/>
      <c r="WT46" s="8"/>
      <c r="WU46" s="8"/>
      <c r="WV46" s="8"/>
      <c r="WW46" s="8"/>
      <c r="WX46" s="8"/>
      <c r="WY46" s="8"/>
      <c r="WZ46" s="8"/>
      <c r="XA46" s="8"/>
      <c r="XB46" s="8"/>
      <c r="XC46" s="8"/>
      <c r="XD46" s="8"/>
      <c r="XE46" s="8"/>
      <c r="XF46" s="8"/>
      <c r="XG46" s="8"/>
      <c r="XH46" s="8"/>
      <c r="XI46" s="8"/>
      <c r="XJ46" s="8"/>
      <c r="XK46" s="8"/>
      <c r="XL46" s="8"/>
      <c r="XM46" s="8"/>
      <c r="XN46" s="8"/>
      <c r="XO46" s="8"/>
      <c r="XP46" s="8"/>
      <c r="XQ46" s="8"/>
      <c r="XR46" s="8"/>
      <c r="XS46" s="8"/>
      <c r="XT46" s="8"/>
      <c r="XU46" s="8"/>
      <c r="XV46" s="8"/>
      <c r="XW46" s="8"/>
      <c r="XX46" s="8"/>
      <c r="XY46" s="8"/>
      <c r="XZ46" s="8"/>
      <c r="YA46" s="8"/>
      <c r="YB46" s="8"/>
      <c r="YC46" s="8"/>
      <c r="YD46" s="8"/>
      <c r="YE46" s="8"/>
      <c r="YF46" s="8"/>
      <c r="YG46" s="8"/>
      <c r="YH46" s="8"/>
      <c r="YI46" s="8"/>
      <c r="YJ46" s="8"/>
      <c r="YK46" s="8"/>
      <c r="YL46" s="8"/>
      <c r="YM46" s="8"/>
      <c r="YN46" s="8"/>
      <c r="YO46" s="8"/>
      <c r="YP46" s="8"/>
      <c r="YQ46" s="8"/>
      <c r="YR46" s="8"/>
      <c r="YS46" s="8"/>
      <c r="YT46" s="8"/>
      <c r="YU46" s="8"/>
      <c r="YV46" s="8"/>
      <c r="YW46" s="8"/>
      <c r="YX46" s="8"/>
      <c r="YY46" s="8"/>
      <c r="YZ46" s="8"/>
      <c r="ZA46" s="8"/>
      <c r="ZB46" s="8"/>
      <c r="ZC46" s="8"/>
      <c r="ZD46" s="8"/>
      <c r="ZE46" s="8"/>
      <c r="ZF46" s="8"/>
      <c r="ZG46" s="8"/>
      <c r="ZH46" s="8"/>
      <c r="ZI46" s="8"/>
      <c r="ZJ46" s="8"/>
      <c r="ZK46" s="8"/>
      <c r="ZL46" s="8"/>
      <c r="ZM46" s="8"/>
      <c r="ZN46" s="8"/>
      <c r="ZO46" s="8"/>
      <c r="ZP46" s="8"/>
      <c r="ZQ46" s="8"/>
      <c r="ZR46" s="8"/>
      <c r="ZS46" s="8"/>
      <c r="ZT46" s="8"/>
      <c r="ZU46" s="8"/>
      <c r="ZV46" s="8"/>
      <c r="ZW46" s="8"/>
      <c r="ZX46" s="8"/>
      <c r="ZY46" s="8"/>
      <c r="ZZ46" s="8"/>
      <c r="AAA46" s="8"/>
      <c r="AAB46" s="8"/>
      <c r="AAC46" s="8"/>
      <c r="AAD46" s="8"/>
      <c r="AAE46" s="8"/>
      <c r="AAF46" s="8"/>
      <c r="AAG46" s="8"/>
      <c r="AAH46" s="8"/>
      <c r="AAI46" s="8"/>
      <c r="AAJ46" s="8"/>
      <c r="AAK46" s="8"/>
      <c r="AAL46" s="8"/>
      <c r="AAM46" s="8"/>
      <c r="AAN46" s="8"/>
      <c r="AAO46" s="8"/>
      <c r="AAP46" s="8"/>
      <c r="AAQ46" s="8"/>
      <c r="AAR46" s="8"/>
      <c r="AAS46" s="8"/>
      <c r="AAT46" s="8"/>
      <c r="AAU46" s="8"/>
      <c r="AAV46" s="8"/>
      <c r="AAW46" s="8"/>
      <c r="AAX46" s="8"/>
      <c r="AAY46" s="8"/>
      <c r="AAZ46" s="8"/>
      <c r="ABA46" s="8"/>
      <c r="ABB46" s="8"/>
      <c r="ABC46" s="8"/>
      <c r="ABD46" s="8"/>
      <c r="ABE46" s="8"/>
      <c r="ABF46" s="8"/>
      <c r="ABG46" s="8"/>
      <c r="ABH46" s="8"/>
      <c r="ABI46" s="8"/>
      <c r="ABJ46" s="8"/>
      <c r="ABK46" s="8"/>
      <c r="ABL46" s="8"/>
      <c r="ABM46" s="8"/>
      <c r="ABN46" s="8"/>
      <c r="ABO46" s="8"/>
      <c r="ABP46" s="8"/>
      <c r="ABQ46" s="8"/>
      <c r="ABR46" s="8"/>
      <c r="ABS46" s="8"/>
      <c r="ABT46" s="8"/>
      <c r="ABU46" s="8"/>
      <c r="ABV46" s="8"/>
      <c r="ABW46" s="8"/>
      <c r="ABX46" s="8"/>
      <c r="ABY46" s="8"/>
      <c r="ABZ46" s="8"/>
      <c r="ACA46" s="8"/>
      <c r="ACB46" s="8"/>
      <c r="ACC46" s="8"/>
      <c r="ACD46" s="8"/>
      <c r="ACE46" s="8"/>
      <c r="ACF46" s="8"/>
      <c r="ACG46" s="8"/>
      <c r="ACH46" s="8"/>
      <c r="ACI46" s="8"/>
      <c r="ACJ46" s="8"/>
      <c r="ACK46" s="8"/>
      <c r="ACL46" s="8"/>
      <c r="ACM46" s="8"/>
      <c r="ACN46" s="8"/>
      <c r="ACO46" s="8"/>
      <c r="ACP46" s="8"/>
      <c r="ACQ46" s="8"/>
      <c r="ACR46" s="8"/>
      <c r="ACS46" s="8"/>
      <c r="ACT46" s="8"/>
      <c r="ACU46" s="8"/>
      <c r="ACV46" s="8"/>
      <c r="ACW46" s="8"/>
      <c r="ACX46" s="8"/>
      <c r="ACY46" s="8"/>
      <c r="ACZ46" s="8"/>
      <c r="ADA46" s="8"/>
      <c r="ADB46" s="8"/>
      <c r="ADC46" s="8"/>
      <c r="ADD46" s="8"/>
      <c r="ADE46" s="8"/>
      <c r="ADF46" s="8"/>
      <c r="ADG46" s="8"/>
      <c r="ADH46" s="8"/>
      <c r="ADI46" s="8"/>
      <c r="ADJ46" s="8"/>
      <c r="ADK46" s="8"/>
      <c r="ADL46" s="8"/>
      <c r="ADM46" s="8"/>
      <c r="ADN46" s="8"/>
      <c r="ADO46" s="8"/>
      <c r="ADP46" s="8"/>
      <c r="ADQ46" s="8"/>
      <c r="ADR46" s="8"/>
      <c r="ADS46" s="8"/>
      <c r="ADT46" s="8"/>
      <c r="ADU46" s="8"/>
      <c r="ADV46" s="8"/>
      <c r="ADW46" s="8"/>
      <c r="ADX46" s="8"/>
      <c r="ADY46" s="8"/>
      <c r="ADZ46" s="8"/>
      <c r="AEA46" s="8"/>
      <c r="AEB46" s="8"/>
      <c r="AEC46" s="8"/>
      <c r="AED46" s="8"/>
      <c r="AEE46" s="8"/>
      <c r="AEF46" s="8"/>
      <c r="AEG46" s="8"/>
      <c r="AEH46" s="8"/>
      <c r="AEI46" s="8"/>
      <c r="AEJ46" s="8"/>
      <c r="AEK46" s="8"/>
      <c r="AEL46" s="8"/>
      <c r="AEM46" s="8"/>
      <c r="AEN46" s="8"/>
      <c r="AEO46" s="8"/>
      <c r="AEP46" s="8"/>
      <c r="AEQ46" s="8"/>
      <c r="AER46" s="8"/>
      <c r="AES46" s="8"/>
      <c r="AET46" s="8"/>
      <c r="AEU46" s="8"/>
      <c r="AEV46" s="8"/>
      <c r="AEW46" s="8"/>
      <c r="AEX46" s="8"/>
      <c r="AEY46" s="8"/>
      <c r="AEZ46" s="8"/>
      <c r="AFA46" s="8"/>
      <c r="AFB46" s="8"/>
      <c r="AFC46" s="8"/>
      <c r="AFD46" s="8"/>
      <c r="AFE46" s="8"/>
      <c r="AFF46" s="8"/>
      <c r="AFG46" s="8"/>
      <c r="AFH46" s="8"/>
      <c r="AFI46" s="8"/>
      <c r="AFJ46" s="8"/>
      <c r="AFK46" s="8"/>
      <c r="AFL46" s="8"/>
      <c r="AFM46" s="8"/>
      <c r="AFN46" s="8"/>
      <c r="AFO46" s="8"/>
      <c r="AFP46" s="8"/>
      <c r="AFQ46" s="8"/>
      <c r="AFR46" s="8"/>
      <c r="AFS46" s="8"/>
      <c r="AFT46" s="8"/>
      <c r="AFU46" s="8"/>
      <c r="AFV46" s="8"/>
      <c r="AFW46" s="8"/>
      <c r="AFX46" s="8"/>
      <c r="AFY46" s="8"/>
      <c r="AFZ46" s="8"/>
      <c r="AGA46" s="8"/>
      <c r="AGB46" s="8"/>
      <c r="AGC46" s="8"/>
      <c r="AGD46" s="8"/>
      <c r="AGE46" s="8"/>
      <c r="AGF46" s="8"/>
      <c r="AGG46" s="8"/>
      <c r="AGH46" s="8"/>
      <c r="AGI46" s="8"/>
      <c r="AGJ46" s="8"/>
      <c r="AGK46" s="8"/>
      <c r="AGL46" s="8"/>
      <c r="AGM46" s="8"/>
      <c r="AGN46" s="8"/>
      <c r="AGO46" s="8"/>
      <c r="AGP46" s="8"/>
      <c r="AGQ46" s="8"/>
      <c r="AGR46" s="8"/>
      <c r="AGS46" s="8"/>
      <c r="AGT46" s="8"/>
      <c r="AGU46" s="8"/>
      <c r="AGV46" s="8"/>
      <c r="AGW46" s="8"/>
      <c r="AGX46" s="8"/>
      <c r="AGY46" s="8"/>
      <c r="AGZ46" s="8"/>
      <c r="AHA46" s="8"/>
      <c r="AHB46" s="8"/>
      <c r="AHC46" s="8"/>
      <c r="AHD46" s="8"/>
      <c r="AHE46" s="8"/>
      <c r="AHF46" s="8"/>
      <c r="AHG46" s="8"/>
      <c r="AHH46" s="8"/>
      <c r="AHI46" s="8"/>
      <c r="AHJ46" s="8"/>
      <c r="AHK46" s="8"/>
      <c r="AHL46" s="8"/>
      <c r="AHM46" s="8"/>
      <c r="AHN46" s="8"/>
      <c r="AHO46" s="8"/>
      <c r="AHP46" s="8"/>
      <c r="AHQ46" s="8"/>
      <c r="AHR46" s="8"/>
      <c r="AHS46" s="8"/>
      <c r="AHT46" s="8"/>
      <c r="AHU46" s="8"/>
      <c r="AHV46" s="8"/>
      <c r="AHW46" s="8"/>
      <c r="AHX46" s="8"/>
      <c r="AHY46" s="8"/>
      <c r="AHZ46" s="8"/>
      <c r="AIA46" s="8"/>
      <c r="AIB46" s="8"/>
      <c r="AIC46" s="8"/>
      <c r="AID46" s="8"/>
      <c r="AIE46" s="8"/>
      <c r="AIF46" s="8"/>
      <c r="AIG46" s="8"/>
      <c r="AIH46" s="8"/>
      <c r="AII46" s="8"/>
      <c r="AIJ46" s="8"/>
      <c r="AIK46" s="8"/>
      <c r="AIL46" s="8"/>
      <c r="AIM46" s="8"/>
      <c r="AIN46" s="8"/>
      <c r="AIO46" s="8"/>
      <c r="AIP46" s="8"/>
      <c r="AIQ46" s="8"/>
      <c r="AIR46" s="8"/>
      <c r="AIS46" s="8"/>
      <c r="AIT46" s="8"/>
      <c r="AIU46" s="8"/>
      <c r="AIV46" s="8"/>
      <c r="AIW46" s="8"/>
      <c r="AIX46" s="8"/>
      <c r="AIY46" s="8"/>
      <c r="AIZ46" s="8"/>
      <c r="AJA46" s="8"/>
      <c r="AJB46" s="8"/>
      <c r="AJC46" s="8"/>
      <c r="AJD46" s="8"/>
      <c r="AJE46" s="8"/>
      <c r="AJF46" s="8"/>
      <c r="AJG46" s="8"/>
      <c r="AJH46" s="8"/>
      <c r="AJI46" s="8"/>
      <c r="AJJ46" s="8"/>
      <c r="AJK46" s="8"/>
      <c r="AJL46" s="8"/>
      <c r="AJM46" s="8"/>
      <c r="AJN46" s="8"/>
      <c r="AJO46" s="8"/>
      <c r="AJP46" s="8"/>
      <c r="AJQ46" s="8"/>
      <c r="AJR46" s="8"/>
      <c r="AJS46" s="8"/>
      <c r="AJT46" s="8"/>
      <c r="AJU46" s="8"/>
      <c r="AJV46" s="8"/>
      <c r="AJW46" s="8"/>
      <c r="AJX46" s="8"/>
      <c r="AJY46" s="8"/>
      <c r="AJZ46" s="8"/>
      <c r="AKA46" s="8"/>
      <c r="AKB46" s="8"/>
      <c r="AKC46" s="8"/>
      <c r="AKD46" s="8"/>
      <c r="AKE46" s="8"/>
      <c r="AKF46" s="8"/>
      <c r="AKG46" s="8"/>
      <c r="AKH46" s="8"/>
      <c r="AKI46" s="8"/>
      <c r="AKJ46" s="8"/>
      <c r="AKK46" s="8"/>
      <c r="AKL46" s="8"/>
      <c r="AKM46" s="8"/>
      <c r="AKN46" s="8"/>
      <c r="AKO46" s="8"/>
      <c r="AKP46" s="8"/>
      <c r="AKQ46" s="8"/>
      <c r="AKR46" s="8"/>
      <c r="AKS46" s="8"/>
      <c r="AKT46" s="8"/>
      <c r="AKU46" s="8"/>
      <c r="AKV46" s="8"/>
      <c r="AKW46" s="8"/>
      <c r="AKX46" s="8"/>
      <c r="AKY46" s="8"/>
      <c r="AKZ46" s="8"/>
      <c r="ALA46" s="8"/>
      <c r="ALB46" s="8"/>
      <c r="ALC46" s="8"/>
      <c r="ALD46" s="8"/>
      <c r="ALE46" s="8"/>
      <c r="ALF46" s="8"/>
      <c r="ALG46" s="8"/>
      <c r="ALH46" s="8"/>
      <c r="ALI46" s="8"/>
      <c r="ALJ46" s="8"/>
      <c r="ALK46" s="8"/>
      <c r="ALL46" s="8"/>
      <c r="ALM46" s="8"/>
      <c r="ALN46" s="8"/>
      <c r="ALO46" s="8"/>
      <c r="ALP46" s="8"/>
      <c r="ALQ46" s="8"/>
      <c r="ALR46" s="8"/>
      <c r="ALS46" s="8"/>
      <c r="ALT46" s="8"/>
      <c r="ALU46" s="8"/>
      <c r="ALV46" s="8"/>
      <c r="ALW46" s="8"/>
      <c r="ALX46" s="8"/>
      <c r="ALY46" s="8"/>
      <c r="ALZ46" s="8"/>
      <c r="AMA46" s="8"/>
      <c r="AMB46" s="8"/>
      <c r="AMC46" s="8"/>
      <c r="AMD46" s="8"/>
      <c r="AME46" s="8"/>
      <c r="AMF46" s="8"/>
      <c r="AMG46" s="8"/>
      <c r="AMH46" s="8"/>
      <c r="AMI46" s="8"/>
      <c r="AMJ46" s="8"/>
      <c r="AMK46" s="8"/>
      <c r="AML46" s="8"/>
      <c r="AMM46" s="8"/>
      <c r="AMN46" s="8"/>
      <c r="AMO46" s="8"/>
      <c r="AMP46" s="8"/>
      <c r="AMQ46" s="8"/>
      <c r="AMR46" s="8"/>
      <c r="AMS46" s="8"/>
      <c r="AMT46" s="8"/>
      <c r="AMU46" s="8"/>
      <c r="AMV46" s="8"/>
      <c r="AMW46" s="8"/>
      <c r="AMX46" s="8"/>
      <c r="AMY46" s="8"/>
      <c r="AMZ46" s="8"/>
      <c r="ANA46" s="8"/>
      <c r="ANB46" s="8"/>
      <c r="ANC46" s="8"/>
      <c r="AND46" s="8"/>
      <c r="ANE46" s="8"/>
      <c r="ANF46" s="8"/>
      <c r="ANG46" s="8"/>
      <c r="ANH46" s="8"/>
      <c r="ANI46" s="8"/>
      <c r="ANJ46" s="8"/>
      <c r="ANK46" s="8"/>
      <c r="ANL46" s="8"/>
      <c r="ANM46" s="8"/>
      <c r="ANN46" s="8"/>
      <c r="ANO46" s="8"/>
      <c r="ANP46" s="8"/>
      <c r="ANQ46" s="8"/>
      <c r="ANR46" s="8"/>
      <c r="ANS46" s="8"/>
      <c r="ANT46" s="8"/>
      <c r="ANU46" s="8"/>
      <c r="ANV46" s="8"/>
      <c r="ANW46" s="8"/>
      <c r="ANX46" s="8"/>
      <c r="ANY46" s="8"/>
      <c r="ANZ46" s="8"/>
      <c r="AOA46" s="8"/>
      <c r="AOB46" s="8"/>
      <c r="AOC46" s="8"/>
      <c r="AOD46" s="8"/>
      <c r="AOE46" s="8"/>
      <c r="AOF46" s="8"/>
      <c r="AOG46" s="8"/>
      <c r="AOH46" s="8"/>
      <c r="AOI46" s="8"/>
      <c r="AOJ46" s="8"/>
      <c r="AOK46" s="8"/>
      <c r="AOL46" s="8"/>
      <c r="AOM46" s="8"/>
      <c r="AON46" s="8"/>
      <c r="AOO46" s="8"/>
      <c r="AOP46" s="8"/>
      <c r="AOQ46" s="8"/>
      <c r="AOR46" s="8"/>
      <c r="AOS46" s="8"/>
      <c r="AOT46" s="8"/>
      <c r="AOU46" s="8"/>
      <c r="AOV46" s="8"/>
      <c r="AOW46" s="8"/>
      <c r="AOX46" s="8"/>
      <c r="AOY46" s="8"/>
      <c r="AOZ46" s="8"/>
      <c r="APA46" s="8"/>
      <c r="APB46" s="8"/>
      <c r="APC46" s="8"/>
      <c r="APD46" s="8"/>
      <c r="APE46" s="8"/>
      <c r="APF46" s="8"/>
      <c r="APG46" s="8"/>
      <c r="APH46" s="8"/>
      <c r="API46" s="8"/>
      <c r="APJ46" s="8"/>
      <c r="APK46" s="8"/>
      <c r="APL46" s="8"/>
      <c r="APM46" s="8"/>
      <c r="APN46" s="8"/>
      <c r="APO46" s="8"/>
      <c r="APP46" s="8"/>
      <c r="APQ46" s="8"/>
      <c r="APR46" s="8"/>
      <c r="APS46" s="8"/>
      <c r="APT46" s="8"/>
      <c r="APU46" s="8"/>
      <c r="APV46" s="8"/>
      <c r="APW46" s="8"/>
      <c r="APX46" s="8"/>
      <c r="APY46" s="8"/>
      <c r="APZ46" s="8"/>
      <c r="AQA46" s="8"/>
      <c r="AQB46" s="8"/>
      <c r="AQC46" s="8"/>
      <c r="AQD46" s="8"/>
      <c r="AQE46" s="8"/>
      <c r="AQF46" s="8"/>
      <c r="AQG46" s="8"/>
      <c r="AQH46" s="8"/>
      <c r="AQI46" s="8"/>
      <c r="AQJ46" s="8"/>
      <c r="AQK46" s="8"/>
      <c r="AQL46" s="8"/>
      <c r="AQM46" s="8"/>
      <c r="AQN46" s="8"/>
      <c r="AQO46" s="8"/>
      <c r="AQP46" s="8"/>
      <c r="AQQ46" s="8"/>
      <c r="AQR46" s="8"/>
      <c r="AQS46" s="8"/>
      <c r="AQT46" s="8"/>
      <c r="AQU46" s="8"/>
      <c r="AQV46" s="8"/>
      <c r="AQW46" s="8"/>
      <c r="AQX46" s="8"/>
      <c r="AQY46" s="8"/>
      <c r="AQZ46" s="8"/>
      <c r="ARA46" s="8"/>
      <c r="ARB46" s="8"/>
      <c r="ARC46" s="8"/>
      <c r="ARD46" s="8"/>
      <c r="ARE46" s="8"/>
      <c r="ARF46" s="8"/>
      <c r="ARG46" s="8"/>
      <c r="ARH46" s="8"/>
      <c r="ARI46" s="8"/>
      <c r="ARJ46" s="8"/>
      <c r="ARK46" s="8"/>
      <c r="ARL46" s="8"/>
      <c r="ARM46" s="8"/>
      <c r="ARN46" s="8"/>
      <c r="ARO46" s="8"/>
      <c r="ARP46" s="8"/>
      <c r="ARQ46" s="8"/>
      <c r="ARR46" s="8"/>
      <c r="ARS46" s="8"/>
      <c r="ART46" s="8"/>
      <c r="ARU46" s="8"/>
      <c r="ARV46" s="8"/>
      <c r="ARW46" s="8"/>
      <c r="ARX46" s="8"/>
      <c r="ARY46" s="8"/>
      <c r="ARZ46" s="8"/>
      <c r="ASA46" s="8"/>
      <c r="ASB46" s="8"/>
      <c r="ASC46" s="8"/>
      <c r="ASD46" s="8"/>
      <c r="ASE46" s="8"/>
      <c r="ASF46" s="8"/>
      <c r="ASG46" s="8"/>
      <c r="ASH46" s="8"/>
      <c r="ASI46" s="8"/>
      <c r="ASJ46" s="8"/>
      <c r="ASK46" s="8"/>
      <c r="ASL46" s="8"/>
      <c r="ASM46" s="8"/>
      <c r="ASN46" s="8"/>
      <c r="ASO46" s="8"/>
      <c r="ASP46" s="8"/>
      <c r="ASQ46" s="8"/>
      <c r="ASR46" s="8"/>
      <c r="ASS46" s="8"/>
      <c r="AST46" s="8"/>
      <c r="ASU46" s="8"/>
      <c r="ASV46" s="8"/>
      <c r="ASW46" s="8"/>
      <c r="ASX46" s="8"/>
      <c r="ASY46" s="8"/>
      <c r="ASZ46" s="8"/>
      <c r="ATA46" s="8"/>
      <c r="ATB46" s="8"/>
      <c r="ATC46" s="8"/>
      <c r="ATD46" s="8"/>
      <c r="ATE46" s="8"/>
      <c r="ATF46" s="8"/>
      <c r="ATG46" s="8"/>
      <c r="ATH46" s="8"/>
      <c r="ATI46" s="8"/>
      <c r="ATJ46" s="8"/>
      <c r="ATK46" s="8"/>
      <c r="ATL46" s="8"/>
      <c r="ATM46" s="8"/>
      <c r="ATN46" s="8"/>
      <c r="ATO46" s="8"/>
      <c r="ATP46" s="8"/>
      <c r="ATQ46" s="8"/>
      <c r="ATR46" s="8"/>
      <c r="ATS46" s="8"/>
      <c r="ATT46" s="8"/>
      <c r="ATU46" s="8"/>
      <c r="ATV46" s="8"/>
      <c r="ATW46" s="8"/>
      <c r="ATX46" s="8"/>
      <c r="ATY46" s="8"/>
      <c r="ATZ46" s="8"/>
      <c r="AUA46" s="8"/>
      <c r="AUB46" s="8"/>
      <c r="AUC46" s="8"/>
      <c r="AUD46" s="8"/>
      <c r="AUE46" s="8"/>
      <c r="AUF46" s="8"/>
      <c r="AUG46" s="8"/>
      <c r="AUH46" s="8"/>
      <c r="AUI46" s="8"/>
      <c r="AUJ46" s="8"/>
      <c r="AUK46" s="8"/>
      <c r="AUL46" s="8"/>
      <c r="AUM46" s="8"/>
      <c r="AUN46" s="8"/>
      <c r="AUO46" s="8"/>
      <c r="AUP46" s="8"/>
      <c r="AUQ46" s="8"/>
      <c r="AUR46" s="8"/>
      <c r="AUS46" s="8"/>
      <c r="AUT46" s="8"/>
      <c r="AUU46" s="8"/>
      <c r="AUV46" s="8"/>
      <c r="AUW46" s="8"/>
      <c r="AUX46" s="8"/>
      <c r="AUY46" s="8"/>
      <c r="AUZ46" s="8"/>
      <c r="AVA46" s="8"/>
      <c r="AVB46" s="8"/>
      <c r="AVC46" s="8"/>
      <c r="AVD46" s="8"/>
      <c r="AVE46" s="8"/>
      <c r="AVF46" s="8"/>
      <c r="AVG46" s="8"/>
      <c r="AVH46" s="8"/>
      <c r="AVI46" s="8"/>
      <c r="AVJ46" s="8"/>
      <c r="AVK46" s="8"/>
      <c r="AVL46" s="8"/>
      <c r="AVM46" s="8"/>
      <c r="AVN46" s="8"/>
      <c r="AVO46" s="8"/>
      <c r="AVP46" s="8"/>
      <c r="AVQ46" s="8"/>
      <c r="AVR46" s="8"/>
      <c r="AVS46" s="8"/>
      <c r="AVT46" s="8"/>
      <c r="AVU46" s="8"/>
      <c r="AVV46" s="8"/>
      <c r="AVW46" s="8"/>
      <c r="AVX46" s="8"/>
      <c r="AVY46" s="8"/>
      <c r="AVZ46" s="8"/>
      <c r="AWA46" s="8"/>
      <c r="AWB46" s="8"/>
      <c r="AWC46" s="8"/>
      <c r="AWD46" s="8"/>
      <c r="AWE46" s="8"/>
      <c r="AWF46" s="8"/>
      <c r="AWG46" s="8"/>
      <c r="AWH46" s="8"/>
      <c r="AWI46" s="8"/>
      <c r="AWJ46" s="8"/>
      <c r="AWK46" s="8"/>
      <c r="AWL46" s="8"/>
      <c r="AWM46" s="8"/>
      <c r="AWN46" s="8"/>
      <c r="AWO46" s="8"/>
      <c r="AWP46" s="8"/>
      <c r="AWQ46" s="8"/>
      <c r="AWR46" s="8"/>
      <c r="AWS46" s="8"/>
      <c r="AWT46" s="8"/>
      <c r="AWU46" s="8"/>
      <c r="AWV46" s="8"/>
      <c r="AWW46" s="8"/>
      <c r="AWX46" s="8"/>
      <c r="AWY46" s="8"/>
      <c r="AWZ46" s="8"/>
      <c r="AXA46" s="8"/>
      <c r="AXB46" s="8"/>
      <c r="AXC46" s="8"/>
      <c r="AXD46" s="8"/>
      <c r="AXE46" s="8"/>
      <c r="AXF46" s="8"/>
      <c r="AXG46" s="8"/>
      <c r="AXH46" s="8"/>
      <c r="AXI46" s="8"/>
      <c r="AXJ46" s="8"/>
      <c r="AXK46" s="8"/>
      <c r="AXL46" s="8"/>
      <c r="AXM46" s="8"/>
      <c r="AXN46" s="8"/>
      <c r="AXO46" s="8"/>
      <c r="AXP46" s="8"/>
      <c r="AXQ46" s="8"/>
      <c r="AXR46" s="8"/>
      <c r="AXS46" s="8"/>
      <c r="AXT46" s="8"/>
      <c r="AXU46" s="8"/>
      <c r="AXV46" s="8"/>
      <c r="AXW46" s="8"/>
      <c r="AXX46" s="8"/>
      <c r="AXY46" s="8"/>
      <c r="AXZ46" s="8"/>
      <c r="AYA46" s="8"/>
      <c r="AYB46" s="8"/>
      <c r="AYC46" s="8"/>
      <c r="AYD46" s="8"/>
      <c r="AYE46" s="8"/>
      <c r="AYF46" s="8"/>
      <c r="AYG46" s="8"/>
      <c r="AYH46" s="8"/>
      <c r="AYI46" s="8"/>
      <c r="AYJ46" s="8"/>
      <c r="AYK46" s="8"/>
      <c r="AYL46" s="8"/>
      <c r="AYM46" s="8"/>
      <c r="AYN46" s="8"/>
      <c r="AYO46" s="8"/>
      <c r="AYP46" s="8"/>
      <c r="AYQ46" s="8"/>
      <c r="AYR46" s="8"/>
      <c r="AYS46" s="8"/>
      <c r="AYT46" s="8"/>
      <c r="AYU46" s="8"/>
      <c r="AYV46" s="8"/>
      <c r="AYW46" s="8"/>
      <c r="AYX46" s="8"/>
      <c r="AYY46" s="8"/>
      <c r="AYZ46" s="8"/>
      <c r="AZA46" s="8"/>
      <c r="AZB46" s="8"/>
      <c r="AZC46" s="8"/>
      <c r="AZD46" s="8"/>
      <c r="AZE46" s="8"/>
      <c r="AZF46" s="8"/>
      <c r="AZG46" s="8"/>
      <c r="AZH46" s="8"/>
      <c r="AZI46" s="8"/>
      <c r="AZJ46" s="8"/>
      <c r="AZK46" s="8"/>
      <c r="AZL46" s="8"/>
      <c r="AZM46" s="8"/>
      <c r="AZN46" s="8"/>
      <c r="AZO46" s="8"/>
      <c r="AZP46" s="8"/>
      <c r="AZQ46" s="8"/>
      <c r="AZR46" s="8"/>
      <c r="AZS46" s="8"/>
      <c r="AZT46" s="8"/>
      <c r="AZU46" s="8"/>
      <c r="AZV46" s="8"/>
      <c r="AZW46" s="8"/>
      <c r="AZX46" s="8"/>
      <c r="AZY46" s="8"/>
      <c r="AZZ46" s="8"/>
      <c r="BAA46" s="8"/>
      <c r="BAB46" s="8"/>
      <c r="BAC46" s="8"/>
      <c r="BAD46" s="8"/>
      <c r="BAE46" s="8"/>
      <c r="BAF46" s="8"/>
      <c r="BAG46" s="8"/>
      <c r="BAH46" s="8"/>
      <c r="BAI46" s="8"/>
      <c r="BAJ46" s="8"/>
      <c r="BAK46" s="8"/>
      <c r="BAL46" s="8"/>
      <c r="BAM46" s="8"/>
      <c r="BAN46" s="8"/>
      <c r="BAO46" s="8"/>
      <c r="BAP46" s="8"/>
      <c r="BAQ46" s="8"/>
      <c r="BAR46" s="8"/>
      <c r="BAS46" s="8"/>
      <c r="BAT46" s="8"/>
      <c r="BAU46" s="8"/>
      <c r="BAV46" s="8"/>
      <c r="BAW46" s="8"/>
      <c r="BAX46" s="8"/>
      <c r="BAY46" s="8"/>
      <c r="BAZ46" s="8"/>
      <c r="BBA46" s="8"/>
      <c r="BBB46" s="8"/>
      <c r="BBC46" s="8"/>
      <c r="BBD46" s="8"/>
      <c r="BBE46" s="8"/>
      <c r="BBF46" s="8"/>
      <c r="BBG46" s="8"/>
      <c r="BBH46" s="8"/>
      <c r="BBI46" s="8"/>
      <c r="BBJ46" s="8"/>
      <c r="BBK46" s="8"/>
      <c r="BBL46" s="8"/>
      <c r="BBM46" s="8"/>
      <c r="BBN46" s="8"/>
      <c r="BBO46" s="8"/>
      <c r="BBP46" s="8"/>
      <c r="BBQ46" s="8"/>
      <c r="BBR46" s="8"/>
      <c r="BBS46" s="8"/>
      <c r="BBT46" s="8"/>
      <c r="BBU46" s="8"/>
      <c r="BBV46" s="8"/>
      <c r="BBW46" s="8"/>
      <c r="BBX46" s="8"/>
      <c r="BBY46" s="8"/>
      <c r="BBZ46" s="8"/>
      <c r="BCA46" s="8"/>
      <c r="BCB46" s="8"/>
      <c r="BCC46" s="8"/>
      <c r="BCD46" s="8"/>
      <c r="BCE46" s="8"/>
      <c r="BCF46" s="8"/>
      <c r="BCG46" s="8"/>
      <c r="BCH46" s="8"/>
      <c r="BCI46" s="8"/>
      <c r="BCJ46" s="8"/>
      <c r="BCK46" s="8"/>
      <c r="BCL46" s="8"/>
      <c r="BCM46" s="8"/>
      <c r="BCN46" s="8"/>
      <c r="BCO46" s="8"/>
      <c r="BCP46" s="8"/>
      <c r="BCQ46" s="8"/>
      <c r="BCR46" s="8"/>
      <c r="BCS46" s="8"/>
      <c r="BCT46" s="8"/>
      <c r="BCU46" s="8"/>
      <c r="BCV46" s="8"/>
      <c r="BCW46" s="8"/>
      <c r="BCX46" s="8"/>
      <c r="BCY46" s="8"/>
      <c r="BCZ46" s="8"/>
      <c r="BDA46" s="8"/>
      <c r="BDB46" s="8"/>
      <c r="BDC46" s="8"/>
      <c r="BDD46" s="8"/>
      <c r="BDE46" s="8"/>
      <c r="BDF46" s="8"/>
      <c r="BDG46" s="8"/>
      <c r="BDH46" s="8"/>
      <c r="BDI46" s="8"/>
      <c r="BDJ46" s="8"/>
      <c r="BDK46" s="8"/>
      <c r="BDL46" s="8"/>
      <c r="BDM46" s="8"/>
      <c r="BDN46" s="8"/>
      <c r="BDO46" s="8"/>
      <c r="BDP46" s="8"/>
      <c r="BDQ46" s="8"/>
      <c r="BDR46" s="8"/>
      <c r="BDS46" s="8"/>
      <c r="BDT46" s="8"/>
      <c r="BDU46" s="8"/>
      <c r="BDV46" s="8"/>
      <c r="BDW46" s="8"/>
      <c r="BDX46" s="8"/>
      <c r="BDY46" s="8"/>
      <c r="BDZ46" s="8"/>
      <c r="BEA46" s="8"/>
      <c r="BEB46" s="8"/>
      <c r="BEC46" s="8"/>
      <c r="BED46" s="8"/>
      <c r="BEE46" s="8"/>
      <c r="BEF46" s="8"/>
      <c r="BEG46" s="8"/>
      <c r="BEH46" s="8"/>
      <c r="BEI46" s="8"/>
      <c r="BEJ46" s="8"/>
      <c r="BEK46" s="8"/>
      <c r="BEL46" s="8"/>
      <c r="BEM46" s="8"/>
      <c r="BEN46" s="8"/>
      <c r="BEO46" s="8"/>
      <c r="BEP46" s="8"/>
      <c r="BEQ46" s="8"/>
      <c r="BER46" s="8"/>
      <c r="BES46" s="8"/>
      <c r="BET46" s="8"/>
      <c r="BEU46" s="8"/>
      <c r="BEV46" s="8"/>
      <c r="BEW46" s="8"/>
      <c r="BEX46" s="8"/>
      <c r="BEY46" s="8"/>
      <c r="BEZ46" s="8"/>
      <c r="BFA46" s="8"/>
      <c r="BFB46" s="8"/>
      <c r="BFC46" s="8"/>
      <c r="BFD46" s="8"/>
      <c r="BFE46" s="8"/>
      <c r="BFF46" s="8"/>
      <c r="BFG46" s="8"/>
      <c r="BFH46" s="8"/>
      <c r="BFI46" s="8"/>
      <c r="BFJ46" s="8"/>
      <c r="BFK46" s="8"/>
      <c r="BFL46" s="8"/>
      <c r="BFM46" s="8"/>
      <c r="BFN46" s="8"/>
      <c r="BFO46" s="8"/>
      <c r="BFP46" s="8"/>
      <c r="BFQ46" s="8"/>
      <c r="BFR46" s="8"/>
      <c r="BFS46" s="8"/>
      <c r="BFT46" s="8"/>
      <c r="BFU46" s="8"/>
      <c r="BFV46" s="8"/>
      <c r="BFW46" s="8"/>
      <c r="BFX46" s="8"/>
      <c r="BFY46" s="8"/>
      <c r="BFZ46" s="8"/>
      <c r="BGA46" s="8"/>
      <c r="BGB46" s="8"/>
      <c r="BGC46" s="8"/>
      <c r="BGD46" s="8"/>
      <c r="BGE46" s="8"/>
      <c r="BGF46" s="8"/>
      <c r="BGG46" s="8"/>
      <c r="BGH46" s="8"/>
      <c r="BGI46" s="8"/>
      <c r="BGJ46" s="8"/>
      <c r="BGK46" s="8"/>
      <c r="BGL46" s="8"/>
      <c r="BGM46" s="8"/>
      <c r="BGN46" s="8"/>
      <c r="BGO46" s="8"/>
      <c r="BGP46" s="8"/>
      <c r="BGQ46" s="8"/>
      <c r="BGR46" s="8"/>
      <c r="BGS46" s="8"/>
      <c r="BGT46" s="8"/>
      <c r="BGU46" s="8"/>
      <c r="BGV46" s="8"/>
      <c r="BGW46" s="8"/>
      <c r="BGX46" s="8"/>
      <c r="BGY46" s="8"/>
      <c r="BGZ46" s="8"/>
      <c r="BHA46" s="8"/>
      <c r="BHB46" s="8"/>
      <c r="BHC46" s="8"/>
      <c r="BHD46" s="8"/>
      <c r="BHE46" s="8"/>
      <c r="BHF46" s="8"/>
      <c r="BHG46" s="8"/>
      <c r="BHH46" s="8"/>
      <c r="BHI46" s="8"/>
      <c r="BHJ46" s="8"/>
      <c r="BHK46" s="8"/>
      <c r="BHL46" s="8"/>
      <c r="BHM46" s="8"/>
      <c r="BHN46" s="8"/>
      <c r="BHO46" s="8"/>
      <c r="BHP46" s="8"/>
      <c r="BHQ46" s="8"/>
      <c r="BHR46" s="8"/>
      <c r="BHS46" s="8"/>
      <c r="BHT46" s="8"/>
      <c r="BHU46" s="8"/>
      <c r="BHV46" s="8"/>
      <c r="BHW46" s="8"/>
      <c r="BHX46" s="8"/>
      <c r="BHY46" s="8"/>
      <c r="BHZ46" s="8"/>
      <c r="BIA46" s="8"/>
      <c r="BIB46" s="8"/>
      <c r="BIC46" s="8"/>
      <c r="BID46" s="8"/>
      <c r="BIE46" s="8"/>
      <c r="BIF46" s="8"/>
      <c r="BIG46" s="8"/>
      <c r="BIH46" s="8"/>
      <c r="BII46" s="8"/>
      <c r="BIJ46" s="8"/>
      <c r="BIK46" s="8"/>
      <c r="BIL46" s="8"/>
      <c r="BIM46" s="8"/>
      <c r="BIN46" s="8"/>
      <c r="BIO46" s="8"/>
      <c r="BIP46" s="8"/>
      <c r="BIQ46" s="8"/>
      <c r="BIR46" s="8"/>
      <c r="BIS46" s="8"/>
      <c r="BIT46" s="8"/>
      <c r="BIU46" s="8"/>
      <c r="BIV46" s="8"/>
      <c r="BIW46" s="8"/>
      <c r="BIX46" s="8"/>
      <c r="BIY46" s="8"/>
      <c r="BIZ46" s="8"/>
      <c r="BJA46" s="8"/>
      <c r="BJB46" s="8"/>
      <c r="BJC46" s="8"/>
      <c r="BJD46" s="8"/>
      <c r="BJE46" s="8"/>
      <c r="BJF46" s="8"/>
      <c r="BJG46" s="8"/>
      <c r="BJH46" s="8"/>
      <c r="BJI46" s="8"/>
      <c r="BJJ46" s="8"/>
      <c r="BJK46" s="8"/>
      <c r="BJL46" s="8"/>
      <c r="BJM46" s="8"/>
      <c r="BJN46" s="8"/>
      <c r="BJO46" s="8"/>
      <c r="BJP46" s="8"/>
      <c r="BJQ46" s="8"/>
      <c r="BJR46" s="8"/>
      <c r="BJS46" s="8"/>
      <c r="BJT46" s="8"/>
      <c r="BJU46" s="8"/>
      <c r="BJV46" s="8"/>
      <c r="BJW46" s="8"/>
      <c r="BJX46" s="8"/>
      <c r="BJY46" s="8"/>
      <c r="BJZ46" s="8"/>
      <c r="BKA46" s="8"/>
      <c r="BKB46" s="8"/>
      <c r="BKC46" s="8"/>
      <c r="BKD46" s="8"/>
      <c r="BKE46" s="8"/>
      <c r="BKF46" s="8"/>
      <c r="BKG46" s="8"/>
      <c r="BKH46" s="8"/>
      <c r="BKI46" s="8"/>
      <c r="BKJ46" s="8"/>
      <c r="BKK46" s="8"/>
      <c r="BKL46" s="8"/>
      <c r="BKM46" s="8"/>
      <c r="BKN46" s="8"/>
      <c r="BKO46" s="8"/>
      <c r="BKP46" s="8"/>
      <c r="BKQ46" s="8"/>
      <c r="BKR46" s="8"/>
      <c r="BKS46" s="8"/>
      <c r="BKT46" s="8"/>
      <c r="BKU46" s="8"/>
      <c r="BKV46" s="8"/>
      <c r="BKW46" s="8"/>
      <c r="BKX46" s="8"/>
      <c r="BKY46" s="8"/>
      <c r="BKZ46" s="8"/>
      <c r="BLA46" s="8"/>
      <c r="BLB46" s="8"/>
      <c r="BLC46" s="8"/>
      <c r="BLD46" s="8"/>
      <c r="BLE46" s="8"/>
      <c r="BLF46" s="8"/>
      <c r="BLG46" s="8"/>
      <c r="BLH46" s="8"/>
      <c r="BLI46" s="8"/>
      <c r="BLJ46" s="8"/>
      <c r="BLK46" s="8"/>
      <c r="BLL46" s="8"/>
      <c r="BLM46" s="8"/>
      <c r="BLN46" s="8"/>
      <c r="BLO46" s="8"/>
      <c r="BLP46" s="8"/>
      <c r="BLQ46" s="8"/>
      <c r="BLR46" s="8"/>
      <c r="BLS46" s="8"/>
      <c r="BLT46" s="8"/>
      <c r="BLU46" s="8"/>
      <c r="BLV46" s="8"/>
      <c r="BLW46" s="8"/>
      <c r="BLX46" s="8"/>
      <c r="BLY46" s="8"/>
      <c r="BLZ46" s="8"/>
      <c r="BMA46" s="8"/>
      <c r="BMB46" s="8"/>
      <c r="BMC46" s="8"/>
      <c r="BMD46" s="8"/>
      <c r="BME46" s="8"/>
      <c r="BMF46" s="8"/>
      <c r="BMG46" s="8"/>
      <c r="BMH46" s="8"/>
      <c r="BMI46" s="8"/>
      <c r="BMJ46" s="8"/>
      <c r="BMK46" s="8"/>
      <c r="BML46" s="8"/>
      <c r="BMM46" s="8"/>
      <c r="BMN46" s="8"/>
      <c r="BMO46" s="8"/>
      <c r="BMP46" s="8"/>
      <c r="BMQ46" s="8"/>
      <c r="BMR46" s="8"/>
      <c r="BMS46" s="8"/>
      <c r="BMT46" s="8"/>
      <c r="BMU46" s="8"/>
      <c r="BMV46" s="8"/>
      <c r="BMW46" s="8"/>
      <c r="BMX46" s="8"/>
      <c r="BMY46" s="8"/>
      <c r="BMZ46" s="8"/>
      <c r="BNA46" s="8"/>
      <c r="BNB46" s="8"/>
      <c r="BNC46" s="8"/>
      <c r="BND46" s="8"/>
      <c r="BNE46" s="8"/>
      <c r="BNF46" s="8"/>
      <c r="BNG46" s="8"/>
      <c r="BNH46" s="8"/>
      <c r="BNI46" s="8"/>
      <c r="BNJ46" s="8"/>
      <c r="BNK46" s="8"/>
      <c r="BNL46" s="8"/>
      <c r="BNM46" s="8"/>
      <c r="BNN46" s="8"/>
      <c r="BNO46" s="8"/>
      <c r="BNP46" s="8"/>
      <c r="BNQ46" s="8"/>
      <c r="BNR46" s="8"/>
      <c r="BNS46" s="8"/>
      <c r="BNT46" s="8"/>
      <c r="BNU46" s="8"/>
      <c r="BNV46" s="8"/>
      <c r="BNW46" s="8"/>
      <c r="BNX46" s="8"/>
      <c r="BNY46" s="8"/>
      <c r="BNZ46" s="8"/>
      <c r="BOA46" s="8"/>
      <c r="BOB46" s="8"/>
      <c r="BOC46" s="8"/>
      <c r="BOD46" s="8"/>
      <c r="BOE46" s="8"/>
      <c r="BOF46" s="8"/>
      <c r="BOG46" s="8"/>
      <c r="BOH46" s="8"/>
      <c r="BOI46" s="8"/>
      <c r="BOJ46" s="8"/>
      <c r="BOK46" s="8"/>
      <c r="BOL46" s="8"/>
      <c r="BOM46" s="8"/>
      <c r="BON46" s="8"/>
      <c r="BOO46" s="8"/>
      <c r="BOP46" s="8"/>
      <c r="BOQ46" s="8"/>
      <c r="BOR46" s="8"/>
      <c r="BOS46" s="8"/>
      <c r="BOT46" s="8"/>
      <c r="BOU46" s="8"/>
      <c r="BOV46" s="8"/>
      <c r="BOW46" s="8"/>
      <c r="BOX46" s="8"/>
      <c r="BOY46" s="8"/>
      <c r="BOZ46" s="8"/>
      <c r="BPA46" s="8"/>
      <c r="BPB46" s="8"/>
      <c r="BPC46" s="8"/>
      <c r="BPD46" s="8"/>
      <c r="BPE46" s="8"/>
      <c r="BPF46" s="8"/>
      <c r="BPG46" s="8"/>
      <c r="BPH46" s="8"/>
      <c r="BPI46" s="8"/>
      <c r="BPJ46" s="8"/>
      <c r="BPK46" s="8"/>
      <c r="BPL46" s="8"/>
      <c r="BPM46" s="8"/>
      <c r="BPN46" s="8"/>
      <c r="BPO46" s="8"/>
      <c r="BPP46" s="8"/>
      <c r="BPQ46" s="8"/>
      <c r="BPR46" s="8"/>
      <c r="BPS46" s="8"/>
      <c r="BPT46" s="8"/>
      <c r="BPU46" s="8"/>
      <c r="BPV46" s="8"/>
      <c r="BPW46" s="8"/>
      <c r="BPX46" s="8"/>
      <c r="BPY46" s="8"/>
      <c r="BPZ46" s="8"/>
      <c r="BQA46" s="8"/>
      <c r="BQB46" s="8"/>
      <c r="BQC46" s="8"/>
      <c r="BQD46" s="8"/>
      <c r="BQE46" s="8"/>
      <c r="BQF46" s="8"/>
      <c r="BQG46" s="8"/>
      <c r="BQH46" s="8"/>
      <c r="BQI46" s="8"/>
      <c r="BQJ46" s="8"/>
      <c r="BQK46" s="8"/>
      <c r="BQL46" s="8"/>
      <c r="BQM46" s="8"/>
      <c r="BQN46" s="8"/>
      <c r="BQO46" s="8"/>
      <c r="BQP46" s="8"/>
      <c r="BQQ46" s="8"/>
      <c r="BQR46" s="8"/>
      <c r="BQS46" s="8"/>
      <c r="BQT46" s="8"/>
      <c r="BQU46" s="8"/>
      <c r="BQV46" s="8"/>
      <c r="BQW46" s="8"/>
      <c r="BQX46" s="8"/>
      <c r="BQY46" s="8"/>
      <c r="BQZ46" s="8"/>
      <c r="BRA46" s="8"/>
      <c r="BRB46" s="8"/>
      <c r="BRC46" s="8"/>
      <c r="BRD46" s="8"/>
      <c r="BRE46" s="8"/>
      <c r="BRF46" s="8"/>
      <c r="BRG46" s="8"/>
      <c r="BRH46" s="8"/>
      <c r="BRI46" s="8"/>
      <c r="BRJ46" s="8"/>
      <c r="BRK46" s="8"/>
      <c r="BRL46" s="8"/>
      <c r="BRM46" s="8"/>
      <c r="BRN46" s="8"/>
      <c r="BRO46" s="8"/>
      <c r="BRP46" s="8"/>
      <c r="BRQ46" s="8"/>
      <c r="BRR46" s="8"/>
      <c r="BRS46" s="8"/>
      <c r="BRT46" s="8"/>
      <c r="BRU46" s="8"/>
      <c r="BRV46" s="8"/>
      <c r="BRW46" s="8"/>
      <c r="BRX46" s="8"/>
      <c r="BRY46" s="8"/>
      <c r="BRZ46" s="8"/>
      <c r="BSA46" s="8"/>
      <c r="BSB46" s="8"/>
      <c r="BSC46" s="8"/>
      <c r="BSD46" s="8"/>
      <c r="BSE46" s="8"/>
      <c r="BSF46" s="8"/>
      <c r="BSG46" s="8"/>
      <c r="BSH46" s="8"/>
      <c r="BSI46" s="8"/>
      <c r="BSJ46" s="8"/>
      <c r="BSK46" s="8"/>
      <c r="BSL46" s="8"/>
      <c r="BSM46" s="8"/>
      <c r="BSN46" s="8"/>
      <c r="BSO46" s="8"/>
      <c r="BSP46" s="8"/>
      <c r="BSQ46" s="8"/>
      <c r="BSR46" s="8"/>
      <c r="BSS46" s="8"/>
      <c r="BST46" s="8"/>
      <c r="BSU46" s="8"/>
      <c r="BSV46" s="8"/>
      <c r="BSW46" s="8"/>
      <c r="BSX46" s="8"/>
      <c r="BSY46" s="8"/>
      <c r="BSZ46" s="8"/>
      <c r="BTA46" s="8"/>
      <c r="BTB46" s="8"/>
      <c r="BTC46" s="8"/>
      <c r="BTD46" s="8"/>
      <c r="BTE46" s="8"/>
      <c r="BTF46" s="8"/>
      <c r="BTG46" s="8"/>
      <c r="BTH46" s="8"/>
      <c r="BTI46" s="8"/>
      <c r="BTJ46" s="8"/>
      <c r="BTK46" s="8"/>
      <c r="BTL46" s="8"/>
      <c r="BTM46" s="8"/>
      <c r="BTN46" s="8"/>
      <c r="BTO46" s="8"/>
      <c r="BTP46" s="8"/>
      <c r="BTQ46" s="8"/>
      <c r="BTR46" s="8"/>
      <c r="BTS46" s="8"/>
      <c r="BTT46" s="8"/>
      <c r="BTU46" s="8"/>
      <c r="BTV46" s="8"/>
      <c r="BTW46" s="8"/>
      <c r="BTX46" s="8"/>
      <c r="BTY46" s="8"/>
      <c r="BTZ46" s="8"/>
      <c r="BUA46" s="8"/>
      <c r="BUB46" s="8"/>
      <c r="BUC46" s="8"/>
      <c r="BUD46" s="8"/>
      <c r="BUE46" s="8"/>
      <c r="BUF46" s="8"/>
      <c r="BUG46" s="8"/>
      <c r="BUH46" s="8"/>
      <c r="BUI46" s="8"/>
      <c r="BUJ46" s="8"/>
      <c r="BUK46" s="8"/>
      <c r="BUL46" s="8"/>
      <c r="BUM46" s="8"/>
      <c r="BUN46" s="8"/>
      <c r="BUO46" s="8"/>
      <c r="BUP46" s="8"/>
      <c r="BUQ46" s="8"/>
      <c r="BUR46" s="8"/>
      <c r="BUS46" s="8"/>
      <c r="BUT46" s="8"/>
      <c r="BUU46" s="8"/>
      <c r="BUV46" s="8"/>
      <c r="BUW46" s="8"/>
      <c r="BUX46" s="8"/>
      <c r="BUY46" s="8"/>
      <c r="BUZ46" s="8"/>
      <c r="BVA46" s="8"/>
      <c r="BVB46" s="8"/>
      <c r="BVC46" s="8"/>
      <c r="BVD46" s="8"/>
      <c r="BVE46" s="8"/>
      <c r="BVF46" s="8"/>
      <c r="BVG46" s="8"/>
      <c r="BVH46" s="8"/>
      <c r="BVI46" s="8"/>
      <c r="BVJ46" s="8"/>
      <c r="BVK46" s="8"/>
      <c r="BVL46" s="8"/>
      <c r="BVM46" s="8"/>
      <c r="BVN46" s="8"/>
      <c r="BVO46" s="8"/>
      <c r="BVP46" s="8"/>
      <c r="BVQ46" s="8"/>
      <c r="BVR46" s="8"/>
      <c r="BVS46" s="8"/>
      <c r="BVT46" s="8"/>
      <c r="BVU46" s="8"/>
      <c r="BVV46" s="8"/>
      <c r="BVW46" s="8"/>
      <c r="BVX46" s="8"/>
      <c r="BVY46" s="8"/>
      <c r="BVZ46" s="8"/>
      <c r="BWA46" s="8"/>
      <c r="BWB46" s="8"/>
      <c r="BWC46" s="8"/>
      <c r="BWD46" s="8"/>
      <c r="BWE46" s="8"/>
      <c r="BWF46" s="8"/>
      <c r="BWG46" s="8"/>
      <c r="BWH46" s="8"/>
      <c r="BWI46" s="8"/>
      <c r="BWJ46" s="8"/>
      <c r="BWK46" s="8"/>
      <c r="BWL46" s="8"/>
      <c r="BWM46" s="8"/>
      <c r="BWN46" s="8"/>
      <c r="BWO46" s="8"/>
      <c r="BWP46" s="8"/>
      <c r="BWQ46" s="8"/>
      <c r="BWR46" s="8"/>
      <c r="BWS46" s="8"/>
      <c r="BWT46" s="8"/>
      <c r="BWU46" s="8"/>
      <c r="BWV46" s="8"/>
      <c r="BWW46" s="8"/>
      <c r="BWX46" s="8"/>
      <c r="BWY46" s="8"/>
      <c r="BWZ46" s="8"/>
      <c r="BXA46" s="8"/>
      <c r="BXB46" s="8"/>
      <c r="BXC46" s="8"/>
      <c r="BXD46" s="8"/>
      <c r="BXE46" s="8"/>
      <c r="BXF46" s="8"/>
      <c r="BXG46" s="8"/>
      <c r="BXH46" s="8"/>
      <c r="BXI46" s="8"/>
      <c r="BXJ46" s="8"/>
      <c r="BXK46" s="8"/>
      <c r="BXL46" s="8"/>
      <c r="BXM46" s="8"/>
      <c r="BXN46" s="8"/>
      <c r="BXO46" s="8"/>
      <c r="BXP46" s="8"/>
      <c r="BXQ46" s="8"/>
      <c r="BXR46" s="8"/>
      <c r="BXS46" s="8"/>
      <c r="BXT46" s="8"/>
      <c r="BXU46" s="8"/>
      <c r="BXV46" s="8"/>
      <c r="BXW46" s="8"/>
      <c r="BXX46" s="8"/>
      <c r="BXY46" s="8"/>
      <c r="BXZ46" s="8"/>
      <c r="BYA46" s="8"/>
      <c r="BYB46" s="8"/>
      <c r="BYC46" s="8"/>
      <c r="BYD46" s="8"/>
      <c r="BYE46" s="8"/>
      <c r="BYF46" s="8"/>
      <c r="BYG46" s="8"/>
      <c r="BYH46" s="8"/>
      <c r="BYI46" s="8"/>
      <c r="BYJ46" s="8"/>
      <c r="BYK46" s="8"/>
      <c r="BYL46" s="8"/>
      <c r="BYM46" s="8"/>
      <c r="BYN46" s="8"/>
      <c r="BYO46" s="8"/>
      <c r="BYP46" s="8"/>
      <c r="BYQ46" s="8"/>
      <c r="BYR46" s="8"/>
      <c r="BYS46" s="8"/>
      <c r="BYT46" s="8"/>
      <c r="BYU46" s="8"/>
      <c r="BYV46" s="8"/>
      <c r="BYW46" s="8"/>
      <c r="BYX46" s="8"/>
      <c r="BYY46" s="8"/>
      <c r="BYZ46" s="8"/>
      <c r="BZA46" s="8"/>
      <c r="BZB46" s="8"/>
      <c r="BZC46" s="8"/>
      <c r="BZD46" s="8"/>
      <c r="BZE46" s="8"/>
      <c r="BZF46" s="8"/>
      <c r="BZG46" s="8"/>
      <c r="BZH46" s="8"/>
      <c r="BZI46" s="8"/>
      <c r="BZJ46" s="8"/>
      <c r="BZK46" s="8"/>
      <c r="BZL46" s="8"/>
      <c r="BZM46" s="8"/>
      <c r="BZN46" s="8"/>
      <c r="BZO46" s="8"/>
      <c r="BZP46" s="8"/>
      <c r="BZQ46" s="8"/>
      <c r="BZR46" s="8"/>
      <c r="BZS46" s="8"/>
      <c r="BZT46" s="8"/>
      <c r="BZU46" s="8"/>
      <c r="BZV46" s="8"/>
      <c r="BZW46" s="8"/>
      <c r="BZX46" s="8"/>
      <c r="BZY46" s="8"/>
      <c r="BZZ46" s="8"/>
      <c r="CAA46" s="8"/>
      <c r="CAB46" s="8"/>
      <c r="CAC46" s="8"/>
      <c r="CAD46" s="8"/>
      <c r="CAE46" s="8"/>
      <c r="CAF46" s="8"/>
      <c r="CAG46" s="8"/>
      <c r="CAH46" s="8"/>
      <c r="CAI46" s="8"/>
      <c r="CAJ46" s="8"/>
      <c r="CAK46" s="8"/>
      <c r="CAL46" s="8"/>
      <c r="CAM46" s="8"/>
      <c r="CAN46" s="8"/>
      <c r="CAO46" s="8"/>
      <c r="CAP46" s="8"/>
      <c r="CAQ46" s="8"/>
      <c r="CAR46" s="8"/>
      <c r="CAS46" s="8"/>
      <c r="CAT46" s="8"/>
      <c r="CAU46" s="8"/>
      <c r="CAV46" s="8"/>
      <c r="CAW46" s="8"/>
      <c r="CAX46" s="8"/>
      <c r="CAY46" s="8"/>
      <c r="CAZ46" s="8"/>
      <c r="CBA46" s="8"/>
      <c r="CBB46" s="8"/>
      <c r="CBC46" s="8"/>
      <c r="CBD46" s="8"/>
      <c r="CBE46" s="8"/>
      <c r="CBF46" s="8"/>
      <c r="CBG46" s="8"/>
      <c r="CBH46" s="8"/>
      <c r="CBI46" s="8"/>
      <c r="CBJ46" s="8"/>
      <c r="CBK46" s="8"/>
      <c r="CBL46" s="8"/>
      <c r="CBM46" s="8"/>
      <c r="CBN46" s="8"/>
      <c r="CBO46" s="8"/>
      <c r="CBP46" s="8"/>
      <c r="CBQ46" s="8"/>
      <c r="CBR46" s="8"/>
      <c r="CBS46" s="8"/>
      <c r="CBT46" s="8"/>
      <c r="CBU46" s="8"/>
      <c r="CBV46" s="8"/>
      <c r="CBW46" s="8"/>
      <c r="CBX46" s="8"/>
      <c r="CBY46" s="8"/>
      <c r="CBZ46" s="8"/>
      <c r="CCA46" s="8"/>
      <c r="CCB46" s="8"/>
      <c r="CCC46" s="8"/>
      <c r="CCD46" s="8"/>
      <c r="CCE46" s="8"/>
      <c r="CCF46" s="8"/>
      <c r="CCG46" s="8"/>
      <c r="CCH46" s="8"/>
      <c r="CCI46" s="8"/>
      <c r="CCJ46" s="8"/>
      <c r="CCK46" s="8"/>
      <c r="CCL46" s="8"/>
      <c r="CCM46" s="8"/>
      <c r="CCN46" s="8"/>
      <c r="CCO46" s="8"/>
      <c r="CCP46" s="8"/>
      <c r="CCQ46" s="8"/>
      <c r="CCR46" s="8"/>
      <c r="CCS46" s="8"/>
      <c r="CCT46" s="8"/>
      <c r="CCU46" s="8"/>
      <c r="CCV46" s="8"/>
      <c r="CCW46" s="8"/>
      <c r="CCX46" s="8"/>
      <c r="CCY46" s="8"/>
      <c r="CCZ46" s="8"/>
      <c r="CDA46" s="8"/>
      <c r="CDB46" s="8"/>
      <c r="CDC46" s="8"/>
      <c r="CDD46" s="8"/>
      <c r="CDE46" s="8"/>
      <c r="CDF46" s="8"/>
      <c r="CDG46" s="8"/>
      <c r="CDH46" s="8"/>
      <c r="CDI46" s="8"/>
      <c r="CDJ46" s="8"/>
      <c r="CDK46" s="8"/>
      <c r="CDL46" s="8"/>
      <c r="CDM46" s="8"/>
      <c r="CDN46" s="8"/>
      <c r="CDO46" s="8"/>
      <c r="CDP46" s="8"/>
      <c r="CDQ46" s="8"/>
      <c r="CDR46" s="8"/>
      <c r="CDS46" s="8"/>
      <c r="CDT46" s="8"/>
      <c r="CDU46" s="8"/>
      <c r="CDV46" s="8"/>
      <c r="CDW46" s="8"/>
      <c r="CDX46" s="8"/>
      <c r="CDY46" s="8"/>
      <c r="CDZ46" s="8"/>
      <c r="CEA46" s="8"/>
      <c r="CEB46" s="8"/>
      <c r="CEC46" s="8"/>
      <c r="CED46" s="8"/>
      <c r="CEE46" s="8"/>
      <c r="CEF46" s="8"/>
      <c r="CEG46" s="8"/>
      <c r="CEH46" s="8"/>
      <c r="CEI46" s="8"/>
      <c r="CEJ46" s="8"/>
      <c r="CEK46" s="8"/>
      <c r="CEL46" s="8"/>
      <c r="CEM46" s="8"/>
      <c r="CEN46" s="8"/>
      <c r="CEO46" s="8"/>
      <c r="CEP46" s="8"/>
      <c r="CEQ46" s="8"/>
      <c r="CER46" s="8"/>
      <c r="CES46" s="8"/>
      <c r="CET46" s="8"/>
      <c r="CEU46" s="8"/>
      <c r="CEV46" s="8"/>
      <c r="CEW46" s="8"/>
      <c r="CEX46" s="8"/>
      <c r="CEY46" s="8"/>
      <c r="CEZ46" s="8"/>
      <c r="CFA46" s="8"/>
      <c r="CFB46" s="8"/>
      <c r="CFC46" s="8"/>
      <c r="CFD46" s="8"/>
      <c r="CFE46" s="8"/>
      <c r="CFF46" s="8"/>
      <c r="CFG46" s="8"/>
      <c r="CFH46" s="8"/>
      <c r="CFI46" s="8"/>
      <c r="CFJ46" s="8"/>
      <c r="CFK46" s="8"/>
      <c r="CFL46" s="8"/>
      <c r="CFM46" s="8"/>
      <c r="CFN46" s="8"/>
      <c r="CFO46" s="8"/>
      <c r="CFP46" s="8"/>
      <c r="CFQ46" s="8"/>
      <c r="CFR46" s="8"/>
      <c r="CFS46" s="8"/>
      <c r="CFT46" s="8"/>
      <c r="CFU46" s="8"/>
      <c r="CFV46" s="8"/>
      <c r="CFW46" s="8"/>
      <c r="CFX46" s="8"/>
      <c r="CFY46" s="8"/>
      <c r="CFZ46" s="8"/>
      <c r="CGA46" s="8"/>
      <c r="CGB46" s="8"/>
      <c r="CGC46" s="8"/>
      <c r="CGD46" s="8"/>
      <c r="CGE46" s="8"/>
      <c r="CGF46" s="8"/>
      <c r="CGG46" s="8"/>
      <c r="CGH46" s="8"/>
      <c r="CGI46" s="8"/>
      <c r="CGJ46" s="8"/>
      <c r="CGK46" s="8"/>
      <c r="CGL46" s="8"/>
      <c r="CGM46" s="8"/>
      <c r="CGN46" s="8"/>
      <c r="CGO46" s="8"/>
      <c r="CGP46" s="8"/>
      <c r="CGQ46" s="8"/>
      <c r="CGR46" s="8"/>
      <c r="CGS46" s="8"/>
      <c r="CGT46" s="8"/>
      <c r="CGU46" s="8"/>
      <c r="CGV46" s="8"/>
      <c r="CGW46" s="8"/>
      <c r="CGX46" s="8"/>
      <c r="CGY46" s="8"/>
      <c r="CGZ46" s="8"/>
      <c r="CHA46" s="8"/>
      <c r="CHB46" s="8"/>
      <c r="CHC46" s="8"/>
      <c r="CHD46" s="8"/>
      <c r="CHE46" s="8"/>
      <c r="CHF46" s="8"/>
      <c r="CHG46" s="8"/>
      <c r="CHH46" s="8"/>
      <c r="CHI46" s="8"/>
      <c r="CHJ46" s="8"/>
      <c r="CHK46" s="8"/>
      <c r="CHL46" s="8"/>
      <c r="CHM46" s="8"/>
      <c r="CHN46" s="8"/>
      <c r="CHO46" s="8"/>
      <c r="CHP46" s="8"/>
      <c r="CHQ46" s="8"/>
      <c r="CHR46" s="8"/>
      <c r="CHS46" s="8"/>
      <c r="CHT46" s="8"/>
      <c r="CHU46" s="8"/>
      <c r="CHV46" s="8"/>
      <c r="CHW46" s="8"/>
      <c r="CHX46" s="8"/>
      <c r="CHY46" s="8"/>
      <c r="CHZ46" s="8"/>
      <c r="CIA46" s="8"/>
      <c r="CIB46" s="8"/>
      <c r="CIC46" s="8"/>
      <c r="CID46" s="8"/>
      <c r="CIE46" s="8"/>
      <c r="CIF46" s="8"/>
      <c r="CIG46" s="8"/>
      <c r="CIH46" s="8"/>
      <c r="CII46" s="8"/>
      <c r="CIJ46" s="8"/>
      <c r="CIK46" s="8"/>
      <c r="CIL46" s="8"/>
      <c r="CIM46" s="8"/>
      <c r="CIN46" s="8"/>
      <c r="CIO46" s="8"/>
      <c r="CIP46" s="8"/>
      <c r="CIQ46" s="8"/>
      <c r="CIR46" s="8"/>
      <c r="CIS46" s="8"/>
      <c r="CIT46" s="8"/>
      <c r="CIU46" s="8"/>
      <c r="CIV46" s="8"/>
      <c r="CIW46" s="8"/>
      <c r="CIX46" s="8"/>
      <c r="CIY46" s="8"/>
      <c r="CIZ46" s="8"/>
      <c r="CJA46" s="8"/>
      <c r="CJB46" s="8"/>
      <c r="CJC46" s="8"/>
      <c r="CJD46" s="8"/>
      <c r="CJE46" s="8"/>
      <c r="CJF46" s="8"/>
      <c r="CJG46" s="8"/>
      <c r="CJH46" s="8"/>
      <c r="CJI46" s="8"/>
      <c r="CJJ46" s="8"/>
      <c r="CJK46" s="8"/>
      <c r="CJL46" s="8"/>
      <c r="CJM46" s="8"/>
      <c r="CJN46" s="8"/>
      <c r="CJO46" s="8"/>
      <c r="CJP46" s="8"/>
      <c r="CJQ46" s="8"/>
      <c r="CJR46" s="8"/>
      <c r="CJS46" s="8"/>
      <c r="CJT46" s="8"/>
      <c r="CJU46" s="8"/>
      <c r="CJV46" s="8"/>
      <c r="CJW46" s="8"/>
      <c r="CJX46" s="8"/>
      <c r="CJY46" s="8"/>
      <c r="CJZ46" s="8"/>
      <c r="CKA46" s="8"/>
      <c r="CKB46" s="8"/>
      <c r="CKC46" s="8"/>
      <c r="CKD46" s="8"/>
      <c r="CKE46" s="8"/>
      <c r="CKF46" s="8"/>
      <c r="CKG46" s="8"/>
      <c r="CKH46" s="8"/>
      <c r="CKI46" s="8"/>
      <c r="CKJ46" s="8"/>
      <c r="CKK46" s="8"/>
      <c r="CKL46" s="8"/>
      <c r="CKM46" s="8"/>
      <c r="CKN46" s="8"/>
      <c r="CKO46" s="8"/>
      <c r="CKP46" s="8"/>
      <c r="CKQ46" s="8"/>
      <c r="CKR46" s="8"/>
      <c r="CKS46" s="8"/>
      <c r="CKT46" s="8"/>
      <c r="CKU46" s="8"/>
      <c r="CKV46" s="8"/>
      <c r="CKW46" s="8"/>
      <c r="CKX46" s="8"/>
      <c r="CKY46" s="8"/>
      <c r="CKZ46" s="8"/>
      <c r="CLA46" s="8"/>
      <c r="CLB46" s="8"/>
      <c r="CLC46" s="8"/>
      <c r="CLD46" s="8"/>
      <c r="CLE46" s="8"/>
      <c r="CLF46" s="8"/>
      <c r="CLG46" s="8"/>
      <c r="CLH46" s="8"/>
      <c r="CLI46" s="8"/>
      <c r="CLJ46" s="8"/>
      <c r="CLK46" s="8"/>
      <c r="CLL46" s="8"/>
      <c r="CLM46" s="8"/>
      <c r="CLN46" s="8"/>
      <c r="CLO46" s="8"/>
      <c r="CLP46" s="8"/>
      <c r="CLQ46" s="8"/>
      <c r="CLR46" s="8"/>
      <c r="CLS46" s="8"/>
      <c r="CLT46" s="8"/>
      <c r="CLU46" s="8"/>
      <c r="CLV46" s="8"/>
      <c r="CLW46" s="8"/>
      <c r="CLX46" s="8"/>
      <c r="CLY46" s="8"/>
      <c r="CLZ46" s="8"/>
      <c r="CMA46" s="8"/>
      <c r="CMB46" s="8"/>
      <c r="CMC46" s="8"/>
      <c r="CMD46" s="8"/>
      <c r="CME46" s="8"/>
      <c r="CMF46" s="8"/>
      <c r="CMG46" s="8"/>
      <c r="CMH46" s="8"/>
      <c r="CMI46" s="8"/>
      <c r="CMJ46" s="8"/>
      <c r="CMK46" s="8"/>
      <c r="CML46" s="8"/>
      <c r="CMM46" s="8"/>
      <c r="CMN46" s="8"/>
      <c r="CMO46" s="8"/>
      <c r="CMP46" s="8"/>
      <c r="CMQ46" s="8"/>
      <c r="CMR46" s="8"/>
      <c r="CMS46" s="8"/>
      <c r="CMT46" s="8"/>
      <c r="CMU46" s="8"/>
      <c r="CMV46" s="8"/>
      <c r="CMW46" s="8"/>
      <c r="CMX46" s="8"/>
      <c r="CMY46" s="8"/>
      <c r="CMZ46" s="8"/>
      <c r="CNA46" s="8"/>
      <c r="CNB46" s="8"/>
      <c r="CNC46" s="8"/>
      <c r="CND46" s="8"/>
      <c r="CNE46" s="8"/>
      <c r="CNF46" s="8"/>
      <c r="CNG46" s="8"/>
      <c r="CNH46" s="8"/>
      <c r="CNI46" s="8"/>
      <c r="CNJ46" s="8"/>
      <c r="CNK46" s="8"/>
      <c r="CNL46" s="8"/>
      <c r="CNM46" s="8"/>
      <c r="CNN46" s="8"/>
      <c r="CNO46" s="8"/>
      <c r="CNP46" s="8"/>
      <c r="CNQ46" s="8"/>
      <c r="CNR46" s="8"/>
      <c r="CNS46" s="8"/>
      <c r="CNT46" s="8"/>
      <c r="CNU46" s="8"/>
      <c r="CNV46" s="8"/>
      <c r="CNW46" s="8"/>
      <c r="CNX46" s="8"/>
      <c r="CNY46" s="8"/>
      <c r="CNZ46" s="8"/>
      <c r="COA46" s="8"/>
      <c r="COB46" s="8"/>
      <c r="COC46" s="8"/>
      <c r="COD46" s="8"/>
      <c r="COE46" s="8"/>
      <c r="COF46" s="8"/>
      <c r="COG46" s="8"/>
      <c r="COH46" s="8"/>
      <c r="COI46" s="8"/>
      <c r="COJ46" s="8"/>
      <c r="COK46" s="8"/>
      <c r="COL46" s="8"/>
      <c r="COM46" s="8"/>
      <c r="CON46" s="8"/>
      <c r="COO46" s="8"/>
      <c r="COP46" s="8"/>
      <c r="COQ46" s="8"/>
      <c r="COR46" s="8"/>
      <c r="COS46" s="8"/>
      <c r="COT46" s="8"/>
      <c r="COU46" s="8"/>
      <c r="COV46" s="8"/>
      <c r="COW46" s="8"/>
      <c r="COX46" s="8"/>
      <c r="COY46" s="8"/>
      <c r="COZ46" s="8"/>
      <c r="CPA46" s="8"/>
      <c r="CPB46" s="8"/>
      <c r="CPC46" s="8"/>
      <c r="CPD46" s="8"/>
      <c r="CPE46" s="8"/>
      <c r="CPF46" s="8"/>
      <c r="CPG46" s="8"/>
      <c r="CPH46" s="8"/>
      <c r="CPI46" s="8"/>
      <c r="CPJ46" s="8"/>
      <c r="CPK46" s="8"/>
      <c r="CPL46" s="8"/>
      <c r="CPM46" s="8"/>
      <c r="CPN46" s="8"/>
      <c r="CPO46" s="8"/>
      <c r="CPP46" s="8"/>
      <c r="CPQ46" s="8"/>
      <c r="CPR46" s="8"/>
      <c r="CPS46" s="8"/>
      <c r="CPT46" s="8"/>
      <c r="CPU46" s="8"/>
      <c r="CPV46" s="8"/>
      <c r="CPW46" s="8"/>
      <c r="CPX46" s="8"/>
      <c r="CPY46" s="8"/>
      <c r="CPZ46" s="8"/>
      <c r="CQA46" s="8"/>
      <c r="CQB46" s="8"/>
      <c r="CQC46" s="8"/>
      <c r="CQD46" s="8"/>
      <c r="CQE46" s="8"/>
      <c r="CQF46" s="8"/>
      <c r="CQG46" s="8"/>
      <c r="CQH46" s="8"/>
      <c r="CQI46" s="8"/>
      <c r="CQJ46" s="8"/>
      <c r="CQK46" s="8"/>
      <c r="CQL46" s="8"/>
      <c r="CQM46" s="8"/>
      <c r="CQN46" s="8"/>
      <c r="CQO46" s="8"/>
      <c r="CQP46" s="8"/>
      <c r="CQQ46" s="8"/>
      <c r="CQR46" s="8"/>
      <c r="CQS46" s="8"/>
      <c r="CQT46" s="8"/>
      <c r="CQU46" s="8"/>
      <c r="CQV46" s="8"/>
      <c r="CQW46" s="8"/>
      <c r="CQX46" s="8"/>
      <c r="CQY46" s="8"/>
      <c r="CQZ46" s="8"/>
      <c r="CRA46" s="8"/>
      <c r="CRB46" s="8"/>
      <c r="CRC46" s="8"/>
      <c r="CRD46" s="8"/>
      <c r="CRE46" s="8"/>
      <c r="CRF46" s="8"/>
      <c r="CRG46" s="8"/>
      <c r="CRH46" s="8"/>
      <c r="CRI46" s="8"/>
      <c r="CRJ46" s="8"/>
      <c r="CRK46" s="8"/>
      <c r="CRL46" s="8"/>
      <c r="CRM46" s="8"/>
      <c r="CRN46" s="8"/>
      <c r="CRO46" s="8"/>
      <c r="CRP46" s="8"/>
      <c r="CRQ46" s="8"/>
      <c r="CRR46" s="8"/>
      <c r="CRS46" s="8"/>
      <c r="CRT46" s="8"/>
      <c r="CRU46" s="8"/>
      <c r="CRV46" s="8"/>
      <c r="CRW46" s="8"/>
      <c r="CRX46" s="8"/>
      <c r="CRY46" s="8"/>
      <c r="CRZ46" s="8"/>
      <c r="CSA46" s="8"/>
      <c r="CSB46" s="8"/>
      <c r="CSC46" s="8"/>
      <c r="CSD46" s="8"/>
      <c r="CSE46" s="8"/>
      <c r="CSF46" s="8"/>
      <c r="CSG46" s="8"/>
      <c r="CSH46" s="8"/>
      <c r="CSI46" s="8"/>
      <c r="CSJ46" s="8"/>
      <c r="CSK46" s="8"/>
      <c r="CSL46" s="8"/>
      <c r="CSM46" s="8"/>
      <c r="CSN46" s="8"/>
      <c r="CSO46" s="8"/>
      <c r="CSP46" s="8"/>
      <c r="CSQ46" s="8"/>
      <c r="CSR46" s="8"/>
      <c r="CSS46" s="8"/>
      <c r="CST46" s="8"/>
      <c r="CSU46" s="8"/>
      <c r="CSV46" s="8"/>
      <c r="CSW46" s="8"/>
      <c r="CSX46" s="8"/>
      <c r="CSY46" s="8"/>
      <c r="CSZ46" s="8"/>
      <c r="CTA46" s="8"/>
      <c r="CTB46" s="8"/>
      <c r="CTC46" s="8"/>
      <c r="CTD46" s="8"/>
      <c r="CTE46" s="8"/>
      <c r="CTF46" s="8"/>
      <c r="CTG46" s="8"/>
      <c r="CTH46" s="8"/>
      <c r="CTI46" s="8"/>
      <c r="CTJ46" s="8"/>
      <c r="CTK46" s="8"/>
      <c r="CTL46" s="8"/>
      <c r="CTM46" s="8"/>
      <c r="CTN46" s="8"/>
      <c r="CTO46" s="8"/>
      <c r="CTP46" s="8"/>
      <c r="CTQ46" s="8"/>
      <c r="CTR46" s="8"/>
      <c r="CTS46" s="8"/>
      <c r="CTT46" s="8"/>
      <c r="CTU46" s="8"/>
      <c r="CTV46" s="8"/>
      <c r="CTW46" s="8"/>
      <c r="CTX46" s="8"/>
      <c r="CTY46" s="8"/>
      <c r="CTZ46" s="8"/>
      <c r="CUA46" s="8"/>
      <c r="CUB46" s="8"/>
      <c r="CUC46" s="8"/>
      <c r="CUD46" s="8"/>
      <c r="CUE46" s="8"/>
      <c r="CUF46" s="8"/>
      <c r="CUG46" s="8"/>
      <c r="CUH46" s="8"/>
      <c r="CUI46" s="8"/>
      <c r="CUJ46" s="8"/>
      <c r="CUK46" s="8"/>
      <c r="CUL46" s="8"/>
      <c r="CUM46" s="8"/>
      <c r="CUN46" s="8"/>
      <c r="CUO46" s="8"/>
      <c r="CUP46" s="8"/>
      <c r="CUQ46" s="8"/>
      <c r="CUR46" s="8"/>
      <c r="CUS46" s="8"/>
      <c r="CUT46" s="8"/>
      <c r="CUU46" s="8"/>
      <c r="CUV46" s="8"/>
      <c r="CUW46" s="8"/>
      <c r="CUX46" s="8"/>
      <c r="CUY46" s="8"/>
      <c r="CUZ46" s="8"/>
      <c r="CVA46" s="8"/>
      <c r="CVB46" s="8"/>
      <c r="CVC46" s="8"/>
      <c r="CVD46" s="8"/>
      <c r="CVE46" s="8"/>
      <c r="CVF46" s="8"/>
      <c r="CVG46" s="8"/>
      <c r="CVH46" s="8"/>
      <c r="CVI46" s="8"/>
      <c r="CVJ46" s="8"/>
      <c r="CVK46" s="8"/>
      <c r="CVL46" s="8"/>
      <c r="CVM46" s="8"/>
      <c r="CVN46" s="8"/>
      <c r="CVO46" s="8"/>
      <c r="CVP46" s="8"/>
      <c r="CVQ46" s="8"/>
      <c r="CVR46" s="8"/>
      <c r="CVS46" s="8"/>
      <c r="CVT46" s="8"/>
      <c r="CVU46" s="8"/>
      <c r="CVV46" s="8"/>
      <c r="CVW46" s="8"/>
      <c r="CVX46" s="8"/>
      <c r="CVY46" s="8"/>
      <c r="CVZ46" s="8"/>
      <c r="CWA46" s="8"/>
      <c r="CWB46" s="8"/>
      <c r="CWC46" s="8"/>
      <c r="CWD46" s="8"/>
      <c r="CWE46" s="8"/>
      <c r="CWF46" s="8"/>
      <c r="CWG46" s="8"/>
      <c r="CWH46" s="8"/>
      <c r="CWI46" s="8"/>
      <c r="CWJ46" s="8"/>
      <c r="CWK46" s="8"/>
      <c r="CWL46" s="8"/>
      <c r="CWM46" s="8"/>
      <c r="CWN46" s="8"/>
      <c r="CWO46" s="8"/>
      <c r="CWP46" s="8"/>
      <c r="CWQ46" s="8"/>
      <c r="CWR46" s="8"/>
      <c r="CWS46" s="8"/>
      <c r="CWT46" s="8"/>
      <c r="CWU46" s="8"/>
      <c r="CWV46" s="8"/>
      <c r="CWW46" s="8"/>
      <c r="CWX46" s="8"/>
      <c r="CWY46" s="8"/>
      <c r="CWZ46" s="8"/>
      <c r="CXA46" s="8"/>
      <c r="CXB46" s="8"/>
      <c r="CXC46" s="8"/>
      <c r="CXD46" s="8"/>
      <c r="CXE46" s="8"/>
      <c r="CXF46" s="8"/>
      <c r="CXG46" s="8"/>
      <c r="CXH46" s="8"/>
      <c r="CXI46" s="8"/>
      <c r="CXJ46" s="8"/>
      <c r="CXK46" s="8"/>
      <c r="CXL46" s="8"/>
      <c r="CXM46" s="8"/>
      <c r="CXN46" s="8"/>
      <c r="CXO46" s="8"/>
      <c r="CXP46" s="8"/>
      <c r="CXQ46" s="8"/>
      <c r="CXR46" s="8"/>
      <c r="CXS46" s="8"/>
      <c r="CXT46" s="8"/>
      <c r="CXU46" s="8"/>
      <c r="CXV46" s="8"/>
      <c r="CXW46" s="8"/>
      <c r="CXX46" s="8"/>
      <c r="CXY46" s="8"/>
      <c r="CXZ46" s="8"/>
      <c r="CYA46" s="8"/>
      <c r="CYB46" s="8"/>
      <c r="CYC46" s="8"/>
      <c r="CYD46" s="8"/>
      <c r="CYE46" s="8"/>
      <c r="CYF46" s="8"/>
      <c r="CYG46" s="8"/>
      <c r="CYH46" s="8"/>
      <c r="CYI46" s="8"/>
      <c r="CYJ46" s="8"/>
      <c r="CYK46" s="8"/>
      <c r="CYL46" s="8"/>
      <c r="CYM46" s="8"/>
      <c r="CYN46" s="8"/>
      <c r="CYO46" s="8"/>
      <c r="CYP46" s="8"/>
      <c r="CYQ46" s="8"/>
      <c r="CYR46" s="8"/>
      <c r="CYS46" s="8"/>
      <c r="CYT46" s="8"/>
      <c r="CYU46" s="8"/>
      <c r="CYV46" s="8"/>
      <c r="CYW46" s="8"/>
      <c r="CYX46" s="8"/>
      <c r="CYY46" s="8"/>
      <c r="CYZ46" s="8"/>
      <c r="CZA46" s="8"/>
      <c r="CZB46" s="8"/>
      <c r="CZC46" s="8"/>
      <c r="CZD46" s="8"/>
      <c r="CZE46" s="8"/>
      <c r="CZF46" s="8"/>
      <c r="CZG46" s="8"/>
      <c r="CZH46" s="8"/>
      <c r="CZI46" s="8"/>
      <c r="CZJ46" s="8"/>
      <c r="CZK46" s="8"/>
      <c r="CZL46" s="8"/>
      <c r="CZM46" s="8"/>
      <c r="CZN46" s="8"/>
      <c r="CZO46" s="8"/>
      <c r="CZP46" s="8"/>
      <c r="CZQ46" s="8"/>
      <c r="CZR46" s="8"/>
      <c r="CZS46" s="8"/>
      <c r="CZT46" s="8"/>
      <c r="CZU46" s="8"/>
      <c r="CZV46" s="8"/>
      <c r="CZW46" s="8"/>
      <c r="CZX46" s="8"/>
      <c r="CZY46" s="8"/>
      <c r="CZZ46" s="8"/>
      <c r="DAA46" s="8"/>
      <c r="DAB46" s="8"/>
      <c r="DAC46" s="8"/>
      <c r="DAD46" s="8"/>
      <c r="DAE46" s="8"/>
      <c r="DAF46" s="8"/>
      <c r="DAG46" s="8"/>
      <c r="DAH46" s="8"/>
      <c r="DAI46" s="8"/>
      <c r="DAJ46" s="8"/>
      <c r="DAK46" s="8"/>
      <c r="DAL46" s="8"/>
      <c r="DAM46" s="8"/>
      <c r="DAN46" s="8"/>
      <c r="DAO46" s="8"/>
      <c r="DAP46" s="8"/>
      <c r="DAQ46" s="8"/>
      <c r="DAR46" s="8"/>
      <c r="DAS46" s="8"/>
      <c r="DAT46" s="8"/>
      <c r="DAU46" s="8"/>
      <c r="DAV46" s="8"/>
      <c r="DAW46" s="8"/>
      <c r="DAX46" s="8"/>
      <c r="DAY46" s="8"/>
      <c r="DAZ46" s="8"/>
      <c r="DBA46" s="8"/>
      <c r="DBB46" s="8"/>
      <c r="DBC46" s="8"/>
      <c r="DBD46" s="8"/>
      <c r="DBE46" s="8"/>
      <c r="DBF46" s="8"/>
      <c r="DBG46" s="8"/>
      <c r="DBH46" s="8"/>
      <c r="DBI46" s="8"/>
      <c r="DBJ46" s="8"/>
      <c r="DBK46" s="8"/>
      <c r="DBL46" s="8"/>
      <c r="DBM46" s="8"/>
      <c r="DBN46" s="8"/>
      <c r="DBO46" s="8"/>
      <c r="DBP46" s="8"/>
      <c r="DBQ46" s="8"/>
      <c r="DBR46" s="8"/>
      <c r="DBS46" s="8"/>
      <c r="DBT46" s="8"/>
      <c r="DBU46" s="8"/>
      <c r="DBV46" s="8"/>
      <c r="DBW46" s="8"/>
      <c r="DBX46" s="8"/>
      <c r="DBY46" s="8"/>
      <c r="DBZ46" s="8"/>
      <c r="DCA46" s="8"/>
      <c r="DCB46" s="8"/>
      <c r="DCC46" s="8"/>
      <c r="DCD46" s="8"/>
      <c r="DCE46" s="8"/>
      <c r="DCF46" s="8"/>
      <c r="DCG46" s="8"/>
      <c r="DCH46" s="8"/>
      <c r="DCI46" s="8"/>
      <c r="DCJ46" s="8"/>
      <c r="DCK46" s="8"/>
      <c r="DCL46" s="8"/>
      <c r="DCM46" s="8"/>
      <c r="DCN46" s="8"/>
      <c r="DCO46" s="8"/>
      <c r="DCP46" s="8"/>
      <c r="DCQ46" s="8"/>
      <c r="DCR46" s="8"/>
      <c r="DCS46" s="8"/>
      <c r="DCT46" s="8"/>
      <c r="DCU46" s="8"/>
      <c r="DCV46" s="8"/>
      <c r="DCW46" s="8"/>
      <c r="DCX46" s="8"/>
      <c r="DCY46" s="8"/>
      <c r="DCZ46" s="8"/>
      <c r="DDA46" s="8"/>
      <c r="DDB46" s="8"/>
      <c r="DDC46" s="8"/>
      <c r="DDD46" s="8"/>
      <c r="DDE46" s="8"/>
      <c r="DDF46" s="8"/>
      <c r="DDG46" s="8"/>
      <c r="DDH46" s="8"/>
      <c r="DDI46" s="8"/>
      <c r="DDJ46" s="8"/>
      <c r="DDK46" s="8"/>
      <c r="DDL46" s="8"/>
      <c r="DDM46" s="8"/>
      <c r="DDN46" s="8"/>
      <c r="DDO46" s="8"/>
      <c r="DDP46" s="8"/>
      <c r="DDQ46" s="8"/>
      <c r="DDR46" s="8"/>
      <c r="DDS46" s="8"/>
      <c r="DDT46" s="8"/>
      <c r="DDU46" s="8"/>
      <c r="DDV46" s="8"/>
      <c r="DDW46" s="8"/>
      <c r="DDX46" s="8"/>
      <c r="DDY46" s="8"/>
      <c r="DDZ46" s="8"/>
      <c r="DEA46" s="8"/>
      <c r="DEB46" s="8"/>
      <c r="DEC46" s="8"/>
      <c r="DED46" s="8"/>
      <c r="DEE46" s="8"/>
      <c r="DEF46" s="8"/>
      <c r="DEG46" s="8"/>
      <c r="DEH46" s="8"/>
      <c r="DEI46" s="8"/>
      <c r="DEJ46" s="8"/>
      <c r="DEK46" s="8"/>
      <c r="DEL46" s="8"/>
      <c r="DEM46" s="8"/>
      <c r="DEN46" s="8"/>
      <c r="DEO46" s="8"/>
      <c r="DEP46" s="8"/>
      <c r="DEQ46" s="8"/>
      <c r="DER46" s="8"/>
      <c r="DES46" s="8"/>
      <c r="DET46" s="8"/>
      <c r="DEU46" s="8"/>
      <c r="DEV46" s="8"/>
      <c r="DEW46" s="8"/>
      <c r="DEX46" s="8"/>
      <c r="DEY46" s="8"/>
      <c r="DEZ46" s="8"/>
      <c r="DFA46" s="8"/>
      <c r="DFB46" s="8"/>
      <c r="DFC46" s="8"/>
      <c r="DFD46" s="8"/>
      <c r="DFE46" s="8"/>
      <c r="DFF46" s="8"/>
      <c r="DFG46" s="8"/>
      <c r="DFH46" s="8"/>
      <c r="DFI46" s="8"/>
      <c r="DFJ46" s="8"/>
      <c r="DFK46" s="8"/>
      <c r="DFL46" s="8"/>
      <c r="DFM46" s="8"/>
      <c r="DFN46" s="8"/>
      <c r="DFO46" s="8"/>
      <c r="DFP46" s="8"/>
      <c r="DFQ46" s="8"/>
      <c r="DFR46" s="8"/>
      <c r="DFS46" s="8"/>
      <c r="DFT46" s="8"/>
      <c r="DFU46" s="8"/>
      <c r="DFV46" s="8"/>
      <c r="DFW46" s="8"/>
      <c r="DFX46" s="8"/>
      <c r="DFY46" s="8"/>
      <c r="DFZ46" s="8"/>
      <c r="DGA46" s="8"/>
      <c r="DGB46" s="8"/>
      <c r="DGC46" s="8"/>
      <c r="DGD46" s="8"/>
      <c r="DGE46" s="8"/>
      <c r="DGF46" s="8"/>
      <c r="DGG46" s="8"/>
      <c r="DGH46" s="8"/>
      <c r="DGI46" s="8"/>
      <c r="DGJ46" s="8"/>
      <c r="DGK46" s="8"/>
      <c r="DGL46" s="8"/>
      <c r="DGM46" s="8"/>
      <c r="DGN46" s="8"/>
      <c r="DGO46" s="8"/>
      <c r="DGP46" s="8"/>
      <c r="DGQ46" s="8"/>
      <c r="DGR46" s="8"/>
      <c r="DGS46" s="8"/>
      <c r="DGT46" s="8"/>
      <c r="DGU46" s="8"/>
      <c r="DGV46" s="8"/>
      <c r="DGW46" s="8"/>
      <c r="DGX46" s="8"/>
      <c r="DGY46" s="8"/>
      <c r="DGZ46" s="8"/>
      <c r="DHA46" s="8"/>
      <c r="DHB46" s="8"/>
      <c r="DHC46" s="8"/>
      <c r="DHD46" s="8"/>
      <c r="DHE46" s="8"/>
      <c r="DHF46" s="8"/>
      <c r="DHG46" s="8"/>
      <c r="DHH46" s="8"/>
      <c r="DHI46" s="8"/>
      <c r="DHJ46" s="8"/>
      <c r="DHK46" s="8"/>
      <c r="DHL46" s="8"/>
      <c r="DHM46" s="8"/>
      <c r="DHN46" s="8"/>
      <c r="DHO46" s="8"/>
      <c r="DHP46" s="8"/>
      <c r="DHQ46" s="8"/>
      <c r="DHR46" s="8"/>
      <c r="DHS46" s="8"/>
      <c r="DHT46" s="8"/>
      <c r="DHU46" s="8"/>
      <c r="DHV46" s="8"/>
      <c r="DHW46" s="8"/>
      <c r="DHX46" s="8"/>
      <c r="DHY46" s="8"/>
      <c r="DHZ46" s="8"/>
      <c r="DIA46" s="8"/>
      <c r="DIB46" s="8"/>
      <c r="DIC46" s="8"/>
      <c r="DID46" s="8"/>
      <c r="DIE46" s="8"/>
      <c r="DIF46" s="8"/>
      <c r="DIG46" s="8"/>
      <c r="DIH46" s="8"/>
      <c r="DII46" s="8"/>
      <c r="DIJ46" s="8"/>
      <c r="DIK46" s="8"/>
      <c r="DIL46" s="8"/>
      <c r="DIM46" s="8"/>
      <c r="DIN46" s="8"/>
      <c r="DIO46" s="8"/>
      <c r="DIP46" s="8"/>
      <c r="DIQ46" s="8"/>
      <c r="DIR46" s="8"/>
      <c r="DIS46" s="8"/>
      <c r="DIT46" s="8"/>
      <c r="DIU46" s="8"/>
      <c r="DIV46" s="8"/>
      <c r="DIW46" s="8"/>
      <c r="DIX46" s="8"/>
      <c r="DIY46" s="8"/>
      <c r="DIZ46" s="8"/>
      <c r="DJA46" s="8"/>
      <c r="DJB46" s="8"/>
      <c r="DJC46" s="8"/>
      <c r="DJD46" s="8"/>
      <c r="DJE46" s="8"/>
      <c r="DJF46" s="8"/>
      <c r="DJG46" s="8"/>
      <c r="DJH46" s="8"/>
      <c r="DJI46" s="8"/>
      <c r="DJJ46" s="8"/>
      <c r="DJK46" s="8"/>
      <c r="DJL46" s="8"/>
      <c r="DJM46" s="8"/>
      <c r="DJN46" s="8"/>
      <c r="DJO46" s="8"/>
      <c r="DJP46" s="8"/>
      <c r="DJQ46" s="8"/>
      <c r="DJR46" s="8"/>
      <c r="DJS46" s="8"/>
      <c r="DJT46" s="8"/>
      <c r="DJU46" s="8"/>
      <c r="DJV46" s="8"/>
      <c r="DJW46" s="8"/>
      <c r="DJX46" s="8"/>
      <c r="DJY46" s="8"/>
      <c r="DJZ46" s="8"/>
      <c r="DKA46" s="8"/>
      <c r="DKB46" s="8"/>
      <c r="DKC46" s="8"/>
      <c r="DKD46" s="8"/>
      <c r="DKE46" s="8"/>
      <c r="DKF46" s="8"/>
      <c r="DKG46" s="8"/>
      <c r="DKH46" s="8"/>
      <c r="DKI46" s="8"/>
      <c r="DKJ46" s="8"/>
      <c r="DKK46" s="8"/>
      <c r="DKL46" s="8"/>
      <c r="DKM46" s="8"/>
      <c r="DKN46" s="8"/>
      <c r="DKO46" s="8"/>
      <c r="DKP46" s="8"/>
      <c r="DKQ46" s="8"/>
      <c r="DKR46" s="8"/>
      <c r="DKS46" s="8"/>
      <c r="DKT46" s="8"/>
      <c r="DKU46" s="8"/>
      <c r="DKV46" s="8"/>
      <c r="DKW46" s="8"/>
      <c r="DKX46" s="8"/>
      <c r="DKY46" s="8"/>
      <c r="DKZ46" s="8"/>
      <c r="DLA46" s="8"/>
      <c r="DLB46" s="8"/>
      <c r="DLC46" s="8"/>
      <c r="DLD46" s="8"/>
      <c r="DLE46" s="8"/>
      <c r="DLF46" s="8"/>
      <c r="DLG46" s="8"/>
      <c r="DLH46" s="8"/>
      <c r="DLI46" s="8"/>
      <c r="DLJ46" s="8"/>
      <c r="DLK46" s="8"/>
      <c r="DLL46" s="8"/>
      <c r="DLM46" s="8"/>
      <c r="DLN46" s="8"/>
      <c r="DLO46" s="8"/>
      <c r="DLP46" s="8"/>
      <c r="DLQ46" s="8"/>
      <c r="DLR46" s="8"/>
      <c r="DLS46" s="8"/>
      <c r="DLT46" s="8"/>
      <c r="DLU46" s="8"/>
      <c r="DLV46" s="8"/>
      <c r="DLW46" s="8"/>
      <c r="DLX46" s="8"/>
      <c r="DLY46" s="8"/>
      <c r="DLZ46" s="8"/>
      <c r="DMA46" s="8"/>
      <c r="DMB46" s="8"/>
      <c r="DMC46" s="8"/>
      <c r="DMD46" s="8"/>
      <c r="DME46" s="8"/>
      <c r="DMF46" s="8"/>
      <c r="DMG46" s="8"/>
      <c r="DMH46" s="8"/>
      <c r="DMI46" s="8"/>
      <c r="DMJ46" s="8"/>
      <c r="DMK46" s="8"/>
      <c r="DML46" s="8"/>
      <c r="DMM46" s="8"/>
      <c r="DMN46" s="8"/>
      <c r="DMO46" s="8"/>
      <c r="DMP46" s="8"/>
      <c r="DMQ46" s="8"/>
      <c r="DMR46" s="8"/>
      <c r="DMS46" s="8"/>
      <c r="DMT46" s="8"/>
      <c r="DMU46" s="8"/>
      <c r="DMV46" s="8"/>
      <c r="DMW46" s="8"/>
      <c r="DMX46" s="8"/>
      <c r="DMY46" s="8"/>
      <c r="DMZ46" s="8"/>
      <c r="DNA46" s="8"/>
      <c r="DNB46" s="8"/>
      <c r="DNC46" s="8"/>
      <c r="DND46" s="8"/>
      <c r="DNE46" s="8"/>
      <c r="DNF46" s="8"/>
      <c r="DNG46" s="8"/>
      <c r="DNH46" s="8"/>
      <c r="DNI46" s="8"/>
      <c r="DNJ46" s="8"/>
      <c r="DNK46" s="8"/>
      <c r="DNL46" s="8"/>
      <c r="DNM46" s="8"/>
      <c r="DNN46" s="8"/>
      <c r="DNO46" s="8"/>
      <c r="DNP46" s="8"/>
      <c r="DNQ46" s="8"/>
      <c r="DNR46" s="8"/>
      <c r="DNS46" s="8"/>
      <c r="DNT46" s="8"/>
      <c r="DNU46" s="8"/>
      <c r="DNV46" s="8"/>
      <c r="DNW46" s="8"/>
      <c r="DNX46" s="8"/>
      <c r="DNY46" s="8"/>
      <c r="DNZ46" s="8"/>
      <c r="DOA46" s="8"/>
      <c r="DOB46" s="8"/>
      <c r="DOC46" s="8"/>
      <c r="DOD46" s="8"/>
      <c r="DOE46" s="8"/>
      <c r="DOF46" s="8"/>
      <c r="DOG46" s="8"/>
      <c r="DOH46" s="8"/>
      <c r="DOI46" s="8"/>
      <c r="DOJ46" s="8"/>
      <c r="DOK46" s="8"/>
      <c r="DOL46" s="8"/>
      <c r="DOM46" s="8"/>
      <c r="DON46" s="8"/>
      <c r="DOO46" s="8"/>
      <c r="DOP46" s="8"/>
      <c r="DOQ46" s="8"/>
      <c r="DOR46" s="8"/>
      <c r="DOS46" s="8"/>
      <c r="DOT46" s="8"/>
      <c r="DOU46" s="8"/>
      <c r="DOV46" s="8"/>
      <c r="DOW46" s="8"/>
      <c r="DOX46" s="8"/>
      <c r="DOY46" s="8"/>
      <c r="DOZ46" s="8"/>
      <c r="DPA46" s="8"/>
      <c r="DPB46" s="8"/>
      <c r="DPC46" s="8"/>
      <c r="DPD46" s="8"/>
      <c r="DPE46" s="8"/>
      <c r="DPF46" s="8"/>
      <c r="DPG46" s="8"/>
      <c r="DPH46" s="8"/>
      <c r="DPI46" s="8"/>
      <c r="DPJ46" s="8"/>
      <c r="DPK46" s="8"/>
      <c r="DPL46" s="8"/>
      <c r="DPM46" s="8"/>
      <c r="DPN46" s="8"/>
      <c r="DPO46" s="8"/>
      <c r="DPP46" s="8"/>
      <c r="DPQ46" s="8"/>
      <c r="DPR46" s="8"/>
      <c r="DPS46" s="8"/>
      <c r="DPT46" s="8"/>
      <c r="DPU46" s="8"/>
      <c r="DPV46" s="8"/>
      <c r="DPW46" s="8"/>
      <c r="DPX46" s="8"/>
      <c r="DPY46" s="8"/>
      <c r="DPZ46" s="8"/>
      <c r="DQA46" s="8"/>
      <c r="DQB46" s="8"/>
      <c r="DQC46" s="8"/>
      <c r="DQD46" s="8"/>
      <c r="DQE46" s="8"/>
      <c r="DQF46" s="8"/>
      <c r="DQG46" s="8"/>
      <c r="DQH46" s="8"/>
      <c r="DQI46" s="8"/>
      <c r="DQJ46" s="8"/>
      <c r="DQK46" s="8"/>
      <c r="DQL46" s="8"/>
      <c r="DQM46" s="8"/>
      <c r="DQN46" s="8"/>
      <c r="DQO46" s="8"/>
      <c r="DQP46" s="8"/>
      <c r="DQQ46" s="8"/>
      <c r="DQR46" s="8"/>
      <c r="DQS46" s="8"/>
      <c r="DQT46" s="8"/>
      <c r="DQU46" s="8"/>
      <c r="DQV46" s="8"/>
      <c r="DQW46" s="8"/>
      <c r="DQX46" s="8"/>
      <c r="DQY46" s="8"/>
      <c r="DQZ46" s="8"/>
      <c r="DRA46" s="8"/>
      <c r="DRB46" s="8"/>
      <c r="DRC46" s="8"/>
      <c r="DRD46" s="8"/>
      <c r="DRE46" s="8"/>
      <c r="DRF46" s="8"/>
      <c r="DRG46" s="8"/>
      <c r="DRH46" s="8"/>
      <c r="DRI46" s="8"/>
      <c r="DRJ46" s="8"/>
      <c r="DRK46" s="8"/>
      <c r="DRL46" s="8"/>
      <c r="DRM46" s="8"/>
      <c r="DRN46" s="8"/>
      <c r="DRO46" s="8"/>
      <c r="DRP46" s="8"/>
      <c r="DRQ46" s="8"/>
      <c r="DRR46" s="8"/>
      <c r="DRS46" s="8"/>
      <c r="DRT46" s="8"/>
      <c r="DRU46" s="8"/>
      <c r="DRV46" s="8"/>
      <c r="DRW46" s="8"/>
      <c r="DRX46" s="8"/>
      <c r="DRY46" s="8"/>
      <c r="DRZ46" s="8"/>
      <c r="DSA46" s="8"/>
      <c r="DSB46" s="8"/>
      <c r="DSC46" s="8"/>
      <c r="DSD46" s="8"/>
      <c r="DSE46" s="8"/>
      <c r="DSF46" s="8"/>
      <c r="DSG46" s="8"/>
      <c r="DSH46" s="8"/>
      <c r="DSI46" s="8"/>
      <c r="DSJ46" s="8"/>
      <c r="DSK46" s="8"/>
      <c r="DSL46" s="8"/>
      <c r="DSM46" s="8"/>
      <c r="DSN46" s="8"/>
      <c r="DSO46" s="8"/>
      <c r="DSP46" s="8"/>
      <c r="DSQ46" s="8"/>
      <c r="DSR46" s="8"/>
      <c r="DSS46" s="8"/>
      <c r="DST46" s="8"/>
      <c r="DSU46" s="8"/>
      <c r="DSV46" s="8"/>
      <c r="DSW46" s="8"/>
      <c r="DSX46" s="8"/>
      <c r="DSY46" s="8"/>
      <c r="DSZ46" s="8"/>
      <c r="DTA46" s="8"/>
      <c r="DTB46" s="8"/>
      <c r="DTC46" s="8"/>
      <c r="DTD46" s="8"/>
      <c r="DTE46" s="8"/>
      <c r="DTF46" s="8"/>
      <c r="DTG46" s="8"/>
      <c r="DTH46" s="8"/>
      <c r="DTI46" s="8"/>
      <c r="DTJ46" s="8"/>
      <c r="DTK46" s="8"/>
      <c r="DTL46" s="8"/>
      <c r="DTM46" s="8"/>
      <c r="DTN46" s="8"/>
      <c r="DTO46" s="8"/>
      <c r="DTP46" s="8"/>
      <c r="DTQ46" s="8"/>
      <c r="DTR46" s="8"/>
      <c r="DTS46" s="8"/>
      <c r="DTT46" s="8"/>
      <c r="DTU46" s="8"/>
      <c r="DTV46" s="8"/>
      <c r="DTW46" s="8"/>
      <c r="DTX46" s="8"/>
      <c r="DTY46" s="8"/>
      <c r="DTZ46" s="8"/>
      <c r="DUA46" s="8"/>
      <c r="DUB46" s="8"/>
      <c r="DUC46" s="8"/>
      <c r="DUD46" s="8"/>
      <c r="DUE46" s="8"/>
      <c r="DUF46" s="8"/>
      <c r="DUG46" s="8"/>
      <c r="DUH46" s="8"/>
      <c r="DUI46" s="8"/>
      <c r="DUJ46" s="8"/>
      <c r="DUK46" s="8"/>
      <c r="DUL46" s="8"/>
      <c r="DUM46" s="8"/>
      <c r="DUN46" s="8"/>
      <c r="DUO46" s="8"/>
      <c r="DUP46" s="8"/>
      <c r="DUQ46" s="8"/>
      <c r="DUR46" s="8"/>
      <c r="DUS46" s="8"/>
      <c r="DUT46" s="8"/>
      <c r="DUU46" s="8"/>
      <c r="DUV46" s="8"/>
      <c r="DUW46" s="8"/>
      <c r="DUX46" s="8"/>
      <c r="DUY46" s="8"/>
      <c r="DUZ46" s="8"/>
      <c r="DVA46" s="8"/>
      <c r="DVB46" s="8"/>
      <c r="DVC46" s="8"/>
      <c r="DVD46" s="8"/>
      <c r="DVE46" s="8"/>
      <c r="DVF46" s="8"/>
      <c r="DVG46" s="8"/>
      <c r="DVH46" s="8"/>
      <c r="DVI46" s="8"/>
      <c r="DVJ46" s="8"/>
      <c r="DVK46" s="8"/>
      <c r="DVL46" s="8"/>
      <c r="DVM46" s="8"/>
      <c r="DVN46" s="8"/>
      <c r="DVO46" s="8"/>
      <c r="DVP46" s="8"/>
      <c r="DVQ46" s="8"/>
      <c r="DVR46" s="8"/>
      <c r="DVS46" s="8"/>
      <c r="DVT46" s="8"/>
      <c r="DVU46" s="8"/>
      <c r="DVV46" s="8"/>
      <c r="DVW46" s="8"/>
      <c r="DVX46" s="8"/>
      <c r="DVY46" s="8"/>
      <c r="DVZ46" s="8"/>
      <c r="DWA46" s="8"/>
      <c r="DWB46" s="8"/>
      <c r="DWC46" s="8"/>
      <c r="DWD46" s="8"/>
      <c r="DWE46" s="8"/>
      <c r="DWF46" s="8"/>
      <c r="DWG46" s="8"/>
      <c r="DWH46" s="8"/>
      <c r="DWI46" s="8"/>
      <c r="DWJ46" s="8"/>
      <c r="DWK46" s="8"/>
      <c r="DWL46" s="8"/>
      <c r="DWM46" s="8"/>
      <c r="DWN46" s="8"/>
      <c r="DWO46" s="8"/>
      <c r="DWP46" s="8"/>
      <c r="DWQ46" s="8"/>
      <c r="DWR46" s="8"/>
      <c r="DWS46" s="8"/>
      <c r="DWT46" s="8"/>
      <c r="DWU46" s="8"/>
      <c r="DWV46" s="8"/>
      <c r="DWW46" s="8"/>
      <c r="DWX46" s="8"/>
      <c r="DWY46" s="8"/>
      <c r="DWZ46" s="8"/>
      <c r="DXA46" s="8"/>
      <c r="DXB46" s="8"/>
      <c r="DXC46" s="8"/>
      <c r="DXD46" s="8"/>
      <c r="DXE46" s="8"/>
      <c r="DXF46" s="8"/>
      <c r="DXG46" s="8"/>
      <c r="DXH46" s="8"/>
      <c r="DXI46" s="8"/>
      <c r="DXJ46" s="8"/>
      <c r="DXK46" s="8"/>
      <c r="DXL46" s="8"/>
      <c r="DXM46" s="8"/>
      <c r="DXN46" s="8"/>
      <c r="DXO46" s="8"/>
      <c r="DXP46" s="8"/>
      <c r="DXQ46" s="8"/>
      <c r="DXR46" s="8"/>
      <c r="DXS46" s="8"/>
      <c r="DXT46" s="8"/>
      <c r="DXU46" s="8"/>
      <c r="DXV46" s="8"/>
      <c r="DXW46" s="8"/>
      <c r="DXX46" s="8"/>
      <c r="DXY46" s="8"/>
      <c r="DXZ46" s="8"/>
      <c r="DYA46" s="8"/>
      <c r="DYB46" s="8"/>
      <c r="DYC46" s="8"/>
      <c r="DYD46" s="8"/>
      <c r="DYE46" s="8"/>
      <c r="DYF46" s="8"/>
      <c r="DYG46" s="8"/>
      <c r="DYH46" s="8"/>
      <c r="DYI46" s="8"/>
      <c r="DYJ46" s="8"/>
      <c r="DYK46" s="8"/>
      <c r="DYL46" s="8"/>
      <c r="DYM46" s="8"/>
      <c r="DYN46" s="8"/>
      <c r="DYO46" s="8"/>
      <c r="DYP46" s="8"/>
      <c r="DYQ46" s="8"/>
      <c r="DYR46" s="8"/>
      <c r="DYS46" s="8"/>
      <c r="DYT46" s="8"/>
      <c r="DYU46" s="8"/>
      <c r="DYV46" s="8"/>
      <c r="DYW46" s="8"/>
      <c r="DYX46" s="8"/>
      <c r="DYY46" s="8"/>
      <c r="DYZ46" s="8"/>
      <c r="DZA46" s="8"/>
      <c r="DZB46" s="8"/>
      <c r="DZC46" s="8"/>
      <c r="DZD46" s="8"/>
      <c r="DZE46" s="8"/>
      <c r="DZF46" s="8"/>
      <c r="DZG46" s="8"/>
      <c r="DZH46" s="8"/>
      <c r="DZI46" s="8"/>
      <c r="DZJ46" s="8"/>
      <c r="DZK46" s="8"/>
      <c r="DZL46" s="8"/>
      <c r="DZM46" s="8"/>
      <c r="DZN46" s="8"/>
      <c r="DZO46" s="8"/>
      <c r="DZP46" s="8"/>
      <c r="DZQ46" s="8"/>
      <c r="DZR46" s="8"/>
      <c r="DZS46" s="8"/>
      <c r="DZT46" s="8"/>
      <c r="DZU46" s="8"/>
      <c r="DZV46" s="8"/>
      <c r="DZW46" s="8"/>
      <c r="DZX46" s="8"/>
      <c r="DZY46" s="8"/>
      <c r="DZZ46" s="8"/>
      <c r="EAA46" s="8"/>
      <c r="EAB46" s="8"/>
      <c r="EAC46" s="8"/>
      <c r="EAD46" s="8"/>
      <c r="EAE46" s="8"/>
      <c r="EAF46" s="8"/>
      <c r="EAG46" s="8"/>
      <c r="EAH46" s="8"/>
      <c r="EAI46" s="8"/>
      <c r="EAJ46" s="8"/>
      <c r="EAK46" s="8"/>
      <c r="EAL46" s="8"/>
      <c r="EAM46" s="8"/>
      <c r="EAN46" s="8"/>
      <c r="EAO46" s="8"/>
      <c r="EAP46" s="8"/>
      <c r="EAQ46" s="8"/>
      <c r="EAR46" s="8"/>
      <c r="EAS46" s="8"/>
      <c r="EAT46" s="8"/>
      <c r="EAU46" s="8"/>
      <c r="EAV46" s="8"/>
      <c r="EAW46" s="8"/>
      <c r="EAX46" s="8"/>
      <c r="EAY46" s="8"/>
      <c r="EAZ46" s="8"/>
      <c r="EBA46" s="8"/>
      <c r="EBB46" s="8"/>
      <c r="EBC46" s="8"/>
      <c r="EBD46" s="8"/>
      <c r="EBE46" s="8"/>
      <c r="EBF46" s="8"/>
      <c r="EBG46" s="8"/>
      <c r="EBH46" s="8"/>
      <c r="EBI46" s="8"/>
      <c r="EBJ46" s="8"/>
      <c r="EBK46" s="8"/>
      <c r="EBL46" s="8"/>
      <c r="EBM46" s="8"/>
      <c r="EBN46" s="8"/>
      <c r="EBO46" s="8"/>
      <c r="EBP46" s="8"/>
      <c r="EBQ46" s="8"/>
      <c r="EBR46" s="8"/>
      <c r="EBS46" s="8"/>
      <c r="EBT46" s="8"/>
      <c r="EBU46" s="8"/>
      <c r="EBV46" s="8"/>
      <c r="EBW46" s="8"/>
      <c r="EBX46" s="8"/>
      <c r="EBY46" s="8"/>
      <c r="EBZ46" s="8"/>
      <c r="ECA46" s="8"/>
      <c r="ECB46" s="8"/>
      <c r="ECC46" s="8"/>
      <c r="ECD46" s="8"/>
      <c r="ECE46" s="8"/>
      <c r="ECF46" s="8"/>
      <c r="ECG46" s="8"/>
      <c r="ECH46" s="8"/>
      <c r="ECI46" s="8"/>
      <c r="ECJ46" s="8"/>
      <c r="ECK46" s="8"/>
      <c r="ECL46" s="8"/>
      <c r="ECM46" s="8"/>
      <c r="ECN46" s="8"/>
      <c r="ECO46" s="8"/>
      <c r="ECP46" s="8"/>
      <c r="ECQ46" s="8"/>
      <c r="ECR46" s="8"/>
      <c r="ECS46" s="8"/>
      <c r="ECT46" s="8"/>
      <c r="ECU46" s="8"/>
      <c r="ECV46" s="8"/>
      <c r="ECW46" s="8"/>
      <c r="ECX46" s="8"/>
      <c r="ECY46" s="8"/>
      <c r="ECZ46" s="8"/>
      <c r="EDA46" s="8"/>
      <c r="EDB46" s="8"/>
      <c r="EDC46" s="8"/>
      <c r="EDD46" s="8"/>
      <c r="EDE46" s="8"/>
      <c r="EDF46" s="8"/>
      <c r="EDG46" s="8"/>
      <c r="EDH46" s="8"/>
      <c r="EDI46" s="8"/>
      <c r="EDJ46" s="8"/>
      <c r="EDK46" s="8"/>
      <c r="EDL46" s="8"/>
      <c r="EDM46" s="8"/>
      <c r="EDN46" s="8"/>
      <c r="EDO46" s="8"/>
      <c r="EDP46" s="8"/>
      <c r="EDQ46" s="8"/>
      <c r="EDR46" s="8"/>
      <c r="EDS46" s="8"/>
      <c r="EDT46" s="8"/>
      <c r="EDU46" s="8"/>
      <c r="EDV46" s="8"/>
      <c r="EDW46" s="8"/>
      <c r="EDX46" s="8"/>
      <c r="EDY46" s="8"/>
      <c r="EDZ46" s="8"/>
      <c r="EEA46" s="8"/>
      <c r="EEB46" s="8"/>
      <c r="EEC46" s="8"/>
      <c r="EED46" s="8"/>
      <c r="EEE46" s="8"/>
      <c r="EEF46" s="8"/>
      <c r="EEG46" s="8"/>
      <c r="EEH46" s="8"/>
      <c r="EEI46" s="8"/>
      <c r="EEJ46" s="8"/>
      <c r="EEK46" s="8"/>
      <c r="EEL46" s="8"/>
      <c r="EEM46" s="8"/>
      <c r="EEN46" s="8"/>
      <c r="EEO46" s="8"/>
      <c r="EEP46" s="8"/>
      <c r="EEQ46" s="8"/>
      <c r="EER46" s="8"/>
      <c r="EES46" s="8"/>
      <c r="EET46" s="8"/>
      <c r="EEU46" s="8"/>
      <c r="EEV46" s="8"/>
      <c r="EEW46" s="8"/>
      <c r="EEX46" s="8"/>
      <c r="EEY46" s="8"/>
      <c r="EEZ46" s="8"/>
      <c r="EFA46" s="8"/>
      <c r="EFB46" s="8"/>
      <c r="EFC46" s="8"/>
      <c r="EFD46" s="8"/>
      <c r="EFE46" s="8"/>
      <c r="EFF46" s="8"/>
      <c r="EFG46" s="8"/>
      <c r="EFH46" s="8"/>
      <c r="EFI46" s="8"/>
      <c r="EFJ46" s="8"/>
      <c r="EFK46" s="8"/>
      <c r="EFL46" s="8"/>
      <c r="EFM46" s="8"/>
      <c r="EFN46" s="8"/>
      <c r="EFO46" s="8"/>
      <c r="EFP46" s="8"/>
      <c r="EFQ46" s="8"/>
      <c r="EFR46" s="8"/>
      <c r="EFS46" s="8"/>
      <c r="EFT46" s="8"/>
      <c r="EFU46" s="8"/>
      <c r="EFV46" s="8"/>
      <c r="EFW46" s="8"/>
      <c r="EFX46" s="8"/>
      <c r="EFY46" s="8"/>
      <c r="EFZ46" s="8"/>
      <c r="EGA46" s="8"/>
      <c r="EGB46" s="8"/>
      <c r="EGC46" s="8"/>
      <c r="EGD46" s="8"/>
      <c r="EGE46" s="8"/>
      <c r="EGF46" s="8"/>
      <c r="EGG46" s="8"/>
      <c r="EGH46" s="8"/>
      <c r="EGI46" s="8"/>
      <c r="EGJ46" s="8"/>
      <c r="EGK46" s="8"/>
      <c r="EGL46" s="8"/>
      <c r="EGM46" s="8"/>
      <c r="EGN46" s="8"/>
      <c r="EGO46" s="8"/>
      <c r="EGP46" s="8"/>
      <c r="EGQ46" s="8"/>
      <c r="EGR46" s="8"/>
      <c r="EGS46" s="8"/>
      <c r="EGT46" s="8"/>
      <c r="EGU46" s="8"/>
      <c r="EGV46" s="8"/>
      <c r="EGW46" s="8"/>
      <c r="EGX46" s="8"/>
      <c r="EGY46" s="8"/>
      <c r="EGZ46" s="8"/>
      <c r="EHA46" s="8"/>
      <c r="EHB46" s="8"/>
      <c r="EHC46" s="8"/>
      <c r="EHD46" s="8"/>
      <c r="EHE46" s="8"/>
      <c r="EHF46" s="8"/>
      <c r="EHG46" s="8"/>
      <c r="EHH46" s="8"/>
      <c r="EHI46" s="8"/>
      <c r="EHJ46" s="8"/>
      <c r="EHK46" s="8"/>
      <c r="EHL46" s="8"/>
      <c r="EHM46" s="8"/>
      <c r="EHN46" s="8"/>
      <c r="EHO46" s="8"/>
      <c r="EHP46" s="8"/>
      <c r="EHQ46" s="8"/>
      <c r="EHR46" s="8"/>
      <c r="EHS46" s="8"/>
      <c r="EHT46" s="8"/>
      <c r="EHU46" s="8"/>
      <c r="EHV46" s="8"/>
      <c r="EHW46" s="8"/>
      <c r="EHX46" s="8"/>
      <c r="EHY46" s="8"/>
      <c r="EHZ46" s="8"/>
      <c r="EIA46" s="8"/>
      <c r="EIB46" s="8"/>
      <c r="EIC46" s="8"/>
      <c r="EID46" s="8"/>
      <c r="EIE46" s="8"/>
      <c r="EIF46" s="8"/>
      <c r="EIG46" s="8"/>
      <c r="EIH46" s="8"/>
      <c r="EII46" s="8"/>
      <c r="EIJ46" s="8"/>
      <c r="EIK46" s="8"/>
      <c r="EIL46" s="8"/>
      <c r="EIM46" s="8"/>
      <c r="EIN46" s="8"/>
      <c r="EIO46" s="8"/>
      <c r="EIP46" s="8"/>
      <c r="EIQ46" s="8"/>
      <c r="EIR46" s="8"/>
      <c r="EIS46" s="8"/>
      <c r="EIT46" s="8"/>
      <c r="EIU46" s="8"/>
      <c r="EIV46" s="8"/>
      <c r="EIW46" s="8"/>
      <c r="EIX46" s="8"/>
      <c r="EIY46" s="8"/>
      <c r="EIZ46" s="8"/>
      <c r="EJA46" s="8"/>
      <c r="EJB46" s="8"/>
      <c r="EJC46" s="8"/>
      <c r="EJD46" s="8"/>
      <c r="EJE46" s="8"/>
      <c r="EJF46" s="8"/>
      <c r="EJG46" s="8"/>
      <c r="EJH46" s="8"/>
      <c r="EJI46" s="8"/>
      <c r="EJJ46" s="8"/>
      <c r="EJK46" s="8"/>
      <c r="EJL46" s="8"/>
      <c r="EJM46" s="8"/>
      <c r="EJN46" s="8"/>
      <c r="EJO46" s="8"/>
      <c r="EJP46" s="8"/>
      <c r="EJQ46" s="8"/>
      <c r="EJR46" s="8"/>
      <c r="EJS46" s="8"/>
      <c r="EJT46" s="8"/>
      <c r="EJU46" s="8"/>
      <c r="EJV46" s="8"/>
      <c r="EJW46" s="8"/>
      <c r="EJX46" s="8"/>
      <c r="EJY46" s="8"/>
      <c r="EJZ46" s="8"/>
      <c r="EKA46" s="8"/>
      <c r="EKB46" s="8"/>
      <c r="EKC46" s="8"/>
      <c r="EKD46" s="8"/>
      <c r="EKE46" s="8"/>
      <c r="EKF46" s="8"/>
      <c r="EKG46" s="8"/>
      <c r="EKH46" s="8"/>
      <c r="EKI46" s="8"/>
      <c r="EKJ46" s="8"/>
      <c r="EKK46" s="8"/>
      <c r="EKL46" s="8"/>
      <c r="EKM46" s="8"/>
      <c r="EKN46" s="8"/>
      <c r="EKO46" s="8"/>
      <c r="EKP46" s="8"/>
      <c r="EKQ46" s="8"/>
      <c r="EKR46" s="8"/>
      <c r="EKS46" s="8"/>
      <c r="EKT46" s="8"/>
      <c r="EKU46" s="8"/>
      <c r="EKV46" s="8"/>
      <c r="EKW46" s="8"/>
      <c r="EKX46" s="8"/>
      <c r="EKY46" s="8"/>
      <c r="EKZ46" s="8"/>
      <c r="ELA46" s="8"/>
      <c r="ELB46" s="8"/>
      <c r="ELC46" s="8"/>
      <c r="ELD46" s="8"/>
      <c r="ELE46" s="8"/>
      <c r="ELF46" s="8"/>
      <c r="ELG46" s="8"/>
      <c r="ELH46" s="8"/>
      <c r="ELI46" s="8"/>
      <c r="ELJ46" s="8"/>
      <c r="ELK46" s="8"/>
      <c r="ELL46" s="8"/>
      <c r="ELM46" s="8"/>
      <c r="ELN46" s="8"/>
      <c r="ELO46" s="8"/>
      <c r="ELP46" s="8"/>
      <c r="ELQ46" s="8"/>
      <c r="ELR46" s="8"/>
      <c r="ELS46" s="8"/>
      <c r="ELT46" s="8"/>
      <c r="ELU46" s="8"/>
      <c r="ELV46" s="8"/>
      <c r="ELW46" s="8"/>
      <c r="ELX46" s="8"/>
      <c r="ELY46" s="8"/>
      <c r="ELZ46" s="8"/>
      <c r="EMA46" s="8"/>
      <c r="EMB46" s="8"/>
      <c r="EMC46" s="8"/>
      <c r="EMD46" s="8"/>
      <c r="EME46" s="8"/>
      <c r="EMF46" s="8"/>
      <c r="EMG46" s="8"/>
      <c r="EMH46" s="8"/>
      <c r="EMI46" s="8"/>
      <c r="EMJ46" s="8"/>
      <c r="EMK46" s="8"/>
      <c r="EML46" s="8"/>
      <c r="EMM46" s="8"/>
      <c r="EMN46" s="8"/>
      <c r="EMO46" s="8"/>
      <c r="EMP46" s="8"/>
      <c r="EMQ46" s="8"/>
      <c r="EMR46" s="8"/>
      <c r="EMS46" s="8"/>
      <c r="EMT46" s="8"/>
      <c r="EMU46" s="8"/>
      <c r="EMV46" s="8"/>
      <c r="EMW46" s="8"/>
      <c r="EMX46" s="8"/>
      <c r="EMY46" s="8"/>
      <c r="EMZ46" s="8"/>
      <c r="ENA46" s="8"/>
      <c r="ENB46" s="8"/>
      <c r="ENC46" s="8"/>
      <c r="END46" s="8"/>
      <c r="ENE46" s="8"/>
      <c r="ENF46" s="8"/>
      <c r="ENG46" s="8"/>
      <c r="ENH46" s="8"/>
      <c r="ENI46" s="8"/>
      <c r="ENJ46" s="8"/>
      <c r="ENK46" s="8"/>
      <c r="ENL46" s="8"/>
      <c r="ENM46" s="8"/>
      <c r="ENN46" s="8"/>
      <c r="ENO46" s="8"/>
      <c r="ENP46" s="8"/>
      <c r="ENQ46" s="8"/>
      <c r="ENR46" s="8"/>
      <c r="ENS46" s="8"/>
      <c r="ENT46" s="8"/>
      <c r="ENU46" s="8"/>
      <c r="ENV46" s="8"/>
      <c r="ENW46" s="8"/>
      <c r="ENX46" s="8"/>
      <c r="ENY46" s="8"/>
      <c r="ENZ46" s="8"/>
      <c r="EOA46" s="8"/>
      <c r="EOB46" s="8"/>
      <c r="EOC46" s="8"/>
      <c r="EOD46" s="8"/>
      <c r="EOE46" s="8"/>
      <c r="EOF46" s="8"/>
      <c r="EOG46" s="8"/>
      <c r="EOH46" s="8"/>
      <c r="EOI46" s="8"/>
      <c r="EOJ46" s="8"/>
      <c r="EOK46" s="8"/>
      <c r="EOL46" s="8"/>
      <c r="EOM46" s="8"/>
      <c r="EON46" s="8"/>
      <c r="EOO46" s="8"/>
      <c r="EOP46" s="8"/>
      <c r="EOQ46" s="8"/>
      <c r="EOR46" s="8"/>
      <c r="EOS46" s="8"/>
      <c r="EOT46" s="8"/>
      <c r="EOU46" s="8"/>
      <c r="EOV46" s="8"/>
      <c r="EOW46" s="8"/>
      <c r="EOX46" s="8"/>
      <c r="EOY46" s="8"/>
      <c r="EOZ46" s="8"/>
      <c r="EPA46" s="8"/>
      <c r="EPB46" s="8"/>
      <c r="EPC46" s="8"/>
      <c r="EPD46" s="8"/>
      <c r="EPE46" s="8"/>
      <c r="EPF46" s="8"/>
      <c r="EPG46" s="8"/>
      <c r="EPH46" s="8"/>
      <c r="EPI46" s="8"/>
      <c r="EPJ46" s="8"/>
      <c r="EPK46" s="8"/>
      <c r="EPL46" s="8"/>
      <c r="EPM46" s="8"/>
      <c r="EPN46" s="8"/>
      <c r="EPO46" s="8"/>
      <c r="EPP46" s="8"/>
      <c r="EPQ46" s="8"/>
      <c r="EPR46" s="8"/>
      <c r="EPS46" s="8"/>
      <c r="EPT46" s="8"/>
      <c r="EPU46" s="8"/>
      <c r="EPV46" s="8"/>
      <c r="EPW46" s="8"/>
      <c r="EPX46" s="8"/>
      <c r="EPY46" s="8"/>
      <c r="EPZ46" s="8"/>
      <c r="EQA46" s="8"/>
      <c r="EQB46" s="8"/>
      <c r="EQC46" s="8"/>
      <c r="EQD46" s="8"/>
      <c r="EQE46" s="8"/>
      <c r="EQF46" s="8"/>
      <c r="EQG46" s="8"/>
      <c r="EQH46" s="8"/>
      <c r="EQI46" s="8"/>
      <c r="EQJ46" s="8"/>
      <c r="EQK46" s="8"/>
      <c r="EQL46" s="8"/>
      <c r="EQM46" s="8"/>
      <c r="EQN46" s="8"/>
      <c r="EQO46" s="8"/>
      <c r="EQP46" s="8"/>
      <c r="EQQ46" s="8"/>
      <c r="EQR46" s="8"/>
      <c r="EQS46" s="8"/>
      <c r="EQT46" s="8"/>
      <c r="EQU46" s="8"/>
      <c r="EQV46" s="8"/>
      <c r="EQW46" s="8"/>
      <c r="EQX46" s="8"/>
      <c r="EQY46" s="8"/>
      <c r="EQZ46" s="8"/>
      <c r="ERA46" s="8"/>
      <c r="ERB46" s="8"/>
      <c r="ERC46" s="8"/>
      <c r="ERD46" s="8"/>
      <c r="ERE46" s="8"/>
      <c r="ERF46" s="8"/>
      <c r="ERG46" s="8"/>
      <c r="ERH46" s="8"/>
      <c r="ERI46" s="8"/>
      <c r="ERJ46" s="8"/>
      <c r="ERK46" s="8"/>
      <c r="ERL46" s="8"/>
      <c r="ERM46" s="8"/>
      <c r="ERN46" s="8"/>
      <c r="ERO46" s="8"/>
      <c r="ERP46" s="8"/>
      <c r="ERQ46" s="8"/>
      <c r="ERR46" s="8"/>
      <c r="ERS46" s="8"/>
      <c r="ERT46" s="8"/>
      <c r="ERU46" s="8"/>
      <c r="ERV46" s="8"/>
      <c r="ERW46" s="8"/>
      <c r="ERX46" s="8"/>
      <c r="ERY46" s="8"/>
      <c r="ERZ46" s="8"/>
      <c r="ESA46" s="8"/>
      <c r="ESB46" s="8"/>
      <c r="ESC46" s="8"/>
      <c r="ESD46" s="8"/>
      <c r="ESE46" s="8"/>
      <c r="ESF46" s="8"/>
      <c r="ESG46" s="8"/>
      <c r="ESH46" s="8"/>
      <c r="ESI46" s="8"/>
      <c r="ESJ46" s="8"/>
      <c r="ESK46" s="8"/>
      <c r="ESL46" s="8"/>
      <c r="ESM46" s="8"/>
      <c r="ESN46" s="8"/>
      <c r="ESO46" s="8"/>
      <c r="ESP46" s="8"/>
      <c r="ESQ46" s="8"/>
      <c r="ESR46" s="8"/>
      <c r="ESS46" s="8"/>
      <c r="EST46" s="8"/>
      <c r="ESU46" s="8"/>
      <c r="ESV46" s="8"/>
      <c r="ESW46" s="8"/>
      <c r="ESX46" s="8"/>
      <c r="ESY46" s="8"/>
      <c r="ESZ46" s="8"/>
      <c r="ETA46" s="8"/>
      <c r="ETB46" s="8"/>
      <c r="ETC46" s="8"/>
      <c r="ETD46" s="8"/>
      <c r="ETE46" s="8"/>
      <c r="ETF46" s="8"/>
      <c r="ETG46" s="8"/>
      <c r="ETH46" s="8"/>
      <c r="ETI46" s="8"/>
      <c r="ETJ46" s="8"/>
      <c r="ETK46" s="8"/>
      <c r="ETL46" s="8"/>
      <c r="ETM46" s="8"/>
      <c r="ETN46" s="8"/>
      <c r="ETO46" s="8"/>
      <c r="ETP46" s="8"/>
      <c r="ETQ46" s="8"/>
      <c r="ETR46" s="8"/>
      <c r="ETS46" s="8"/>
      <c r="ETT46" s="8"/>
      <c r="ETU46" s="8"/>
      <c r="ETV46" s="8"/>
      <c r="ETW46" s="8"/>
      <c r="ETX46" s="8"/>
      <c r="ETY46" s="8"/>
      <c r="ETZ46" s="8"/>
      <c r="EUA46" s="8"/>
      <c r="EUB46" s="8"/>
      <c r="EUC46" s="8"/>
      <c r="EUD46" s="8"/>
      <c r="EUE46" s="8"/>
      <c r="EUF46" s="8"/>
      <c r="EUG46" s="8"/>
      <c r="EUH46" s="8"/>
      <c r="EUI46" s="8"/>
      <c r="EUJ46" s="8"/>
      <c r="EUK46" s="8"/>
      <c r="EUL46" s="8"/>
      <c r="EUM46" s="8"/>
      <c r="EUN46" s="8"/>
      <c r="EUO46" s="8"/>
      <c r="EUP46" s="8"/>
      <c r="EUQ46" s="8"/>
      <c r="EUR46" s="8"/>
      <c r="EUS46" s="8"/>
      <c r="EUT46" s="8"/>
      <c r="EUU46" s="8"/>
      <c r="EUV46" s="8"/>
      <c r="EUW46" s="8"/>
      <c r="EUX46" s="8"/>
      <c r="EUY46" s="8"/>
      <c r="EUZ46" s="8"/>
      <c r="EVA46" s="8"/>
      <c r="EVB46" s="8"/>
      <c r="EVC46" s="8"/>
      <c r="EVD46" s="8"/>
      <c r="EVE46" s="8"/>
      <c r="EVF46" s="8"/>
      <c r="EVG46" s="8"/>
      <c r="EVH46" s="8"/>
      <c r="EVI46" s="8"/>
      <c r="EVJ46" s="8"/>
      <c r="EVK46" s="8"/>
      <c r="EVL46" s="8"/>
      <c r="EVM46" s="8"/>
      <c r="EVN46" s="8"/>
      <c r="EVO46" s="8"/>
      <c r="EVP46" s="8"/>
      <c r="EVQ46" s="8"/>
      <c r="EVR46" s="8"/>
      <c r="EVS46" s="8"/>
      <c r="EVT46" s="8"/>
      <c r="EVU46" s="8"/>
      <c r="EVV46" s="8"/>
      <c r="EVW46" s="8"/>
      <c r="EVX46" s="8"/>
      <c r="EVY46" s="8"/>
      <c r="EVZ46" s="8"/>
      <c r="EWA46" s="8"/>
      <c r="EWB46" s="8"/>
      <c r="EWC46" s="8"/>
      <c r="EWD46" s="8"/>
      <c r="EWE46" s="8"/>
      <c r="EWF46" s="8"/>
      <c r="EWG46" s="8"/>
      <c r="EWH46" s="8"/>
      <c r="EWI46" s="8"/>
      <c r="EWJ46" s="8"/>
      <c r="EWK46" s="8"/>
      <c r="EWL46" s="8"/>
      <c r="EWM46" s="8"/>
      <c r="EWN46" s="8"/>
      <c r="EWO46" s="8"/>
      <c r="EWP46" s="8"/>
      <c r="EWQ46" s="8"/>
      <c r="EWR46" s="8"/>
      <c r="EWS46" s="8"/>
      <c r="EWT46" s="8"/>
      <c r="EWU46" s="8"/>
      <c r="EWV46" s="8"/>
      <c r="EWW46" s="8"/>
      <c r="EWX46" s="8"/>
      <c r="EWY46" s="8"/>
      <c r="EWZ46" s="8"/>
      <c r="EXA46" s="8"/>
      <c r="EXB46" s="8"/>
      <c r="EXC46" s="8"/>
      <c r="EXD46" s="8"/>
      <c r="EXE46" s="8"/>
      <c r="EXF46" s="8"/>
      <c r="EXG46" s="8"/>
      <c r="EXH46" s="8"/>
      <c r="EXI46" s="8"/>
      <c r="EXJ46" s="8"/>
      <c r="EXK46" s="8"/>
      <c r="EXL46" s="8"/>
      <c r="EXM46" s="8"/>
      <c r="EXN46" s="8"/>
      <c r="EXO46" s="8"/>
      <c r="EXP46" s="8"/>
      <c r="EXQ46" s="8"/>
      <c r="EXR46" s="8"/>
      <c r="EXS46" s="8"/>
      <c r="EXT46" s="8"/>
      <c r="EXU46" s="8"/>
      <c r="EXV46" s="8"/>
      <c r="EXW46" s="8"/>
      <c r="EXX46" s="8"/>
      <c r="EXY46" s="8"/>
      <c r="EXZ46" s="8"/>
      <c r="EYA46" s="8"/>
      <c r="EYB46" s="8"/>
      <c r="EYC46" s="8"/>
      <c r="EYD46" s="8"/>
      <c r="EYE46" s="8"/>
      <c r="EYF46" s="8"/>
      <c r="EYG46" s="8"/>
      <c r="EYH46" s="8"/>
      <c r="EYI46" s="8"/>
      <c r="EYJ46" s="8"/>
      <c r="EYK46" s="8"/>
      <c r="EYL46" s="8"/>
      <c r="EYM46" s="8"/>
      <c r="EYN46" s="8"/>
      <c r="EYO46" s="8"/>
      <c r="EYP46" s="8"/>
      <c r="EYQ46" s="8"/>
      <c r="EYR46" s="8"/>
      <c r="EYS46" s="8"/>
      <c r="EYT46" s="8"/>
      <c r="EYU46" s="8"/>
      <c r="EYV46" s="8"/>
      <c r="EYW46" s="8"/>
      <c r="EYX46" s="8"/>
      <c r="EYY46" s="8"/>
      <c r="EYZ46" s="8"/>
      <c r="EZA46" s="8"/>
      <c r="EZB46" s="8"/>
      <c r="EZC46" s="8"/>
      <c r="EZD46" s="8"/>
      <c r="EZE46" s="8"/>
      <c r="EZF46" s="8"/>
      <c r="EZG46" s="8"/>
      <c r="EZH46" s="8"/>
      <c r="EZI46" s="8"/>
      <c r="EZJ46" s="8"/>
      <c r="EZK46" s="8"/>
      <c r="EZL46" s="8"/>
      <c r="EZM46" s="8"/>
      <c r="EZN46" s="8"/>
      <c r="EZO46" s="8"/>
      <c r="EZP46" s="8"/>
      <c r="EZQ46" s="8"/>
      <c r="EZR46" s="8"/>
      <c r="EZS46" s="8"/>
      <c r="EZT46" s="8"/>
      <c r="EZU46" s="8"/>
      <c r="EZV46" s="8"/>
      <c r="EZW46" s="8"/>
      <c r="EZX46" s="8"/>
      <c r="EZY46" s="8"/>
      <c r="EZZ46" s="8"/>
      <c r="FAA46" s="8"/>
      <c r="FAB46" s="8"/>
      <c r="FAC46" s="8"/>
      <c r="FAD46" s="8"/>
      <c r="FAE46" s="8"/>
      <c r="FAF46" s="8"/>
      <c r="FAG46" s="8"/>
      <c r="FAH46" s="8"/>
      <c r="FAI46" s="8"/>
      <c r="FAJ46" s="8"/>
      <c r="FAK46" s="8"/>
      <c r="FAL46" s="8"/>
      <c r="FAM46" s="8"/>
      <c r="FAN46" s="8"/>
      <c r="FAO46" s="8"/>
      <c r="FAP46" s="8"/>
      <c r="FAQ46" s="8"/>
      <c r="FAR46" s="8"/>
      <c r="FAS46" s="8"/>
      <c r="FAT46" s="8"/>
      <c r="FAU46" s="8"/>
      <c r="FAV46" s="8"/>
      <c r="FAW46" s="8"/>
      <c r="FAX46" s="8"/>
      <c r="FAY46" s="8"/>
      <c r="FAZ46" s="8"/>
      <c r="FBA46" s="8"/>
      <c r="FBB46" s="8"/>
      <c r="FBC46" s="8"/>
      <c r="FBD46" s="8"/>
      <c r="FBE46" s="8"/>
      <c r="FBF46" s="8"/>
      <c r="FBG46" s="8"/>
      <c r="FBH46" s="8"/>
      <c r="FBI46" s="8"/>
      <c r="FBJ46" s="8"/>
      <c r="FBK46" s="8"/>
      <c r="FBL46" s="8"/>
      <c r="FBM46" s="8"/>
      <c r="FBN46" s="8"/>
      <c r="FBO46" s="8"/>
      <c r="FBP46" s="8"/>
      <c r="FBQ46" s="8"/>
      <c r="FBR46" s="8"/>
      <c r="FBS46" s="8"/>
      <c r="FBT46" s="8"/>
      <c r="FBU46" s="8"/>
      <c r="FBV46" s="8"/>
      <c r="FBW46" s="8"/>
      <c r="FBX46" s="8"/>
      <c r="FBY46" s="8"/>
      <c r="FBZ46" s="8"/>
      <c r="FCA46" s="8"/>
      <c r="FCB46" s="8"/>
      <c r="FCC46" s="8"/>
      <c r="FCD46" s="8"/>
      <c r="FCE46" s="8"/>
      <c r="FCF46" s="8"/>
      <c r="FCG46" s="8"/>
      <c r="FCH46" s="8"/>
      <c r="FCI46" s="8"/>
      <c r="FCJ46" s="8"/>
      <c r="FCK46" s="8"/>
      <c r="FCL46" s="8"/>
      <c r="FCM46" s="8"/>
      <c r="FCN46" s="8"/>
      <c r="FCO46" s="8"/>
      <c r="FCP46" s="8"/>
      <c r="FCQ46" s="8"/>
      <c r="FCR46" s="8"/>
      <c r="FCS46" s="8"/>
      <c r="FCT46" s="8"/>
      <c r="FCU46" s="8"/>
      <c r="FCV46" s="8"/>
      <c r="FCW46" s="8"/>
      <c r="FCX46" s="8"/>
      <c r="FCY46" s="8"/>
      <c r="FCZ46" s="8"/>
      <c r="FDA46" s="8"/>
      <c r="FDB46" s="8"/>
      <c r="FDC46" s="8"/>
      <c r="FDD46" s="8"/>
      <c r="FDE46" s="8"/>
      <c r="FDF46" s="8"/>
      <c r="FDG46" s="8"/>
      <c r="FDH46" s="8"/>
      <c r="FDI46" s="8"/>
      <c r="FDJ46" s="8"/>
      <c r="FDK46" s="8"/>
      <c r="FDL46" s="8"/>
      <c r="FDM46" s="8"/>
      <c r="FDN46" s="8"/>
      <c r="FDO46" s="8"/>
      <c r="FDP46" s="8"/>
      <c r="FDQ46" s="8"/>
      <c r="FDR46" s="8"/>
      <c r="FDS46" s="8"/>
      <c r="FDT46" s="8"/>
      <c r="FDU46" s="8"/>
      <c r="FDV46" s="8"/>
      <c r="FDW46" s="8"/>
      <c r="FDX46" s="8"/>
      <c r="FDY46" s="8"/>
      <c r="FDZ46" s="8"/>
      <c r="FEA46" s="8"/>
      <c r="FEB46" s="8"/>
      <c r="FEC46" s="8"/>
      <c r="FED46" s="8"/>
      <c r="FEE46" s="8"/>
      <c r="FEF46" s="8"/>
      <c r="FEG46" s="8"/>
      <c r="FEH46" s="8"/>
      <c r="FEI46" s="8"/>
      <c r="FEJ46" s="8"/>
      <c r="FEK46" s="8"/>
      <c r="FEL46" s="8"/>
      <c r="FEM46" s="8"/>
      <c r="FEN46" s="8"/>
      <c r="FEO46" s="8"/>
      <c r="FEP46" s="8"/>
      <c r="FEQ46" s="8"/>
      <c r="FER46" s="8"/>
      <c r="FES46" s="8"/>
      <c r="FET46" s="8"/>
      <c r="FEU46" s="8"/>
      <c r="FEV46" s="8"/>
      <c r="FEW46" s="8"/>
      <c r="FEX46" s="8"/>
      <c r="FEY46" s="8"/>
      <c r="FEZ46" s="8"/>
      <c r="FFA46" s="8"/>
      <c r="FFB46" s="8"/>
      <c r="FFC46" s="8"/>
      <c r="FFD46" s="8"/>
      <c r="FFE46" s="8"/>
      <c r="FFF46" s="8"/>
      <c r="FFG46" s="8"/>
      <c r="FFH46" s="8"/>
      <c r="FFI46" s="8"/>
      <c r="FFJ46" s="8"/>
      <c r="FFK46" s="8"/>
      <c r="FFL46" s="8"/>
      <c r="FFM46" s="8"/>
      <c r="FFN46" s="8"/>
      <c r="FFO46" s="8"/>
      <c r="FFP46" s="8"/>
      <c r="FFQ46" s="8"/>
      <c r="FFR46" s="8"/>
      <c r="FFS46" s="8"/>
      <c r="FFT46" s="8"/>
      <c r="FFU46" s="8"/>
      <c r="FFV46" s="8"/>
      <c r="FFW46" s="8"/>
      <c r="FFX46" s="8"/>
      <c r="FFY46" s="8"/>
      <c r="FFZ46" s="8"/>
      <c r="FGA46" s="8"/>
      <c r="FGB46" s="8"/>
      <c r="FGC46" s="8"/>
      <c r="FGD46" s="8"/>
      <c r="FGE46" s="8"/>
      <c r="FGF46" s="8"/>
      <c r="FGG46" s="8"/>
      <c r="FGH46" s="8"/>
      <c r="FGI46" s="8"/>
      <c r="FGJ46" s="8"/>
      <c r="FGK46" s="8"/>
      <c r="FGL46" s="8"/>
      <c r="FGM46" s="8"/>
      <c r="FGN46" s="8"/>
      <c r="FGO46" s="8"/>
      <c r="FGP46" s="8"/>
      <c r="FGQ46" s="8"/>
      <c r="FGR46" s="8"/>
      <c r="FGS46" s="8"/>
      <c r="FGT46" s="8"/>
      <c r="FGU46" s="8"/>
      <c r="FGV46" s="8"/>
      <c r="FGW46" s="8"/>
      <c r="FGX46" s="8"/>
      <c r="FGY46" s="8"/>
      <c r="FGZ46" s="8"/>
      <c r="FHA46" s="8"/>
      <c r="FHB46" s="8"/>
      <c r="FHC46" s="8"/>
      <c r="FHD46" s="8"/>
      <c r="FHE46" s="8"/>
      <c r="FHF46" s="8"/>
      <c r="FHG46" s="8"/>
      <c r="FHH46" s="8"/>
      <c r="FHI46" s="8"/>
      <c r="FHJ46" s="8"/>
      <c r="FHK46" s="8"/>
      <c r="FHL46" s="8"/>
      <c r="FHM46" s="8"/>
      <c r="FHN46" s="8"/>
      <c r="FHO46" s="8"/>
      <c r="FHP46" s="8"/>
      <c r="FHQ46" s="8"/>
      <c r="FHR46" s="8"/>
      <c r="FHS46" s="8"/>
      <c r="FHT46" s="8"/>
      <c r="FHU46" s="8"/>
      <c r="FHV46" s="8"/>
      <c r="FHW46" s="8"/>
      <c r="FHX46" s="8"/>
      <c r="FHY46" s="8"/>
      <c r="FHZ46" s="8"/>
      <c r="FIA46" s="8"/>
      <c r="FIB46" s="8"/>
      <c r="FIC46" s="8"/>
      <c r="FID46" s="8"/>
      <c r="FIE46" s="8"/>
      <c r="FIF46" s="8"/>
      <c r="FIG46" s="8"/>
      <c r="FIH46" s="8"/>
      <c r="FII46" s="8"/>
      <c r="FIJ46" s="8"/>
      <c r="FIK46" s="8"/>
      <c r="FIL46" s="8"/>
      <c r="FIM46" s="8"/>
      <c r="FIN46" s="8"/>
      <c r="FIO46" s="8"/>
      <c r="FIP46" s="8"/>
      <c r="FIQ46" s="8"/>
      <c r="FIR46" s="8"/>
      <c r="FIS46" s="8"/>
      <c r="FIT46" s="8"/>
      <c r="FIU46" s="8"/>
      <c r="FIV46" s="8"/>
      <c r="FIW46" s="8"/>
      <c r="FIX46" s="8"/>
      <c r="FIY46" s="8"/>
      <c r="FIZ46" s="8"/>
      <c r="FJA46" s="8"/>
      <c r="FJB46" s="8"/>
      <c r="FJC46" s="8"/>
      <c r="FJD46" s="8"/>
      <c r="FJE46" s="8"/>
      <c r="FJF46" s="8"/>
      <c r="FJG46" s="8"/>
      <c r="FJH46" s="8"/>
      <c r="FJI46" s="8"/>
      <c r="FJJ46" s="8"/>
      <c r="FJK46" s="8"/>
      <c r="FJL46" s="8"/>
      <c r="FJM46" s="8"/>
      <c r="FJN46" s="8"/>
      <c r="FJO46" s="8"/>
      <c r="FJP46" s="8"/>
      <c r="FJQ46" s="8"/>
      <c r="FJR46" s="8"/>
      <c r="FJS46" s="8"/>
      <c r="FJT46" s="8"/>
      <c r="FJU46" s="8"/>
      <c r="FJV46" s="8"/>
      <c r="FJW46" s="8"/>
      <c r="FJX46" s="8"/>
      <c r="FJY46" s="8"/>
      <c r="FJZ46" s="8"/>
      <c r="FKA46" s="8"/>
      <c r="FKB46" s="8"/>
      <c r="FKC46" s="8"/>
      <c r="FKD46" s="8"/>
      <c r="FKE46" s="8"/>
      <c r="FKF46" s="8"/>
      <c r="FKG46" s="8"/>
      <c r="FKH46" s="8"/>
      <c r="FKI46" s="8"/>
      <c r="FKJ46" s="8"/>
      <c r="FKK46" s="8"/>
      <c r="FKL46" s="8"/>
      <c r="FKM46" s="8"/>
      <c r="FKN46" s="8"/>
      <c r="FKO46" s="8"/>
      <c r="FKP46" s="8"/>
      <c r="FKQ46" s="8"/>
      <c r="FKR46" s="8"/>
      <c r="FKS46" s="8"/>
      <c r="FKT46" s="8"/>
      <c r="FKU46" s="8"/>
      <c r="FKV46" s="8"/>
      <c r="FKW46" s="8"/>
      <c r="FKX46" s="8"/>
      <c r="FKY46" s="8"/>
      <c r="FKZ46" s="8"/>
      <c r="FLA46" s="8"/>
      <c r="FLB46" s="8"/>
      <c r="FLC46" s="8"/>
      <c r="FLD46" s="8"/>
      <c r="FLE46" s="8"/>
      <c r="FLF46" s="8"/>
      <c r="FLG46" s="8"/>
      <c r="FLH46" s="8"/>
      <c r="FLI46" s="8"/>
      <c r="FLJ46" s="8"/>
      <c r="FLK46" s="8"/>
      <c r="FLL46" s="8"/>
      <c r="FLM46" s="8"/>
      <c r="FLN46" s="8"/>
      <c r="FLO46" s="8"/>
      <c r="FLP46" s="8"/>
      <c r="FLQ46" s="8"/>
      <c r="FLR46" s="8"/>
      <c r="FLS46" s="8"/>
      <c r="FLT46" s="8"/>
      <c r="FLU46" s="8"/>
      <c r="FLV46" s="8"/>
      <c r="FLW46" s="8"/>
      <c r="FLX46" s="8"/>
      <c r="FLY46" s="8"/>
      <c r="FLZ46" s="8"/>
      <c r="FMA46" s="8"/>
      <c r="FMB46" s="8"/>
      <c r="FMC46" s="8"/>
      <c r="FMD46" s="8"/>
      <c r="FME46" s="8"/>
      <c r="FMF46" s="8"/>
      <c r="FMG46" s="8"/>
      <c r="FMH46" s="8"/>
      <c r="FMI46" s="8"/>
      <c r="FMJ46" s="8"/>
      <c r="FMK46" s="8"/>
      <c r="FML46" s="8"/>
      <c r="FMM46" s="8"/>
      <c r="FMN46" s="8"/>
      <c r="FMO46" s="8"/>
      <c r="FMP46" s="8"/>
      <c r="FMQ46" s="8"/>
      <c r="FMR46" s="8"/>
      <c r="FMS46" s="8"/>
      <c r="FMT46" s="8"/>
      <c r="FMU46" s="8"/>
      <c r="FMV46" s="8"/>
      <c r="FMW46" s="8"/>
      <c r="FMX46" s="8"/>
      <c r="FMY46" s="8"/>
      <c r="FMZ46" s="8"/>
      <c r="FNA46" s="8"/>
      <c r="FNB46" s="8"/>
      <c r="FNC46" s="8"/>
      <c r="FND46" s="8"/>
      <c r="FNE46" s="8"/>
      <c r="FNF46" s="8"/>
      <c r="FNG46" s="8"/>
      <c r="FNH46" s="8"/>
      <c r="FNI46" s="8"/>
      <c r="FNJ46" s="8"/>
      <c r="FNK46" s="8"/>
      <c r="FNL46" s="8"/>
      <c r="FNM46" s="8"/>
      <c r="FNN46" s="8"/>
      <c r="FNO46" s="8"/>
      <c r="FNP46" s="8"/>
      <c r="FNQ46" s="8"/>
      <c r="FNR46" s="8"/>
      <c r="FNS46" s="8"/>
      <c r="FNT46" s="8"/>
      <c r="FNU46" s="8"/>
      <c r="FNV46" s="8"/>
      <c r="FNW46" s="8"/>
      <c r="FNX46" s="8"/>
      <c r="FNY46" s="8"/>
      <c r="FNZ46" s="8"/>
      <c r="FOA46" s="8"/>
      <c r="FOB46" s="8"/>
      <c r="FOC46" s="8"/>
      <c r="FOD46" s="8"/>
      <c r="FOE46" s="8"/>
      <c r="FOF46" s="8"/>
      <c r="FOG46" s="8"/>
      <c r="FOH46" s="8"/>
      <c r="FOI46" s="8"/>
      <c r="FOJ46" s="8"/>
      <c r="FOK46" s="8"/>
      <c r="FOL46" s="8"/>
      <c r="FOM46" s="8"/>
      <c r="FON46" s="8"/>
      <c r="FOO46" s="8"/>
      <c r="FOP46" s="8"/>
      <c r="FOQ46" s="8"/>
      <c r="FOR46" s="8"/>
      <c r="FOS46" s="8"/>
      <c r="FOT46" s="8"/>
      <c r="FOU46" s="8"/>
      <c r="FOV46" s="8"/>
      <c r="FOW46" s="8"/>
      <c r="FOX46" s="8"/>
      <c r="FOY46" s="8"/>
      <c r="FOZ46" s="8"/>
      <c r="FPA46" s="8"/>
      <c r="FPB46" s="8"/>
      <c r="FPC46" s="8"/>
      <c r="FPD46" s="8"/>
      <c r="FPE46" s="8"/>
      <c r="FPF46" s="8"/>
      <c r="FPG46" s="8"/>
      <c r="FPH46" s="8"/>
      <c r="FPI46" s="8"/>
      <c r="FPJ46" s="8"/>
      <c r="FPK46" s="8"/>
      <c r="FPL46" s="8"/>
      <c r="FPM46" s="8"/>
      <c r="FPN46" s="8"/>
      <c r="FPO46" s="8"/>
      <c r="FPP46" s="8"/>
      <c r="FPQ46" s="8"/>
      <c r="FPR46" s="8"/>
      <c r="FPS46" s="8"/>
      <c r="FPT46" s="8"/>
      <c r="FPU46" s="8"/>
      <c r="FPV46" s="8"/>
      <c r="FPW46" s="8"/>
      <c r="FPX46" s="8"/>
      <c r="FPY46" s="8"/>
      <c r="FPZ46" s="8"/>
      <c r="FQA46" s="8"/>
      <c r="FQB46" s="8"/>
      <c r="FQC46" s="8"/>
      <c r="FQD46" s="8"/>
      <c r="FQE46" s="8"/>
      <c r="FQF46" s="8"/>
      <c r="FQG46" s="8"/>
      <c r="FQH46" s="8"/>
      <c r="FQI46" s="8"/>
      <c r="FQJ46" s="8"/>
      <c r="FQK46" s="8"/>
      <c r="FQL46" s="8"/>
      <c r="FQM46" s="8"/>
      <c r="FQN46" s="8"/>
      <c r="FQO46" s="8"/>
      <c r="FQP46" s="8"/>
      <c r="FQQ46" s="8"/>
      <c r="FQR46" s="8"/>
      <c r="FQS46" s="8"/>
      <c r="FQT46" s="8"/>
      <c r="FQU46" s="8"/>
      <c r="FQV46" s="8"/>
      <c r="FQW46" s="8"/>
      <c r="FQX46" s="8"/>
      <c r="FQY46" s="8"/>
      <c r="FQZ46" s="8"/>
      <c r="FRA46" s="8"/>
      <c r="FRB46" s="8"/>
      <c r="FRC46" s="8"/>
      <c r="FRD46" s="8"/>
      <c r="FRE46" s="8"/>
      <c r="FRF46" s="8"/>
      <c r="FRG46" s="8"/>
      <c r="FRH46" s="8"/>
      <c r="FRI46" s="8"/>
      <c r="FRJ46" s="8"/>
      <c r="FRK46" s="8"/>
      <c r="FRL46" s="8"/>
      <c r="FRM46" s="8"/>
      <c r="FRN46" s="8"/>
      <c r="FRO46" s="8"/>
      <c r="FRP46" s="8"/>
      <c r="FRQ46" s="8"/>
      <c r="FRR46" s="8"/>
      <c r="FRS46" s="8"/>
      <c r="FRT46" s="8"/>
      <c r="FRU46" s="8"/>
      <c r="FRV46" s="8"/>
      <c r="FRW46" s="8"/>
      <c r="FRX46" s="8"/>
      <c r="FRY46" s="8"/>
      <c r="FRZ46" s="8"/>
      <c r="FSA46" s="8"/>
      <c r="FSB46" s="8"/>
      <c r="FSC46" s="8"/>
      <c r="FSD46" s="8"/>
      <c r="FSE46" s="8"/>
      <c r="FSF46" s="8"/>
      <c r="FSG46" s="8"/>
      <c r="FSH46" s="8"/>
      <c r="FSI46" s="8"/>
      <c r="FSJ46" s="8"/>
      <c r="FSK46" s="8"/>
      <c r="FSL46" s="8"/>
      <c r="FSM46" s="8"/>
      <c r="FSN46" s="8"/>
      <c r="FSO46" s="8"/>
      <c r="FSP46" s="8"/>
      <c r="FSQ46" s="8"/>
      <c r="FSR46" s="8"/>
      <c r="FSS46" s="8"/>
      <c r="FST46" s="8"/>
      <c r="FSU46" s="8"/>
      <c r="FSV46" s="8"/>
      <c r="FSW46" s="8"/>
      <c r="FSX46" s="8"/>
      <c r="FSY46" s="8"/>
      <c r="FSZ46" s="8"/>
      <c r="FTA46" s="8"/>
      <c r="FTB46" s="8"/>
      <c r="FTC46" s="8"/>
      <c r="FTD46" s="8"/>
      <c r="FTE46" s="8"/>
      <c r="FTF46" s="8"/>
      <c r="FTG46" s="8"/>
      <c r="FTH46" s="8"/>
      <c r="FTI46" s="8"/>
      <c r="FTJ46" s="8"/>
      <c r="FTK46" s="8"/>
      <c r="FTL46" s="8"/>
      <c r="FTM46" s="8"/>
      <c r="FTN46" s="8"/>
      <c r="FTO46" s="8"/>
      <c r="FTP46" s="8"/>
      <c r="FTQ46" s="8"/>
      <c r="FTR46" s="8"/>
      <c r="FTS46" s="8"/>
      <c r="FTT46" s="8"/>
      <c r="FTU46" s="8"/>
      <c r="FTV46" s="8"/>
      <c r="FTW46" s="8"/>
      <c r="FTX46" s="8"/>
      <c r="FTY46" s="8"/>
      <c r="FTZ46" s="8"/>
      <c r="FUA46" s="8"/>
      <c r="FUB46" s="8"/>
      <c r="FUC46" s="8"/>
      <c r="FUD46" s="8"/>
      <c r="FUE46" s="8"/>
      <c r="FUF46" s="8"/>
      <c r="FUG46" s="8"/>
      <c r="FUH46" s="8"/>
      <c r="FUI46" s="8"/>
      <c r="FUJ46" s="8"/>
      <c r="FUK46" s="8"/>
      <c r="FUL46" s="8"/>
      <c r="FUM46" s="8"/>
      <c r="FUN46" s="8"/>
      <c r="FUO46" s="8"/>
      <c r="FUP46" s="8"/>
      <c r="FUQ46" s="8"/>
      <c r="FUR46" s="8"/>
      <c r="FUS46" s="8"/>
      <c r="FUT46" s="8"/>
      <c r="FUU46" s="8"/>
      <c r="FUV46" s="8"/>
      <c r="FUW46" s="8"/>
      <c r="FUX46" s="8"/>
      <c r="FUY46" s="8"/>
      <c r="FUZ46" s="8"/>
      <c r="FVA46" s="8"/>
      <c r="FVB46" s="8"/>
      <c r="FVC46" s="8"/>
      <c r="FVD46" s="8"/>
      <c r="FVE46" s="8"/>
      <c r="FVF46" s="8"/>
      <c r="FVG46" s="8"/>
      <c r="FVH46" s="8"/>
      <c r="FVI46" s="8"/>
      <c r="FVJ46" s="8"/>
      <c r="FVK46" s="8"/>
      <c r="FVL46" s="8"/>
      <c r="FVM46" s="8"/>
      <c r="FVN46" s="8"/>
      <c r="FVO46" s="8"/>
      <c r="FVP46" s="8"/>
      <c r="FVQ46" s="8"/>
      <c r="FVR46" s="8"/>
      <c r="FVS46" s="8"/>
      <c r="FVT46" s="8"/>
      <c r="FVU46" s="8"/>
      <c r="FVV46" s="8"/>
      <c r="FVW46" s="8"/>
      <c r="FVX46" s="8"/>
      <c r="FVY46" s="8"/>
      <c r="FVZ46" s="8"/>
      <c r="FWA46" s="8"/>
      <c r="FWB46" s="8"/>
      <c r="FWC46" s="8"/>
      <c r="FWD46" s="8"/>
      <c r="FWE46" s="8"/>
      <c r="FWF46" s="8"/>
      <c r="FWG46" s="8"/>
      <c r="FWH46" s="8"/>
      <c r="FWI46" s="8"/>
      <c r="FWJ46" s="8"/>
      <c r="FWK46" s="8"/>
      <c r="FWL46" s="8"/>
      <c r="FWM46" s="8"/>
      <c r="FWN46" s="8"/>
      <c r="FWO46" s="8"/>
      <c r="FWP46" s="8"/>
      <c r="FWQ46" s="8"/>
      <c r="FWR46" s="8"/>
      <c r="FWS46" s="8"/>
      <c r="FWT46" s="8"/>
      <c r="FWU46" s="8"/>
      <c r="FWV46" s="8"/>
      <c r="FWW46" s="8"/>
      <c r="FWX46" s="8"/>
      <c r="FWY46" s="8"/>
      <c r="FWZ46" s="8"/>
      <c r="FXA46" s="8"/>
      <c r="FXB46" s="8"/>
      <c r="FXC46" s="8"/>
      <c r="FXD46" s="8"/>
      <c r="FXE46" s="8"/>
      <c r="FXF46" s="8"/>
      <c r="FXG46" s="8"/>
      <c r="FXH46" s="8"/>
      <c r="FXI46" s="8"/>
      <c r="FXJ46" s="8"/>
      <c r="FXK46" s="8"/>
      <c r="FXL46" s="8"/>
      <c r="FXM46" s="8"/>
      <c r="FXN46" s="8"/>
      <c r="FXO46" s="8"/>
      <c r="FXP46" s="8"/>
      <c r="FXQ46" s="8"/>
      <c r="FXR46" s="8"/>
      <c r="FXS46" s="8"/>
      <c r="FXT46" s="8"/>
      <c r="FXU46" s="8"/>
      <c r="FXV46" s="8"/>
      <c r="FXW46" s="8"/>
      <c r="FXX46" s="8"/>
      <c r="FXY46" s="8"/>
      <c r="FXZ46" s="8"/>
      <c r="FYA46" s="8"/>
      <c r="FYB46" s="8"/>
      <c r="FYC46" s="8"/>
      <c r="FYD46" s="8"/>
      <c r="FYE46" s="8"/>
      <c r="FYF46" s="8"/>
      <c r="FYG46" s="8"/>
      <c r="FYH46" s="8"/>
      <c r="FYI46" s="8"/>
      <c r="FYJ46" s="8"/>
      <c r="FYK46" s="8"/>
      <c r="FYL46" s="8"/>
      <c r="FYM46" s="8"/>
      <c r="FYN46" s="8"/>
      <c r="FYO46" s="8"/>
      <c r="FYP46" s="8"/>
      <c r="FYQ46" s="8"/>
      <c r="FYR46" s="8"/>
      <c r="FYS46" s="8"/>
      <c r="FYT46" s="8"/>
      <c r="FYU46" s="8"/>
      <c r="FYV46" s="8"/>
      <c r="FYW46" s="8"/>
      <c r="FYX46" s="8"/>
      <c r="FYY46" s="8"/>
      <c r="FYZ46" s="8"/>
      <c r="FZA46" s="8"/>
      <c r="FZB46" s="8"/>
      <c r="FZC46" s="8"/>
      <c r="FZD46" s="8"/>
      <c r="FZE46" s="8"/>
      <c r="FZF46" s="8"/>
      <c r="FZG46" s="8"/>
      <c r="FZH46" s="8"/>
      <c r="FZI46" s="8"/>
      <c r="FZJ46" s="8"/>
      <c r="FZK46" s="8"/>
      <c r="FZL46" s="8"/>
      <c r="FZM46" s="8"/>
      <c r="FZN46" s="8"/>
      <c r="FZO46" s="8"/>
      <c r="FZP46" s="8"/>
      <c r="FZQ46" s="8"/>
      <c r="FZR46" s="8"/>
      <c r="FZS46" s="8"/>
      <c r="FZT46" s="8"/>
      <c r="FZU46" s="8"/>
      <c r="FZV46" s="8"/>
      <c r="FZW46" s="8"/>
      <c r="FZX46" s="8"/>
      <c r="FZY46" s="8"/>
      <c r="FZZ46" s="8"/>
      <c r="GAA46" s="8"/>
      <c r="GAB46" s="8"/>
      <c r="GAC46" s="8"/>
      <c r="GAD46" s="8"/>
      <c r="GAE46" s="8"/>
      <c r="GAF46" s="8"/>
      <c r="GAG46" s="8"/>
      <c r="GAH46" s="8"/>
      <c r="GAI46" s="8"/>
      <c r="GAJ46" s="8"/>
      <c r="GAK46" s="8"/>
      <c r="GAL46" s="8"/>
      <c r="GAM46" s="8"/>
      <c r="GAN46" s="8"/>
      <c r="GAO46" s="8"/>
      <c r="GAP46" s="8"/>
      <c r="GAQ46" s="8"/>
      <c r="GAR46" s="8"/>
      <c r="GAS46" s="8"/>
      <c r="GAT46" s="8"/>
      <c r="GAU46" s="8"/>
      <c r="GAV46" s="8"/>
      <c r="GAW46" s="8"/>
      <c r="GAX46" s="8"/>
      <c r="GAY46" s="8"/>
      <c r="GAZ46" s="8"/>
      <c r="GBA46" s="8"/>
      <c r="GBB46" s="8"/>
      <c r="GBC46" s="8"/>
      <c r="GBD46" s="8"/>
      <c r="GBE46" s="8"/>
      <c r="GBF46" s="8"/>
      <c r="GBG46" s="8"/>
      <c r="GBH46" s="8"/>
      <c r="GBI46" s="8"/>
      <c r="GBJ46" s="8"/>
      <c r="GBK46" s="8"/>
      <c r="GBL46" s="8"/>
      <c r="GBM46" s="8"/>
      <c r="GBN46" s="8"/>
      <c r="GBO46" s="8"/>
      <c r="GBP46" s="8"/>
      <c r="GBQ46" s="8"/>
      <c r="GBR46" s="8"/>
      <c r="GBS46" s="8"/>
      <c r="GBT46" s="8"/>
      <c r="GBU46" s="8"/>
      <c r="GBV46" s="8"/>
      <c r="GBW46" s="8"/>
      <c r="GBX46" s="8"/>
      <c r="GBY46" s="8"/>
      <c r="GBZ46" s="8"/>
      <c r="GCA46" s="8"/>
      <c r="GCB46" s="8"/>
      <c r="GCC46" s="8"/>
      <c r="GCD46" s="8"/>
      <c r="GCE46" s="8"/>
      <c r="GCF46" s="8"/>
      <c r="GCG46" s="8"/>
      <c r="GCH46" s="8"/>
      <c r="GCI46" s="8"/>
      <c r="GCJ46" s="8"/>
      <c r="GCK46" s="8"/>
      <c r="GCL46" s="8"/>
      <c r="GCM46" s="8"/>
      <c r="GCN46" s="8"/>
      <c r="GCO46" s="8"/>
      <c r="GCP46" s="8"/>
      <c r="GCQ46" s="8"/>
      <c r="GCR46" s="8"/>
      <c r="GCS46" s="8"/>
      <c r="GCT46" s="8"/>
      <c r="GCU46" s="8"/>
      <c r="GCV46" s="8"/>
      <c r="GCW46" s="8"/>
      <c r="GCX46" s="8"/>
      <c r="GCY46" s="8"/>
      <c r="GCZ46" s="8"/>
      <c r="GDA46" s="8"/>
      <c r="GDB46" s="8"/>
      <c r="GDC46" s="8"/>
      <c r="GDD46" s="8"/>
      <c r="GDE46" s="8"/>
      <c r="GDF46" s="8"/>
      <c r="GDG46" s="8"/>
      <c r="GDH46" s="8"/>
      <c r="GDI46" s="8"/>
      <c r="GDJ46" s="8"/>
      <c r="GDK46" s="8"/>
      <c r="GDL46" s="8"/>
      <c r="GDM46" s="8"/>
      <c r="GDN46" s="8"/>
      <c r="GDO46" s="8"/>
      <c r="GDP46" s="8"/>
      <c r="GDQ46" s="8"/>
      <c r="GDR46" s="8"/>
      <c r="GDS46" s="8"/>
      <c r="GDT46" s="8"/>
      <c r="GDU46" s="8"/>
      <c r="GDV46" s="8"/>
      <c r="GDW46" s="8"/>
      <c r="GDX46" s="8"/>
      <c r="GDY46" s="8"/>
      <c r="GDZ46" s="8"/>
      <c r="GEA46" s="8"/>
      <c r="GEB46" s="8"/>
      <c r="GEC46" s="8"/>
      <c r="GED46" s="8"/>
      <c r="GEE46" s="8"/>
      <c r="GEF46" s="8"/>
      <c r="GEG46" s="8"/>
      <c r="GEH46" s="8"/>
      <c r="GEI46" s="8"/>
      <c r="GEJ46" s="8"/>
      <c r="GEK46" s="8"/>
      <c r="GEL46" s="8"/>
      <c r="GEM46" s="8"/>
      <c r="GEN46" s="8"/>
      <c r="GEO46" s="8"/>
      <c r="GEP46" s="8"/>
      <c r="GEQ46" s="8"/>
      <c r="GER46" s="8"/>
      <c r="GES46" s="8"/>
      <c r="GET46" s="8"/>
      <c r="GEU46" s="8"/>
      <c r="GEV46" s="8"/>
      <c r="GEW46" s="8"/>
      <c r="GEX46" s="8"/>
      <c r="GEY46" s="8"/>
      <c r="GEZ46" s="8"/>
      <c r="GFA46" s="8"/>
      <c r="GFB46" s="8"/>
      <c r="GFC46" s="8"/>
      <c r="GFD46" s="8"/>
      <c r="GFE46" s="8"/>
      <c r="GFF46" s="8"/>
      <c r="GFG46" s="8"/>
      <c r="GFH46" s="8"/>
      <c r="GFI46" s="8"/>
      <c r="GFJ46" s="8"/>
      <c r="GFK46" s="8"/>
      <c r="GFL46" s="8"/>
      <c r="GFM46" s="8"/>
      <c r="GFN46" s="8"/>
      <c r="GFO46" s="8"/>
      <c r="GFP46" s="8"/>
      <c r="GFQ46" s="8"/>
      <c r="GFR46" s="8"/>
      <c r="GFS46" s="8"/>
      <c r="GFT46" s="8"/>
      <c r="GFU46" s="8"/>
      <c r="GFV46" s="8"/>
      <c r="GFW46" s="8"/>
      <c r="GFX46" s="8"/>
      <c r="GFY46" s="8"/>
      <c r="GFZ46" s="8"/>
      <c r="GGA46" s="8"/>
      <c r="GGB46" s="8"/>
      <c r="GGC46" s="8"/>
      <c r="GGD46" s="8"/>
      <c r="GGE46" s="8"/>
      <c r="GGF46" s="8"/>
      <c r="GGG46" s="8"/>
      <c r="GGH46" s="8"/>
      <c r="GGI46" s="8"/>
      <c r="GGJ46" s="8"/>
      <c r="GGK46" s="8"/>
      <c r="GGL46" s="8"/>
      <c r="GGM46" s="8"/>
      <c r="GGN46" s="8"/>
      <c r="GGO46" s="8"/>
      <c r="GGP46" s="8"/>
      <c r="GGQ46" s="8"/>
      <c r="GGR46" s="8"/>
      <c r="GGS46" s="8"/>
      <c r="GGT46" s="8"/>
      <c r="GGU46" s="8"/>
      <c r="GGV46" s="8"/>
      <c r="GGW46" s="8"/>
      <c r="GGX46" s="8"/>
      <c r="GGY46" s="8"/>
      <c r="GGZ46" s="8"/>
      <c r="GHA46" s="8"/>
      <c r="GHB46" s="8"/>
      <c r="GHC46" s="8"/>
      <c r="GHD46" s="8"/>
      <c r="GHE46" s="8"/>
      <c r="GHF46" s="8"/>
      <c r="GHG46" s="8"/>
      <c r="GHH46" s="8"/>
      <c r="GHI46" s="8"/>
      <c r="GHJ46" s="8"/>
      <c r="GHK46" s="8"/>
      <c r="GHL46" s="8"/>
      <c r="GHM46" s="8"/>
      <c r="GHN46" s="8"/>
      <c r="GHO46" s="8"/>
      <c r="GHP46" s="8"/>
      <c r="GHQ46" s="8"/>
      <c r="GHR46" s="8"/>
      <c r="GHS46" s="8"/>
      <c r="GHT46" s="8"/>
      <c r="GHU46" s="8"/>
      <c r="GHV46" s="8"/>
      <c r="GHW46" s="8"/>
      <c r="GHX46" s="8"/>
      <c r="GHY46" s="8"/>
      <c r="GHZ46" s="8"/>
      <c r="GIA46" s="8"/>
      <c r="GIB46" s="8"/>
      <c r="GIC46" s="8"/>
      <c r="GID46" s="8"/>
      <c r="GIE46" s="8"/>
      <c r="GIF46" s="8"/>
      <c r="GIG46" s="8"/>
      <c r="GIH46" s="8"/>
      <c r="GII46" s="8"/>
      <c r="GIJ46" s="8"/>
      <c r="GIK46" s="8"/>
      <c r="GIL46" s="8"/>
      <c r="GIM46" s="8"/>
      <c r="GIN46" s="8"/>
      <c r="GIO46" s="8"/>
      <c r="GIP46" s="8"/>
      <c r="GIQ46" s="8"/>
      <c r="GIR46" s="8"/>
      <c r="GIS46" s="8"/>
      <c r="GIT46" s="8"/>
      <c r="GIU46" s="8"/>
      <c r="GIV46" s="8"/>
      <c r="GIW46" s="8"/>
      <c r="GIX46" s="8"/>
      <c r="GIY46" s="8"/>
      <c r="GIZ46" s="8"/>
      <c r="GJA46" s="8"/>
      <c r="GJB46" s="8"/>
      <c r="GJC46" s="8"/>
      <c r="GJD46" s="8"/>
      <c r="GJE46" s="8"/>
      <c r="GJF46" s="8"/>
      <c r="GJG46" s="8"/>
      <c r="GJH46" s="8"/>
      <c r="GJI46" s="8"/>
      <c r="GJJ46" s="8"/>
      <c r="GJK46" s="8"/>
      <c r="GJL46" s="8"/>
      <c r="GJM46" s="8"/>
      <c r="GJN46" s="8"/>
      <c r="GJO46" s="8"/>
      <c r="GJP46" s="8"/>
      <c r="GJQ46" s="8"/>
      <c r="GJR46" s="8"/>
      <c r="GJS46" s="8"/>
      <c r="GJT46" s="8"/>
      <c r="GJU46" s="8"/>
      <c r="GJV46" s="8"/>
      <c r="GJW46" s="8"/>
      <c r="GJX46" s="8"/>
      <c r="GJY46" s="8"/>
      <c r="GJZ46" s="8"/>
      <c r="GKA46" s="8"/>
      <c r="GKB46" s="8"/>
      <c r="GKC46" s="8"/>
      <c r="GKD46" s="8"/>
      <c r="GKE46" s="8"/>
      <c r="GKF46" s="8"/>
      <c r="GKG46" s="8"/>
      <c r="GKH46" s="8"/>
      <c r="GKI46" s="8"/>
      <c r="GKJ46" s="8"/>
      <c r="GKK46" s="8"/>
      <c r="GKL46" s="8"/>
      <c r="GKM46" s="8"/>
      <c r="GKN46" s="8"/>
      <c r="GKO46" s="8"/>
      <c r="GKP46" s="8"/>
      <c r="GKQ46" s="8"/>
      <c r="GKR46" s="8"/>
      <c r="GKS46" s="8"/>
      <c r="GKT46" s="8"/>
      <c r="GKU46" s="8"/>
      <c r="GKV46" s="8"/>
      <c r="GKW46" s="8"/>
      <c r="GKX46" s="8"/>
      <c r="GKY46" s="8"/>
      <c r="GKZ46" s="8"/>
      <c r="GLA46" s="8"/>
      <c r="GLB46" s="8"/>
      <c r="GLC46" s="8"/>
      <c r="GLD46" s="8"/>
      <c r="GLE46" s="8"/>
      <c r="GLF46" s="8"/>
      <c r="GLG46" s="8"/>
      <c r="GLH46" s="8"/>
      <c r="GLI46" s="8"/>
      <c r="GLJ46" s="8"/>
      <c r="GLK46" s="8"/>
      <c r="GLL46" s="8"/>
      <c r="GLM46" s="8"/>
      <c r="GLN46" s="8"/>
      <c r="GLO46" s="8"/>
      <c r="GLP46" s="8"/>
      <c r="GLQ46" s="8"/>
      <c r="GLR46" s="8"/>
      <c r="GLS46" s="8"/>
      <c r="GLT46" s="8"/>
      <c r="GLU46" s="8"/>
      <c r="GLV46" s="8"/>
      <c r="GLW46" s="8"/>
      <c r="GLX46" s="8"/>
      <c r="GLY46" s="8"/>
      <c r="GLZ46" s="8"/>
      <c r="GMA46" s="8"/>
      <c r="GMB46" s="8"/>
      <c r="GMC46" s="8"/>
      <c r="GMD46" s="8"/>
      <c r="GME46" s="8"/>
      <c r="GMF46" s="8"/>
      <c r="GMG46" s="8"/>
      <c r="GMH46" s="8"/>
      <c r="GMI46" s="8"/>
      <c r="GMJ46" s="8"/>
      <c r="GMK46" s="8"/>
      <c r="GML46" s="8"/>
      <c r="GMM46" s="8"/>
      <c r="GMN46" s="8"/>
      <c r="GMO46" s="8"/>
      <c r="GMP46" s="8"/>
      <c r="GMQ46" s="8"/>
      <c r="GMR46" s="8"/>
      <c r="GMS46" s="8"/>
      <c r="GMT46" s="8"/>
      <c r="GMU46" s="8"/>
      <c r="GMV46" s="8"/>
      <c r="GMW46" s="8"/>
      <c r="GMX46" s="8"/>
      <c r="GMY46" s="8"/>
      <c r="GMZ46" s="8"/>
      <c r="GNA46" s="8"/>
      <c r="GNB46" s="8"/>
      <c r="GNC46" s="8"/>
      <c r="GND46" s="8"/>
      <c r="GNE46" s="8"/>
      <c r="GNF46" s="8"/>
      <c r="GNG46" s="8"/>
      <c r="GNH46" s="8"/>
      <c r="GNI46" s="8"/>
      <c r="GNJ46" s="8"/>
      <c r="GNK46" s="8"/>
      <c r="GNL46" s="8"/>
      <c r="GNM46" s="8"/>
      <c r="GNN46" s="8"/>
      <c r="GNO46" s="8"/>
      <c r="GNP46" s="8"/>
      <c r="GNQ46" s="8"/>
      <c r="GNR46" s="8"/>
      <c r="GNS46" s="8"/>
      <c r="GNT46" s="8"/>
      <c r="GNU46" s="8"/>
      <c r="GNV46" s="8"/>
      <c r="GNW46" s="8"/>
      <c r="GNX46" s="8"/>
      <c r="GNY46" s="8"/>
      <c r="GNZ46" s="8"/>
      <c r="GOA46" s="8"/>
      <c r="GOB46" s="8"/>
      <c r="GOC46" s="8"/>
      <c r="GOD46" s="8"/>
      <c r="GOE46" s="8"/>
      <c r="GOF46" s="8"/>
      <c r="GOG46" s="8"/>
      <c r="GOH46" s="8"/>
      <c r="GOI46" s="8"/>
      <c r="GOJ46" s="8"/>
      <c r="GOK46" s="8"/>
      <c r="GOL46" s="8"/>
      <c r="GOM46" s="8"/>
      <c r="GON46" s="8"/>
      <c r="GOO46" s="8"/>
      <c r="GOP46" s="8"/>
      <c r="GOQ46" s="8"/>
      <c r="GOR46" s="8"/>
      <c r="GOS46" s="8"/>
      <c r="GOT46" s="8"/>
      <c r="GOU46" s="8"/>
      <c r="GOV46" s="8"/>
      <c r="GOW46" s="8"/>
      <c r="GOX46" s="8"/>
      <c r="GOY46" s="8"/>
      <c r="GOZ46" s="8"/>
      <c r="GPA46" s="8"/>
      <c r="GPB46" s="8"/>
      <c r="GPC46" s="8"/>
      <c r="GPD46" s="8"/>
      <c r="GPE46" s="8"/>
      <c r="GPF46" s="8"/>
      <c r="GPG46" s="8"/>
      <c r="GPH46" s="8"/>
      <c r="GPI46" s="8"/>
      <c r="GPJ46" s="8"/>
      <c r="GPK46" s="8"/>
      <c r="GPL46" s="8"/>
      <c r="GPM46" s="8"/>
      <c r="GPN46" s="8"/>
      <c r="GPO46" s="8"/>
      <c r="GPP46" s="8"/>
      <c r="GPQ46" s="8"/>
      <c r="GPR46" s="8"/>
      <c r="GPS46" s="8"/>
      <c r="GPT46" s="8"/>
      <c r="GPU46" s="8"/>
      <c r="GPV46" s="8"/>
      <c r="GPW46" s="8"/>
      <c r="GPX46" s="8"/>
      <c r="GPY46" s="8"/>
      <c r="GPZ46" s="8"/>
      <c r="GQA46" s="8"/>
      <c r="GQB46" s="8"/>
      <c r="GQC46" s="8"/>
      <c r="GQD46" s="8"/>
      <c r="GQE46" s="8"/>
      <c r="GQF46" s="8"/>
      <c r="GQG46" s="8"/>
      <c r="GQH46" s="8"/>
      <c r="GQI46" s="8"/>
      <c r="GQJ46" s="8"/>
      <c r="GQK46" s="8"/>
      <c r="GQL46" s="8"/>
      <c r="GQM46" s="8"/>
      <c r="GQN46" s="8"/>
      <c r="GQO46" s="8"/>
      <c r="GQP46" s="8"/>
      <c r="GQQ46" s="8"/>
      <c r="GQR46" s="8"/>
      <c r="GQS46" s="8"/>
      <c r="GQT46" s="8"/>
      <c r="GQU46" s="8"/>
      <c r="GQV46" s="8"/>
      <c r="GQW46" s="8"/>
      <c r="GQX46" s="8"/>
      <c r="GQY46" s="8"/>
      <c r="GQZ46" s="8"/>
      <c r="GRA46" s="8"/>
      <c r="GRB46" s="8"/>
      <c r="GRC46" s="8"/>
      <c r="GRD46" s="8"/>
      <c r="GRE46" s="8"/>
      <c r="GRF46" s="8"/>
      <c r="GRG46" s="8"/>
      <c r="GRH46" s="8"/>
      <c r="GRI46" s="8"/>
      <c r="GRJ46" s="8"/>
      <c r="GRK46" s="8"/>
      <c r="GRL46" s="8"/>
      <c r="GRM46" s="8"/>
      <c r="GRN46" s="8"/>
      <c r="GRO46" s="8"/>
      <c r="GRP46" s="8"/>
      <c r="GRQ46" s="8"/>
      <c r="GRR46" s="8"/>
      <c r="GRS46" s="8"/>
      <c r="GRT46" s="8"/>
      <c r="GRU46" s="8"/>
      <c r="GRV46" s="8"/>
      <c r="GRW46" s="8"/>
      <c r="GRX46" s="8"/>
      <c r="GRY46" s="8"/>
      <c r="GRZ46" s="8"/>
      <c r="GSA46" s="8"/>
      <c r="GSB46" s="8"/>
      <c r="GSC46" s="8"/>
      <c r="GSD46" s="8"/>
      <c r="GSE46" s="8"/>
      <c r="GSF46" s="8"/>
      <c r="GSG46" s="8"/>
      <c r="GSH46" s="8"/>
      <c r="GSI46" s="8"/>
      <c r="GSJ46" s="8"/>
      <c r="GSK46" s="8"/>
      <c r="GSL46" s="8"/>
      <c r="GSM46" s="8"/>
      <c r="GSN46" s="8"/>
      <c r="GSO46" s="8"/>
      <c r="GSP46" s="8"/>
      <c r="GSQ46" s="8"/>
      <c r="GSR46" s="8"/>
      <c r="GSS46" s="8"/>
      <c r="GST46" s="8"/>
      <c r="GSU46" s="8"/>
      <c r="GSV46" s="8"/>
      <c r="GSW46" s="8"/>
      <c r="GSX46" s="8"/>
      <c r="GSY46" s="8"/>
      <c r="GSZ46" s="8"/>
      <c r="GTA46" s="8"/>
      <c r="GTB46" s="8"/>
      <c r="GTC46" s="8"/>
      <c r="GTD46" s="8"/>
      <c r="GTE46" s="8"/>
      <c r="GTF46" s="8"/>
      <c r="GTG46" s="8"/>
      <c r="GTH46" s="8"/>
      <c r="GTI46" s="8"/>
      <c r="GTJ46" s="8"/>
      <c r="GTK46" s="8"/>
      <c r="GTL46" s="8"/>
      <c r="GTM46" s="8"/>
      <c r="GTN46" s="8"/>
      <c r="GTO46" s="8"/>
      <c r="GTP46" s="8"/>
      <c r="GTQ46" s="8"/>
      <c r="GTR46" s="8"/>
      <c r="GTS46" s="8"/>
      <c r="GTT46" s="8"/>
      <c r="GTU46" s="8"/>
      <c r="GTV46" s="8"/>
      <c r="GTW46" s="8"/>
      <c r="GTX46" s="8"/>
      <c r="GTY46" s="8"/>
      <c r="GTZ46" s="8"/>
      <c r="GUA46" s="8"/>
      <c r="GUB46" s="8"/>
      <c r="GUC46" s="8"/>
      <c r="GUD46" s="8"/>
      <c r="GUE46" s="8"/>
      <c r="GUF46" s="8"/>
      <c r="GUG46" s="8"/>
      <c r="GUH46" s="8"/>
      <c r="GUI46" s="8"/>
      <c r="GUJ46" s="8"/>
      <c r="GUK46" s="8"/>
      <c r="GUL46" s="8"/>
      <c r="GUM46" s="8"/>
      <c r="GUN46" s="8"/>
      <c r="GUO46" s="8"/>
      <c r="GUP46" s="8"/>
      <c r="GUQ46" s="8"/>
      <c r="GUR46" s="8"/>
      <c r="GUS46" s="8"/>
      <c r="GUT46" s="8"/>
      <c r="GUU46" s="8"/>
      <c r="GUV46" s="8"/>
      <c r="GUW46" s="8"/>
      <c r="GUX46" s="8"/>
      <c r="GUY46" s="8"/>
      <c r="GUZ46" s="8"/>
      <c r="GVA46" s="8"/>
      <c r="GVB46" s="8"/>
      <c r="GVC46" s="8"/>
      <c r="GVD46" s="8"/>
      <c r="GVE46" s="8"/>
      <c r="GVF46" s="8"/>
      <c r="GVG46" s="8"/>
      <c r="GVH46" s="8"/>
      <c r="GVI46" s="8"/>
      <c r="GVJ46" s="8"/>
      <c r="GVK46" s="8"/>
      <c r="GVL46" s="8"/>
      <c r="GVM46" s="8"/>
      <c r="GVN46" s="8"/>
      <c r="GVO46" s="8"/>
      <c r="GVP46" s="8"/>
      <c r="GVQ46" s="8"/>
      <c r="GVR46" s="8"/>
      <c r="GVS46" s="8"/>
      <c r="GVT46" s="8"/>
      <c r="GVU46" s="8"/>
      <c r="GVV46" s="8"/>
      <c r="GVW46" s="8"/>
      <c r="GVX46" s="8"/>
      <c r="GVY46" s="8"/>
      <c r="GVZ46" s="8"/>
      <c r="GWA46" s="8"/>
      <c r="GWB46" s="8"/>
      <c r="GWC46" s="8"/>
      <c r="GWD46" s="8"/>
      <c r="GWE46" s="8"/>
      <c r="GWF46" s="8"/>
      <c r="GWG46" s="8"/>
      <c r="GWH46" s="8"/>
      <c r="GWI46" s="8"/>
      <c r="GWJ46" s="8"/>
      <c r="GWK46" s="8"/>
      <c r="GWL46" s="8"/>
      <c r="GWM46" s="8"/>
      <c r="GWN46" s="8"/>
      <c r="GWO46" s="8"/>
      <c r="GWP46" s="8"/>
      <c r="GWQ46" s="8"/>
      <c r="GWR46" s="8"/>
      <c r="GWS46" s="8"/>
      <c r="GWT46" s="8"/>
      <c r="GWU46" s="8"/>
      <c r="GWV46" s="8"/>
      <c r="GWW46" s="8"/>
      <c r="GWX46" s="8"/>
      <c r="GWY46" s="8"/>
      <c r="GWZ46" s="8"/>
      <c r="GXA46" s="8"/>
      <c r="GXB46" s="8"/>
      <c r="GXC46" s="8"/>
      <c r="GXD46" s="8"/>
      <c r="GXE46" s="8"/>
      <c r="GXF46" s="8"/>
      <c r="GXG46" s="8"/>
      <c r="GXH46" s="8"/>
      <c r="GXI46" s="8"/>
      <c r="GXJ46" s="8"/>
      <c r="GXK46" s="8"/>
      <c r="GXL46" s="8"/>
      <c r="GXM46" s="8"/>
      <c r="GXN46" s="8"/>
      <c r="GXO46" s="8"/>
      <c r="GXP46" s="8"/>
      <c r="GXQ46" s="8"/>
      <c r="GXR46" s="8"/>
      <c r="GXS46" s="8"/>
      <c r="GXT46" s="8"/>
      <c r="GXU46" s="8"/>
      <c r="GXV46" s="8"/>
      <c r="GXW46" s="8"/>
      <c r="GXX46" s="8"/>
      <c r="GXY46" s="8"/>
      <c r="GXZ46" s="8"/>
      <c r="GYA46" s="8"/>
      <c r="GYB46" s="8"/>
      <c r="GYC46" s="8"/>
      <c r="GYD46" s="8"/>
      <c r="GYE46" s="8"/>
      <c r="GYF46" s="8"/>
      <c r="GYG46" s="8"/>
      <c r="GYH46" s="8"/>
      <c r="GYI46" s="8"/>
      <c r="GYJ46" s="8"/>
      <c r="GYK46" s="8"/>
      <c r="GYL46" s="8"/>
      <c r="GYM46" s="8"/>
      <c r="GYN46" s="8"/>
      <c r="GYO46" s="8"/>
      <c r="GYP46" s="8"/>
      <c r="GYQ46" s="8"/>
      <c r="GYR46" s="8"/>
      <c r="GYS46" s="8"/>
      <c r="GYT46" s="8"/>
      <c r="GYU46" s="8"/>
      <c r="GYV46" s="8"/>
      <c r="GYW46" s="8"/>
      <c r="GYX46" s="8"/>
      <c r="GYY46" s="8"/>
      <c r="GYZ46" s="8"/>
      <c r="GZA46" s="8"/>
      <c r="GZB46" s="8"/>
      <c r="GZC46" s="8"/>
      <c r="GZD46" s="8"/>
      <c r="GZE46" s="8"/>
      <c r="GZF46" s="8"/>
      <c r="GZG46" s="8"/>
      <c r="GZH46" s="8"/>
      <c r="GZI46" s="8"/>
      <c r="GZJ46" s="8"/>
      <c r="GZK46" s="8"/>
      <c r="GZL46" s="8"/>
      <c r="GZM46" s="8"/>
      <c r="GZN46" s="8"/>
      <c r="GZO46" s="8"/>
      <c r="GZP46" s="8"/>
      <c r="GZQ46" s="8"/>
      <c r="GZR46" s="8"/>
      <c r="GZS46" s="8"/>
      <c r="GZT46" s="8"/>
      <c r="GZU46" s="8"/>
      <c r="GZV46" s="8"/>
      <c r="GZW46" s="8"/>
      <c r="GZX46" s="8"/>
      <c r="GZY46" s="8"/>
      <c r="GZZ46" s="8"/>
      <c r="HAA46" s="8"/>
      <c r="HAB46" s="8"/>
      <c r="HAC46" s="8"/>
      <c r="HAD46" s="8"/>
      <c r="HAE46" s="8"/>
      <c r="HAF46" s="8"/>
      <c r="HAG46" s="8"/>
      <c r="HAH46" s="8"/>
      <c r="HAI46" s="8"/>
      <c r="HAJ46" s="8"/>
      <c r="HAK46" s="8"/>
      <c r="HAL46" s="8"/>
      <c r="HAM46" s="8"/>
      <c r="HAN46" s="8"/>
      <c r="HAO46" s="8"/>
      <c r="HAP46" s="8"/>
      <c r="HAQ46" s="8"/>
      <c r="HAR46" s="8"/>
      <c r="HAS46" s="8"/>
      <c r="HAT46" s="8"/>
      <c r="HAU46" s="8"/>
      <c r="HAV46" s="8"/>
      <c r="HAW46" s="8"/>
      <c r="HAX46" s="8"/>
      <c r="HAY46" s="8"/>
      <c r="HAZ46" s="8"/>
      <c r="HBA46" s="8"/>
      <c r="HBB46" s="8"/>
      <c r="HBC46" s="8"/>
      <c r="HBD46" s="8"/>
      <c r="HBE46" s="8"/>
      <c r="HBF46" s="8"/>
      <c r="HBG46" s="8"/>
      <c r="HBH46" s="8"/>
      <c r="HBI46" s="8"/>
      <c r="HBJ46" s="8"/>
      <c r="HBK46" s="8"/>
      <c r="HBL46" s="8"/>
      <c r="HBM46" s="8"/>
      <c r="HBN46" s="8"/>
      <c r="HBO46" s="8"/>
      <c r="HBP46" s="8"/>
      <c r="HBQ46" s="8"/>
      <c r="HBR46" s="8"/>
      <c r="HBS46" s="8"/>
      <c r="HBT46" s="8"/>
      <c r="HBU46" s="8"/>
      <c r="HBV46" s="8"/>
      <c r="HBW46" s="8"/>
      <c r="HBX46" s="8"/>
      <c r="HBY46" s="8"/>
      <c r="HBZ46" s="8"/>
      <c r="HCA46" s="8"/>
      <c r="HCB46" s="8"/>
      <c r="HCC46" s="8"/>
      <c r="HCD46" s="8"/>
      <c r="HCE46" s="8"/>
      <c r="HCF46" s="8"/>
      <c r="HCG46" s="8"/>
      <c r="HCH46" s="8"/>
      <c r="HCI46" s="8"/>
      <c r="HCJ46" s="8"/>
      <c r="HCK46" s="8"/>
      <c r="HCL46" s="8"/>
      <c r="HCM46" s="8"/>
      <c r="HCN46" s="8"/>
      <c r="HCO46" s="8"/>
      <c r="HCP46" s="8"/>
      <c r="HCQ46" s="8"/>
      <c r="HCR46" s="8"/>
      <c r="HCS46" s="8"/>
      <c r="HCT46" s="8"/>
      <c r="HCU46" s="8"/>
      <c r="HCV46" s="8"/>
      <c r="HCW46" s="8"/>
      <c r="HCX46" s="8"/>
      <c r="HCY46" s="8"/>
      <c r="HCZ46" s="8"/>
      <c r="HDA46" s="8"/>
      <c r="HDB46" s="8"/>
      <c r="HDC46" s="8"/>
      <c r="HDD46" s="8"/>
      <c r="HDE46" s="8"/>
      <c r="HDF46" s="8"/>
      <c r="HDG46" s="8"/>
      <c r="HDH46" s="8"/>
      <c r="HDI46" s="8"/>
      <c r="HDJ46" s="8"/>
      <c r="HDK46" s="8"/>
      <c r="HDL46" s="8"/>
      <c r="HDM46" s="8"/>
      <c r="HDN46" s="8"/>
      <c r="HDO46" s="8"/>
      <c r="HDP46" s="8"/>
      <c r="HDQ46" s="8"/>
      <c r="HDR46" s="8"/>
      <c r="HDS46" s="8"/>
      <c r="HDT46" s="8"/>
      <c r="HDU46" s="8"/>
      <c r="HDV46" s="8"/>
      <c r="HDW46" s="8"/>
      <c r="HDX46" s="8"/>
      <c r="HDY46" s="8"/>
      <c r="HDZ46" s="8"/>
      <c r="HEA46" s="8"/>
      <c r="HEB46" s="8"/>
      <c r="HEC46" s="8"/>
      <c r="HED46" s="8"/>
      <c r="HEE46" s="8"/>
      <c r="HEF46" s="8"/>
      <c r="HEG46" s="8"/>
      <c r="HEH46" s="8"/>
      <c r="HEI46" s="8"/>
      <c r="HEJ46" s="8"/>
      <c r="HEK46" s="8"/>
      <c r="HEL46" s="8"/>
      <c r="HEM46" s="8"/>
      <c r="HEN46" s="8"/>
      <c r="HEO46" s="8"/>
      <c r="HEP46" s="8"/>
      <c r="HEQ46" s="8"/>
      <c r="HER46" s="8"/>
      <c r="HES46" s="8"/>
      <c r="HET46" s="8"/>
      <c r="HEU46" s="8"/>
      <c r="HEV46" s="8"/>
      <c r="HEW46" s="8"/>
      <c r="HEX46" s="8"/>
      <c r="HEY46" s="8"/>
      <c r="HEZ46" s="8"/>
      <c r="HFA46" s="8"/>
      <c r="HFB46" s="8"/>
      <c r="HFC46" s="8"/>
      <c r="HFD46" s="8"/>
      <c r="HFE46" s="8"/>
      <c r="HFF46" s="8"/>
      <c r="HFG46" s="8"/>
      <c r="HFH46" s="8"/>
      <c r="HFI46" s="8"/>
      <c r="HFJ46" s="8"/>
      <c r="HFK46" s="8"/>
      <c r="HFL46" s="8"/>
      <c r="HFM46" s="8"/>
      <c r="HFN46" s="8"/>
      <c r="HFO46" s="8"/>
      <c r="HFP46" s="8"/>
      <c r="HFQ46" s="8"/>
      <c r="HFR46" s="8"/>
      <c r="HFS46" s="8"/>
      <c r="HFT46" s="8"/>
      <c r="HFU46" s="8"/>
      <c r="HFV46" s="8"/>
      <c r="HFW46" s="8"/>
      <c r="HFX46" s="8"/>
      <c r="HFY46" s="8"/>
      <c r="HFZ46" s="8"/>
      <c r="HGA46" s="8"/>
      <c r="HGB46" s="8"/>
      <c r="HGC46" s="8"/>
      <c r="HGD46" s="8"/>
      <c r="HGE46" s="8"/>
      <c r="HGF46" s="8"/>
      <c r="HGG46" s="8"/>
      <c r="HGH46" s="8"/>
      <c r="HGI46" s="8"/>
      <c r="HGJ46" s="8"/>
      <c r="HGK46" s="8"/>
      <c r="HGL46" s="8"/>
      <c r="HGM46" s="8"/>
      <c r="HGN46" s="8"/>
      <c r="HGO46" s="8"/>
      <c r="HGP46" s="8"/>
      <c r="HGQ46" s="8"/>
      <c r="HGR46" s="8"/>
      <c r="HGS46" s="8"/>
      <c r="HGT46" s="8"/>
      <c r="HGU46" s="8"/>
      <c r="HGV46" s="8"/>
      <c r="HGW46" s="8"/>
      <c r="HGX46" s="8"/>
      <c r="HGY46" s="8"/>
      <c r="HGZ46" s="8"/>
      <c r="HHA46" s="8"/>
      <c r="HHB46" s="8"/>
      <c r="HHC46" s="8"/>
      <c r="HHD46" s="8"/>
      <c r="HHE46" s="8"/>
      <c r="HHF46" s="8"/>
      <c r="HHG46" s="8"/>
      <c r="HHH46" s="8"/>
      <c r="HHI46" s="8"/>
      <c r="HHJ46" s="8"/>
      <c r="HHK46" s="8"/>
      <c r="HHL46" s="8"/>
      <c r="HHM46" s="8"/>
      <c r="HHN46" s="8"/>
      <c r="HHO46" s="8"/>
      <c r="HHP46" s="8"/>
      <c r="HHQ46" s="8"/>
      <c r="HHR46" s="8"/>
      <c r="HHS46" s="8"/>
      <c r="HHT46" s="8"/>
      <c r="HHU46" s="8"/>
      <c r="HHV46" s="8"/>
      <c r="HHW46" s="8"/>
      <c r="HHX46" s="8"/>
      <c r="HHY46" s="8"/>
      <c r="HHZ46" s="8"/>
      <c r="HIA46" s="8"/>
      <c r="HIB46" s="8"/>
      <c r="HIC46" s="8"/>
      <c r="HID46" s="8"/>
      <c r="HIE46" s="8"/>
      <c r="HIF46" s="8"/>
      <c r="HIG46" s="8"/>
      <c r="HIH46" s="8"/>
      <c r="HII46" s="8"/>
      <c r="HIJ46" s="8"/>
      <c r="HIK46" s="8"/>
      <c r="HIL46" s="8"/>
      <c r="HIM46" s="8"/>
      <c r="HIN46" s="8"/>
      <c r="HIO46" s="8"/>
      <c r="HIP46" s="8"/>
      <c r="HIQ46" s="8"/>
      <c r="HIR46" s="8"/>
      <c r="HIS46" s="8"/>
      <c r="HIT46" s="8"/>
      <c r="HIU46" s="8"/>
      <c r="HIV46" s="8"/>
      <c r="HIW46" s="8"/>
      <c r="HIX46" s="8"/>
      <c r="HIY46" s="8"/>
      <c r="HIZ46" s="8"/>
      <c r="HJA46" s="8"/>
      <c r="HJB46" s="8"/>
      <c r="HJC46" s="8"/>
      <c r="HJD46" s="8"/>
      <c r="HJE46" s="8"/>
      <c r="HJF46" s="8"/>
      <c r="HJG46" s="8"/>
      <c r="HJH46" s="8"/>
      <c r="HJI46" s="8"/>
      <c r="HJJ46" s="8"/>
      <c r="HJK46" s="8"/>
      <c r="HJL46" s="8"/>
      <c r="HJM46" s="8"/>
      <c r="HJN46" s="8"/>
      <c r="HJO46" s="8"/>
      <c r="HJP46" s="8"/>
      <c r="HJQ46" s="8"/>
      <c r="HJR46" s="8"/>
      <c r="HJS46" s="8"/>
      <c r="HJT46" s="8"/>
      <c r="HJU46" s="8"/>
      <c r="HJV46" s="8"/>
      <c r="HJW46" s="8"/>
      <c r="HJX46" s="8"/>
      <c r="HJY46" s="8"/>
      <c r="HJZ46" s="8"/>
      <c r="HKA46" s="8"/>
      <c r="HKB46" s="8"/>
      <c r="HKC46" s="8"/>
      <c r="HKD46" s="8"/>
      <c r="HKE46" s="8"/>
      <c r="HKF46" s="8"/>
      <c r="HKG46" s="8"/>
      <c r="HKH46" s="8"/>
      <c r="HKI46" s="8"/>
      <c r="HKJ46" s="8"/>
      <c r="HKK46" s="8"/>
      <c r="HKL46" s="8"/>
      <c r="HKM46" s="8"/>
      <c r="HKN46" s="8"/>
      <c r="HKO46" s="8"/>
      <c r="HKP46" s="8"/>
      <c r="HKQ46" s="8"/>
      <c r="HKR46" s="8"/>
      <c r="HKS46" s="8"/>
      <c r="HKT46" s="8"/>
      <c r="HKU46" s="8"/>
      <c r="HKV46" s="8"/>
      <c r="HKW46" s="8"/>
      <c r="HKX46" s="8"/>
      <c r="HKY46" s="8"/>
      <c r="HKZ46" s="8"/>
      <c r="HLA46" s="8"/>
      <c r="HLB46" s="8"/>
      <c r="HLC46" s="8"/>
      <c r="HLD46" s="8"/>
      <c r="HLE46" s="8"/>
      <c r="HLF46" s="8"/>
      <c r="HLG46" s="8"/>
      <c r="HLH46" s="8"/>
      <c r="HLI46" s="8"/>
      <c r="HLJ46" s="8"/>
      <c r="HLK46" s="8"/>
      <c r="HLL46" s="8"/>
      <c r="HLM46" s="8"/>
      <c r="HLN46" s="8"/>
      <c r="HLO46" s="8"/>
      <c r="HLP46" s="8"/>
      <c r="HLQ46" s="8"/>
      <c r="HLR46" s="8"/>
      <c r="HLS46" s="8"/>
      <c r="HLT46" s="8"/>
      <c r="HLU46" s="8"/>
      <c r="HLV46" s="8"/>
      <c r="HLW46" s="8"/>
      <c r="HLX46" s="8"/>
      <c r="HLY46" s="8"/>
      <c r="HLZ46" s="8"/>
      <c r="HMA46" s="8"/>
      <c r="HMB46" s="8"/>
      <c r="HMC46" s="8"/>
      <c r="HMD46" s="8"/>
      <c r="HME46" s="8"/>
      <c r="HMF46" s="8"/>
      <c r="HMG46" s="8"/>
      <c r="HMH46" s="8"/>
      <c r="HMI46" s="8"/>
      <c r="HMJ46" s="8"/>
      <c r="HMK46" s="8"/>
      <c r="HML46" s="8"/>
      <c r="HMM46" s="8"/>
      <c r="HMN46" s="8"/>
      <c r="HMO46" s="8"/>
      <c r="HMP46" s="8"/>
      <c r="HMQ46" s="8"/>
      <c r="HMR46" s="8"/>
      <c r="HMS46" s="8"/>
      <c r="HMT46" s="8"/>
      <c r="HMU46" s="8"/>
      <c r="HMV46" s="8"/>
      <c r="HMW46" s="8"/>
      <c r="HMX46" s="8"/>
      <c r="HMY46" s="8"/>
      <c r="HMZ46" s="8"/>
      <c r="HNA46" s="8"/>
      <c r="HNB46" s="8"/>
      <c r="HNC46" s="8"/>
      <c r="HND46" s="8"/>
      <c r="HNE46" s="8"/>
      <c r="HNF46" s="8"/>
      <c r="HNG46" s="8"/>
      <c r="HNH46" s="8"/>
      <c r="HNI46" s="8"/>
      <c r="HNJ46" s="8"/>
      <c r="HNK46" s="8"/>
      <c r="HNL46" s="8"/>
      <c r="HNM46" s="8"/>
      <c r="HNN46" s="8"/>
      <c r="HNO46" s="8"/>
      <c r="HNP46" s="8"/>
      <c r="HNQ46" s="8"/>
      <c r="HNR46" s="8"/>
      <c r="HNS46" s="8"/>
      <c r="HNT46" s="8"/>
      <c r="HNU46" s="8"/>
      <c r="HNV46" s="8"/>
      <c r="HNW46" s="8"/>
      <c r="HNX46" s="8"/>
      <c r="HNY46" s="8"/>
      <c r="HNZ46" s="8"/>
      <c r="HOA46" s="8"/>
      <c r="HOB46" s="8"/>
      <c r="HOC46" s="8"/>
      <c r="HOD46" s="8"/>
      <c r="HOE46" s="8"/>
      <c r="HOF46" s="8"/>
      <c r="HOG46" s="8"/>
      <c r="HOH46" s="8"/>
      <c r="HOI46" s="8"/>
      <c r="HOJ46" s="8"/>
      <c r="HOK46" s="8"/>
      <c r="HOL46" s="8"/>
      <c r="HOM46" s="8"/>
      <c r="HON46" s="8"/>
      <c r="HOO46" s="8"/>
      <c r="HOP46" s="8"/>
      <c r="HOQ46" s="8"/>
      <c r="HOR46" s="8"/>
      <c r="HOS46" s="8"/>
      <c r="HOT46" s="8"/>
      <c r="HOU46" s="8"/>
      <c r="HOV46" s="8"/>
      <c r="HOW46" s="8"/>
      <c r="HOX46" s="8"/>
      <c r="HOY46" s="8"/>
      <c r="HOZ46" s="8"/>
      <c r="HPA46" s="8"/>
      <c r="HPB46" s="8"/>
      <c r="HPC46" s="8"/>
      <c r="HPD46" s="8"/>
      <c r="HPE46" s="8"/>
      <c r="HPF46" s="8"/>
      <c r="HPG46" s="8"/>
      <c r="HPH46" s="8"/>
      <c r="HPI46" s="8"/>
      <c r="HPJ46" s="8"/>
      <c r="HPK46" s="8"/>
      <c r="HPL46" s="8"/>
      <c r="HPM46" s="8"/>
      <c r="HPN46" s="8"/>
      <c r="HPO46" s="8"/>
      <c r="HPP46" s="8"/>
      <c r="HPQ46" s="8"/>
      <c r="HPR46" s="8"/>
      <c r="HPS46" s="8"/>
      <c r="HPT46" s="8"/>
      <c r="HPU46" s="8"/>
      <c r="HPV46" s="8"/>
      <c r="HPW46" s="8"/>
      <c r="HPX46" s="8"/>
      <c r="HPY46" s="8"/>
      <c r="HPZ46" s="8"/>
      <c r="HQA46" s="8"/>
      <c r="HQB46" s="8"/>
      <c r="HQC46" s="8"/>
      <c r="HQD46" s="8"/>
      <c r="HQE46" s="8"/>
      <c r="HQF46" s="8"/>
      <c r="HQG46" s="8"/>
      <c r="HQH46" s="8"/>
      <c r="HQI46" s="8"/>
      <c r="HQJ46" s="8"/>
      <c r="HQK46" s="8"/>
      <c r="HQL46" s="8"/>
      <c r="HQM46" s="8"/>
      <c r="HQN46" s="8"/>
      <c r="HQO46" s="8"/>
      <c r="HQP46" s="8"/>
      <c r="HQQ46" s="8"/>
      <c r="HQR46" s="8"/>
      <c r="HQS46" s="8"/>
      <c r="HQT46" s="8"/>
      <c r="HQU46" s="8"/>
      <c r="HQV46" s="8"/>
      <c r="HQW46" s="8"/>
      <c r="HQX46" s="8"/>
      <c r="HQY46" s="8"/>
      <c r="HQZ46" s="8"/>
      <c r="HRA46" s="8"/>
      <c r="HRB46" s="8"/>
      <c r="HRC46" s="8"/>
      <c r="HRD46" s="8"/>
      <c r="HRE46" s="8"/>
      <c r="HRF46" s="8"/>
      <c r="HRG46" s="8"/>
      <c r="HRH46" s="8"/>
      <c r="HRI46" s="8"/>
      <c r="HRJ46" s="8"/>
      <c r="HRK46" s="8"/>
      <c r="HRL46" s="8"/>
      <c r="HRM46" s="8"/>
      <c r="HRN46" s="8"/>
      <c r="HRO46" s="8"/>
      <c r="HRP46" s="8"/>
      <c r="HRQ46" s="8"/>
      <c r="HRR46" s="8"/>
      <c r="HRS46" s="8"/>
      <c r="HRT46" s="8"/>
      <c r="HRU46" s="8"/>
      <c r="HRV46" s="8"/>
      <c r="HRW46" s="8"/>
      <c r="HRX46" s="8"/>
      <c r="HRY46" s="8"/>
      <c r="HRZ46" s="8"/>
      <c r="HSA46" s="8"/>
      <c r="HSB46" s="8"/>
      <c r="HSC46" s="8"/>
      <c r="HSD46" s="8"/>
      <c r="HSE46" s="8"/>
      <c r="HSF46" s="8"/>
      <c r="HSG46" s="8"/>
      <c r="HSH46" s="8"/>
      <c r="HSI46" s="8"/>
      <c r="HSJ46" s="8"/>
      <c r="HSK46" s="8"/>
      <c r="HSL46" s="8"/>
      <c r="HSM46" s="8"/>
      <c r="HSN46" s="8"/>
      <c r="HSO46" s="8"/>
      <c r="HSP46" s="8"/>
      <c r="HSQ46" s="8"/>
      <c r="HSR46" s="8"/>
      <c r="HSS46" s="8"/>
      <c r="HST46" s="8"/>
      <c r="HSU46" s="8"/>
      <c r="HSV46" s="8"/>
      <c r="HSW46" s="8"/>
      <c r="HSX46" s="8"/>
      <c r="HSY46" s="8"/>
      <c r="HSZ46" s="8"/>
      <c r="HTA46" s="8"/>
      <c r="HTB46" s="8"/>
      <c r="HTC46" s="8"/>
      <c r="HTD46" s="8"/>
      <c r="HTE46" s="8"/>
      <c r="HTF46" s="8"/>
      <c r="HTG46" s="8"/>
      <c r="HTH46" s="8"/>
      <c r="HTI46" s="8"/>
      <c r="HTJ46" s="8"/>
      <c r="HTK46" s="8"/>
      <c r="HTL46" s="8"/>
      <c r="HTM46" s="8"/>
      <c r="HTN46" s="8"/>
      <c r="HTO46" s="8"/>
      <c r="HTP46" s="8"/>
      <c r="HTQ46" s="8"/>
      <c r="HTR46" s="8"/>
      <c r="HTS46" s="8"/>
      <c r="HTT46" s="8"/>
      <c r="HTU46" s="8"/>
      <c r="HTV46" s="8"/>
      <c r="HTW46" s="8"/>
      <c r="HTX46" s="8"/>
      <c r="HTY46" s="8"/>
      <c r="HTZ46" s="8"/>
      <c r="HUA46" s="8"/>
      <c r="HUB46" s="8"/>
      <c r="HUC46" s="8"/>
      <c r="HUD46" s="8"/>
      <c r="HUE46" s="8"/>
      <c r="HUF46" s="8"/>
      <c r="HUG46" s="8"/>
      <c r="HUH46" s="8"/>
      <c r="HUI46" s="8"/>
      <c r="HUJ46" s="8"/>
      <c r="HUK46" s="8"/>
      <c r="HUL46" s="8"/>
      <c r="HUM46" s="8"/>
      <c r="HUN46" s="8"/>
      <c r="HUO46" s="8"/>
      <c r="HUP46" s="8"/>
      <c r="HUQ46" s="8"/>
      <c r="HUR46" s="8"/>
      <c r="HUS46" s="8"/>
      <c r="HUT46" s="8"/>
      <c r="HUU46" s="8"/>
      <c r="HUV46" s="8"/>
      <c r="HUW46" s="8"/>
      <c r="HUX46" s="8"/>
      <c r="HUY46" s="8"/>
      <c r="HUZ46" s="8"/>
      <c r="HVA46" s="8"/>
      <c r="HVB46" s="8"/>
      <c r="HVC46" s="8"/>
      <c r="HVD46" s="8"/>
      <c r="HVE46" s="8"/>
      <c r="HVF46" s="8"/>
      <c r="HVG46" s="8"/>
      <c r="HVH46" s="8"/>
      <c r="HVI46" s="8"/>
      <c r="HVJ46" s="8"/>
      <c r="HVK46" s="8"/>
      <c r="HVL46" s="8"/>
      <c r="HVM46" s="8"/>
      <c r="HVN46" s="8"/>
      <c r="HVO46" s="8"/>
      <c r="HVP46" s="8"/>
      <c r="HVQ46" s="8"/>
      <c r="HVR46" s="8"/>
      <c r="HVS46" s="8"/>
      <c r="HVT46" s="8"/>
      <c r="HVU46" s="8"/>
      <c r="HVV46" s="8"/>
      <c r="HVW46" s="8"/>
      <c r="HVX46" s="8"/>
      <c r="HVY46" s="8"/>
      <c r="HVZ46" s="8"/>
      <c r="HWA46" s="8"/>
      <c r="HWB46" s="8"/>
      <c r="HWC46" s="8"/>
      <c r="HWD46" s="8"/>
      <c r="HWE46" s="8"/>
      <c r="HWF46" s="8"/>
      <c r="HWG46" s="8"/>
      <c r="HWH46" s="8"/>
      <c r="HWI46" s="8"/>
      <c r="HWJ46" s="8"/>
      <c r="HWK46" s="8"/>
      <c r="HWL46" s="8"/>
      <c r="HWM46" s="8"/>
      <c r="HWN46" s="8"/>
      <c r="HWO46" s="8"/>
      <c r="HWP46" s="8"/>
      <c r="HWQ46" s="8"/>
      <c r="HWR46" s="8"/>
      <c r="HWS46" s="8"/>
      <c r="HWT46" s="8"/>
      <c r="HWU46" s="8"/>
      <c r="HWV46" s="8"/>
      <c r="HWW46" s="8"/>
      <c r="HWX46" s="8"/>
      <c r="HWY46" s="8"/>
      <c r="HWZ46" s="8"/>
      <c r="HXA46" s="8"/>
      <c r="HXB46" s="8"/>
      <c r="HXC46" s="8"/>
      <c r="HXD46" s="8"/>
      <c r="HXE46" s="8"/>
      <c r="HXF46" s="8"/>
      <c r="HXG46" s="8"/>
      <c r="HXH46" s="8"/>
      <c r="HXI46" s="8"/>
      <c r="HXJ46" s="8"/>
      <c r="HXK46" s="8"/>
      <c r="HXL46" s="8"/>
      <c r="HXM46" s="8"/>
      <c r="HXN46" s="8"/>
      <c r="HXO46" s="8"/>
      <c r="HXP46" s="8"/>
      <c r="HXQ46" s="8"/>
      <c r="HXR46" s="8"/>
      <c r="HXS46" s="8"/>
      <c r="HXT46" s="8"/>
      <c r="HXU46" s="8"/>
      <c r="HXV46" s="8"/>
      <c r="HXW46" s="8"/>
      <c r="HXX46" s="8"/>
      <c r="HXY46" s="8"/>
      <c r="HXZ46" s="8"/>
      <c r="HYA46" s="8"/>
      <c r="HYB46" s="8"/>
      <c r="HYC46" s="8"/>
      <c r="HYD46" s="8"/>
      <c r="HYE46" s="8"/>
      <c r="HYF46" s="8"/>
      <c r="HYG46" s="8"/>
      <c r="HYH46" s="8"/>
      <c r="HYI46" s="8"/>
      <c r="HYJ46" s="8"/>
      <c r="HYK46" s="8"/>
      <c r="HYL46" s="8"/>
      <c r="HYM46" s="8"/>
      <c r="HYN46" s="8"/>
      <c r="HYO46" s="8"/>
      <c r="HYP46" s="8"/>
      <c r="HYQ46" s="8"/>
      <c r="HYR46" s="8"/>
      <c r="HYS46" s="8"/>
      <c r="HYT46" s="8"/>
      <c r="HYU46" s="8"/>
      <c r="HYV46" s="8"/>
      <c r="HYW46" s="8"/>
      <c r="HYX46" s="8"/>
      <c r="HYY46" s="8"/>
      <c r="HYZ46" s="8"/>
      <c r="HZA46" s="8"/>
      <c r="HZB46" s="8"/>
      <c r="HZC46" s="8"/>
      <c r="HZD46" s="8"/>
      <c r="HZE46" s="8"/>
      <c r="HZF46" s="8"/>
      <c r="HZG46" s="8"/>
      <c r="HZH46" s="8"/>
      <c r="HZI46" s="8"/>
      <c r="HZJ46" s="8"/>
      <c r="HZK46" s="8"/>
      <c r="HZL46" s="8"/>
      <c r="HZM46" s="8"/>
      <c r="HZN46" s="8"/>
      <c r="HZO46" s="8"/>
      <c r="HZP46" s="8"/>
      <c r="HZQ46" s="8"/>
      <c r="HZR46" s="8"/>
      <c r="HZS46" s="8"/>
      <c r="HZT46" s="8"/>
      <c r="HZU46" s="8"/>
      <c r="HZV46" s="8"/>
      <c r="HZW46" s="8"/>
      <c r="HZX46" s="8"/>
      <c r="HZY46" s="8"/>
      <c r="HZZ46" s="8"/>
      <c r="IAA46" s="8"/>
      <c r="IAB46" s="8"/>
      <c r="IAC46" s="8"/>
      <c r="IAD46" s="8"/>
      <c r="IAE46" s="8"/>
      <c r="IAF46" s="8"/>
      <c r="IAG46" s="8"/>
      <c r="IAH46" s="8"/>
      <c r="IAI46" s="8"/>
      <c r="IAJ46" s="8"/>
      <c r="IAK46" s="8"/>
      <c r="IAL46" s="8"/>
      <c r="IAM46" s="8"/>
      <c r="IAN46" s="8"/>
      <c r="IAO46" s="8"/>
      <c r="IAP46" s="8"/>
      <c r="IAQ46" s="8"/>
      <c r="IAR46" s="8"/>
      <c r="IAS46" s="8"/>
      <c r="IAT46" s="8"/>
      <c r="IAU46" s="8"/>
      <c r="IAV46" s="8"/>
      <c r="IAW46" s="8"/>
      <c r="IAX46" s="8"/>
      <c r="IAY46" s="8"/>
      <c r="IAZ46" s="8"/>
      <c r="IBA46" s="8"/>
      <c r="IBB46" s="8"/>
      <c r="IBC46" s="8"/>
      <c r="IBD46" s="8"/>
      <c r="IBE46" s="8"/>
      <c r="IBF46" s="8"/>
      <c r="IBG46" s="8"/>
      <c r="IBH46" s="8"/>
      <c r="IBI46" s="8"/>
      <c r="IBJ46" s="8"/>
      <c r="IBK46" s="8"/>
      <c r="IBL46" s="8"/>
      <c r="IBM46" s="8"/>
      <c r="IBN46" s="8"/>
      <c r="IBO46" s="8"/>
      <c r="IBP46" s="8"/>
      <c r="IBQ46" s="8"/>
      <c r="IBR46" s="8"/>
      <c r="IBS46" s="8"/>
      <c r="IBT46" s="8"/>
      <c r="IBU46" s="8"/>
      <c r="IBV46" s="8"/>
      <c r="IBW46" s="8"/>
      <c r="IBX46" s="8"/>
      <c r="IBY46" s="8"/>
      <c r="IBZ46" s="8"/>
      <c r="ICA46" s="8"/>
      <c r="ICB46" s="8"/>
      <c r="ICC46" s="8"/>
      <c r="ICD46" s="8"/>
      <c r="ICE46" s="8"/>
      <c r="ICF46" s="8"/>
      <c r="ICG46" s="8"/>
      <c r="ICH46" s="8"/>
      <c r="ICI46" s="8"/>
      <c r="ICJ46" s="8"/>
      <c r="ICK46" s="8"/>
      <c r="ICL46" s="8"/>
      <c r="ICM46" s="8"/>
      <c r="ICN46" s="8"/>
      <c r="ICO46" s="8"/>
      <c r="ICP46" s="8"/>
      <c r="ICQ46" s="8"/>
      <c r="ICR46" s="8"/>
      <c r="ICS46" s="8"/>
      <c r="ICT46" s="8"/>
      <c r="ICU46" s="8"/>
      <c r="ICV46" s="8"/>
      <c r="ICW46" s="8"/>
      <c r="ICX46" s="8"/>
      <c r="ICY46" s="8"/>
      <c r="ICZ46" s="8"/>
      <c r="IDA46" s="8"/>
      <c r="IDB46" s="8"/>
      <c r="IDC46" s="8"/>
      <c r="IDD46" s="8"/>
      <c r="IDE46" s="8"/>
      <c r="IDF46" s="8"/>
      <c r="IDG46" s="8"/>
      <c r="IDH46" s="8"/>
      <c r="IDI46" s="8"/>
      <c r="IDJ46" s="8"/>
      <c r="IDK46" s="8"/>
      <c r="IDL46" s="8"/>
      <c r="IDM46" s="8"/>
      <c r="IDN46" s="8"/>
      <c r="IDO46" s="8"/>
      <c r="IDP46" s="8"/>
      <c r="IDQ46" s="8"/>
      <c r="IDR46" s="8"/>
      <c r="IDS46" s="8"/>
      <c r="IDT46" s="8"/>
      <c r="IDU46" s="8"/>
      <c r="IDV46" s="8"/>
      <c r="IDW46" s="8"/>
      <c r="IDX46" s="8"/>
      <c r="IDY46" s="8"/>
      <c r="IDZ46" s="8"/>
      <c r="IEA46" s="8"/>
      <c r="IEB46" s="8"/>
      <c r="IEC46" s="8"/>
      <c r="IED46" s="8"/>
      <c r="IEE46" s="8"/>
      <c r="IEF46" s="8"/>
      <c r="IEG46" s="8"/>
      <c r="IEH46" s="8"/>
      <c r="IEI46" s="8"/>
      <c r="IEJ46" s="8"/>
      <c r="IEK46" s="8"/>
      <c r="IEL46" s="8"/>
      <c r="IEM46" s="8"/>
      <c r="IEN46" s="8"/>
      <c r="IEO46" s="8"/>
      <c r="IEP46" s="8"/>
      <c r="IEQ46" s="8"/>
      <c r="IER46" s="8"/>
      <c r="IES46" s="8"/>
      <c r="IET46" s="8"/>
      <c r="IEU46" s="8"/>
      <c r="IEV46" s="8"/>
      <c r="IEW46" s="8"/>
      <c r="IEX46" s="8"/>
      <c r="IEY46" s="8"/>
      <c r="IEZ46" s="8"/>
      <c r="IFA46" s="8"/>
      <c r="IFB46" s="8"/>
      <c r="IFC46" s="8"/>
      <c r="IFD46" s="8"/>
      <c r="IFE46" s="8"/>
      <c r="IFF46" s="8"/>
      <c r="IFG46" s="8"/>
      <c r="IFH46" s="8"/>
      <c r="IFI46" s="8"/>
      <c r="IFJ46" s="8"/>
      <c r="IFK46" s="8"/>
      <c r="IFL46" s="8"/>
      <c r="IFM46" s="8"/>
      <c r="IFN46" s="8"/>
      <c r="IFO46" s="8"/>
      <c r="IFP46" s="8"/>
      <c r="IFQ46" s="8"/>
      <c r="IFR46" s="8"/>
      <c r="IFS46" s="8"/>
      <c r="IFT46" s="8"/>
      <c r="IFU46" s="8"/>
      <c r="IFV46" s="8"/>
      <c r="IFW46" s="8"/>
      <c r="IFX46" s="8"/>
      <c r="IFY46" s="8"/>
      <c r="IFZ46" s="8"/>
      <c r="IGA46" s="8"/>
      <c r="IGB46" s="8"/>
      <c r="IGC46" s="8"/>
      <c r="IGD46" s="8"/>
      <c r="IGE46" s="8"/>
      <c r="IGF46" s="8"/>
      <c r="IGG46" s="8"/>
      <c r="IGH46" s="8"/>
      <c r="IGI46" s="8"/>
      <c r="IGJ46" s="8"/>
      <c r="IGK46" s="8"/>
      <c r="IGL46" s="8"/>
      <c r="IGM46" s="8"/>
      <c r="IGN46" s="8"/>
      <c r="IGO46" s="8"/>
      <c r="IGP46" s="8"/>
      <c r="IGQ46" s="8"/>
      <c r="IGR46" s="8"/>
      <c r="IGS46" s="8"/>
      <c r="IGT46" s="8"/>
      <c r="IGU46" s="8"/>
      <c r="IGV46" s="8"/>
      <c r="IGW46" s="8"/>
      <c r="IGX46" s="8"/>
      <c r="IGY46" s="8"/>
      <c r="IGZ46" s="8"/>
      <c r="IHA46" s="8"/>
      <c r="IHB46" s="8"/>
      <c r="IHC46" s="8"/>
      <c r="IHD46" s="8"/>
      <c r="IHE46" s="8"/>
      <c r="IHF46" s="8"/>
      <c r="IHG46" s="8"/>
      <c r="IHH46" s="8"/>
      <c r="IHI46" s="8"/>
      <c r="IHJ46" s="8"/>
      <c r="IHK46" s="8"/>
      <c r="IHL46" s="8"/>
      <c r="IHM46" s="8"/>
      <c r="IHN46" s="8"/>
      <c r="IHO46" s="8"/>
      <c r="IHP46" s="8"/>
      <c r="IHQ46" s="8"/>
      <c r="IHR46" s="8"/>
      <c r="IHS46" s="8"/>
      <c r="IHT46" s="8"/>
      <c r="IHU46" s="8"/>
      <c r="IHV46" s="8"/>
      <c r="IHW46" s="8"/>
      <c r="IHX46" s="8"/>
      <c r="IHY46" s="8"/>
      <c r="IHZ46" s="8"/>
      <c r="IIA46" s="8"/>
      <c r="IIB46" s="8"/>
      <c r="IIC46" s="8"/>
      <c r="IID46" s="8"/>
      <c r="IIE46" s="8"/>
      <c r="IIF46" s="8"/>
      <c r="IIG46" s="8"/>
      <c r="IIH46" s="8"/>
      <c r="III46" s="8"/>
      <c r="IIJ46" s="8"/>
      <c r="IIK46" s="8"/>
      <c r="IIL46" s="8"/>
      <c r="IIM46" s="8"/>
      <c r="IIN46" s="8"/>
      <c r="IIO46" s="8"/>
      <c r="IIP46" s="8"/>
      <c r="IIQ46" s="8"/>
      <c r="IIR46" s="8"/>
      <c r="IIS46" s="8"/>
      <c r="IIT46" s="8"/>
      <c r="IIU46" s="8"/>
      <c r="IIV46" s="8"/>
      <c r="IIW46" s="8"/>
      <c r="IIX46" s="8"/>
      <c r="IIY46" s="8"/>
      <c r="IIZ46" s="8"/>
      <c r="IJA46" s="8"/>
      <c r="IJB46" s="8"/>
      <c r="IJC46" s="8"/>
      <c r="IJD46" s="8"/>
      <c r="IJE46" s="8"/>
      <c r="IJF46" s="8"/>
      <c r="IJG46" s="8"/>
      <c r="IJH46" s="8"/>
      <c r="IJI46" s="8"/>
      <c r="IJJ46" s="8"/>
      <c r="IJK46" s="8"/>
      <c r="IJL46" s="8"/>
      <c r="IJM46" s="8"/>
      <c r="IJN46" s="8"/>
      <c r="IJO46" s="8"/>
      <c r="IJP46" s="8"/>
      <c r="IJQ46" s="8"/>
      <c r="IJR46" s="8"/>
      <c r="IJS46" s="8"/>
      <c r="IJT46" s="8"/>
      <c r="IJU46" s="8"/>
      <c r="IJV46" s="8"/>
      <c r="IJW46" s="8"/>
      <c r="IJX46" s="8"/>
      <c r="IJY46" s="8"/>
      <c r="IJZ46" s="8"/>
      <c r="IKA46" s="8"/>
      <c r="IKB46" s="8"/>
      <c r="IKC46" s="8"/>
      <c r="IKD46" s="8"/>
      <c r="IKE46" s="8"/>
      <c r="IKF46" s="8"/>
      <c r="IKG46" s="8"/>
      <c r="IKH46" s="8"/>
      <c r="IKI46" s="8"/>
      <c r="IKJ46" s="8"/>
      <c r="IKK46" s="8"/>
      <c r="IKL46" s="8"/>
      <c r="IKM46" s="8"/>
      <c r="IKN46" s="8"/>
      <c r="IKO46" s="8"/>
      <c r="IKP46" s="8"/>
      <c r="IKQ46" s="8"/>
      <c r="IKR46" s="8"/>
      <c r="IKS46" s="8"/>
      <c r="IKT46" s="8"/>
      <c r="IKU46" s="8"/>
      <c r="IKV46" s="8"/>
      <c r="IKW46" s="8"/>
      <c r="IKX46" s="8"/>
      <c r="IKY46" s="8"/>
      <c r="IKZ46" s="8"/>
      <c r="ILA46" s="8"/>
      <c r="ILB46" s="8"/>
      <c r="ILC46" s="8"/>
      <c r="ILD46" s="8"/>
      <c r="ILE46" s="8"/>
      <c r="ILF46" s="8"/>
      <c r="ILG46" s="8"/>
      <c r="ILH46" s="8"/>
      <c r="ILI46" s="8"/>
      <c r="ILJ46" s="8"/>
      <c r="ILK46" s="8"/>
      <c r="ILL46" s="8"/>
      <c r="ILM46" s="8"/>
      <c r="ILN46" s="8"/>
      <c r="ILO46" s="8"/>
      <c r="ILP46" s="8"/>
      <c r="ILQ46" s="8"/>
      <c r="ILR46" s="8"/>
      <c r="ILS46" s="8"/>
      <c r="ILT46" s="8"/>
      <c r="ILU46" s="8"/>
      <c r="ILV46" s="8"/>
      <c r="ILW46" s="8"/>
      <c r="ILX46" s="8"/>
      <c r="ILY46" s="8"/>
      <c r="ILZ46" s="8"/>
      <c r="IMA46" s="8"/>
      <c r="IMB46" s="8"/>
      <c r="IMC46" s="8"/>
      <c r="IMD46" s="8"/>
      <c r="IME46" s="8"/>
      <c r="IMF46" s="8"/>
      <c r="IMG46" s="8"/>
      <c r="IMH46" s="8"/>
      <c r="IMI46" s="8"/>
      <c r="IMJ46" s="8"/>
      <c r="IMK46" s="8"/>
      <c r="IML46" s="8"/>
      <c r="IMM46" s="8"/>
      <c r="IMN46" s="8"/>
      <c r="IMO46" s="8"/>
      <c r="IMP46" s="8"/>
      <c r="IMQ46" s="8"/>
      <c r="IMR46" s="8"/>
      <c r="IMS46" s="8"/>
      <c r="IMT46" s="8"/>
      <c r="IMU46" s="8"/>
      <c r="IMV46" s="8"/>
      <c r="IMW46" s="8"/>
      <c r="IMX46" s="8"/>
      <c r="IMY46" s="8"/>
      <c r="IMZ46" s="8"/>
      <c r="INA46" s="8"/>
      <c r="INB46" s="8"/>
      <c r="INC46" s="8"/>
      <c r="IND46" s="8"/>
      <c r="INE46" s="8"/>
      <c r="INF46" s="8"/>
      <c r="ING46" s="8"/>
      <c r="INH46" s="8"/>
      <c r="INI46" s="8"/>
      <c r="INJ46" s="8"/>
      <c r="INK46" s="8"/>
      <c r="INL46" s="8"/>
      <c r="INM46" s="8"/>
      <c r="INN46" s="8"/>
      <c r="INO46" s="8"/>
      <c r="INP46" s="8"/>
      <c r="INQ46" s="8"/>
      <c r="INR46" s="8"/>
      <c r="INS46" s="8"/>
      <c r="INT46" s="8"/>
      <c r="INU46" s="8"/>
      <c r="INV46" s="8"/>
      <c r="INW46" s="8"/>
      <c r="INX46" s="8"/>
      <c r="INY46" s="8"/>
      <c r="INZ46" s="8"/>
      <c r="IOA46" s="8"/>
      <c r="IOB46" s="8"/>
      <c r="IOC46" s="8"/>
      <c r="IOD46" s="8"/>
      <c r="IOE46" s="8"/>
      <c r="IOF46" s="8"/>
      <c r="IOG46" s="8"/>
      <c r="IOH46" s="8"/>
      <c r="IOI46" s="8"/>
      <c r="IOJ46" s="8"/>
      <c r="IOK46" s="8"/>
      <c r="IOL46" s="8"/>
      <c r="IOM46" s="8"/>
      <c r="ION46" s="8"/>
      <c r="IOO46" s="8"/>
      <c r="IOP46" s="8"/>
      <c r="IOQ46" s="8"/>
      <c r="IOR46" s="8"/>
      <c r="IOS46" s="8"/>
      <c r="IOT46" s="8"/>
      <c r="IOU46" s="8"/>
      <c r="IOV46" s="8"/>
      <c r="IOW46" s="8"/>
      <c r="IOX46" s="8"/>
      <c r="IOY46" s="8"/>
      <c r="IOZ46" s="8"/>
      <c r="IPA46" s="8"/>
      <c r="IPB46" s="8"/>
      <c r="IPC46" s="8"/>
      <c r="IPD46" s="8"/>
      <c r="IPE46" s="8"/>
      <c r="IPF46" s="8"/>
      <c r="IPG46" s="8"/>
      <c r="IPH46" s="8"/>
      <c r="IPI46" s="8"/>
      <c r="IPJ46" s="8"/>
      <c r="IPK46" s="8"/>
      <c r="IPL46" s="8"/>
      <c r="IPM46" s="8"/>
      <c r="IPN46" s="8"/>
      <c r="IPO46" s="8"/>
      <c r="IPP46" s="8"/>
      <c r="IPQ46" s="8"/>
      <c r="IPR46" s="8"/>
      <c r="IPS46" s="8"/>
      <c r="IPT46" s="8"/>
      <c r="IPU46" s="8"/>
      <c r="IPV46" s="8"/>
      <c r="IPW46" s="8"/>
      <c r="IPX46" s="8"/>
      <c r="IPY46" s="8"/>
      <c r="IPZ46" s="8"/>
      <c r="IQA46" s="8"/>
      <c r="IQB46" s="8"/>
      <c r="IQC46" s="8"/>
      <c r="IQD46" s="8"/>
      <c r="IQE46" s="8"/>
      <c r="IQF46" s="8"/>
      <c r="IQG46" s="8"/>
      <c r="IQH46" s="8"/>
      <c r="IQI46" s="8"/>
      <c r="IQJ46" s="8"/>
      <c r="IQK46" s="8"/>
      <c r="IQL46" s="8"/>
      <c r="IQM46" s="8"/>
      <c r="IQN46" s="8"/>
      <c r="IQO46" s="8"/>
      <c r="IQP46" s="8"/>
      <c r="IQQ46" s="8"/>
      <c r="IQR46" s="8"/>
      <c r="IQS46" s="8"/>
      <c r="IQT46" s="8"/>
      <c r="IQU46" s="8"/>
      <c r="IQV46" s="8"/>
      <c r="IQW46" s="8"/>
      <c r="IQX46" s="8"/>
      <c r="IQY46" s="8"/>
      <c r="IQZ46" s="8"/>
      <c r="IRA46" s="8"/>
      <c r="IRB46" s="8"/>
      <c r="IRC46" s="8"/>
      <c r="IRD46" s="8"/>
      <c r="IRE46" s="8"/>
      <c r="IRF46" s="8"/>
      <c r="IRG46" s="8"/>
      <c r="IRH46" s="8"/>
      <c r="IRI46" s="8"/>
      <c r="IRJ46" s="8"/>
      <c r="IRK46" s="8"/>
      <c r="IRL46" s="8"/>
      <c r="IRM46" s="8"/>
      <c r="IRN46" s="8"/>
      <c r="IRO46" s="8"/>
      <c r="IRP46" s="8"/>
      <c r="IRQ46" s="8"/>
      <c r="IRR46" s="8"/>
      <c r="IRS46" s="8"/>
      <c r="IRT46" s="8"/>
      <c r="IRU46" s="8"/>
      <c r="IRV46" s="8"/>
      <c r="IRW46" s="8"/>
      <c r="IRX46" s="8"/>
      <c r="IRY46" s="8"/>
      <c r="IRZ46" s="8"/>
      <c r="ISA46" s="8"/>
      <c r="ISB46" s="8"/>
      <c r="ISC46" s="8"/>
      <c r="ISD46" s="8"/>
      <c r="ISE46" s="8"/>
      <c r="ISF46" s="8"/>
      <c r="ISG46" s="8"/>
      <c r="ISH46" s="8"/>
      <c r="ISI46" s="8"/>
      <c r="ISJ46" s="8"/>
      <c r="ISK46" s="8"/>
      <c r="ISL46" s="8"/>
      <c r="ISM46" s="8"/>
      <c r="ISN46" s="8"/>
      <c r="ISO46" s="8"/>
      <c r="ISP46" s="8"/>
      <c r="ISQ46" s="8"/>
      <c r="ISR46" s="8"/>
      <c r="ISS46" s="8"/>
      <c r="IST46" s="8"/>
      <c r="ISU46" s="8"/>
      <c r="ISV46" s="8"/>
      <c r="ISW46" s="8"/>
      <c r="ISX46" s="8"/>
      <c r="ISY46" s="8"/>
      <c r="ISZ46" s="8"/>
      <c r="ITA46" s="8"/>
      <c r="ITB46" s="8"/>
      <c r="ITC46" s="8"/>
      <c r="ITD46" s="8"/>
      <c r="ITE46" s="8"/>
      <c r="ITF46" s="8"/>
      <c r="ITG46" s="8"/>
      <c r="ITH46" s="8"/>
      <c r="ITI46" s="8"/>
      <c r="ITJ46" s="8"/>
      <c r="ITK46" s="8"/>
      <c r="ITL46" s="8"/>
      <c r="ITM46" s="8"/>
      <c r="ITN46" s="8"/>
      <c r="ITO46" s="8"/>
      <c r="ITP46" s="8"/>
      <c r="ITQ46" s="8"/>
      <c r="ITR46" s="8"/>
      <c r="ITS46" s="8"/>
      <c r="ITT46" s="8"/>
      <c r="ITU46" s="8"/>
      <c r="ITV46" s="8"/>
      <c r="ITW46" s="8"/>
      <c r="ITX46" s="8"/>
      <c r="ITY46" s="8"/>
      <c r="ITZ46" s="8"/>
      <c r="IUA46" s="8"/>
      <c r="IUB46" s="8"/>
      <c r="IUC46" s="8"/>
      <c r="IUD46" s="8"/>
      <c r="IUE46" s="8"/>
      <c r="IUF46" s="8"/>
      <c r="IUG46" s="8"/>
      <c r="IUH46" s="8"/>
      <c r="IUI46" s="8"/>
      <c r="IUJ46" s="8"/>
      <c r="IUK46" s="8"/>
      <c r="IUL46" s="8"/>
      <c r="IUM46" s="8"/>
      <c r="IUN46" s="8"/>
      <c r="IUO46" s="8"/>
      <c r="IUP46" s="8"/>
      <c r="IUQ46" s="8"/>
      <c r="IUR46" s="8"/>
      <c r="IUS46" s="8"/>
      <c r="IUT46" s="8"/>
      <c r="IUU46" s="8"/>
      <c r="IUV46" s="8"/>
      <c r="IUW46" s="8"/>
      <c r="IUX46" s="8"/>
      <c r="IUY46" s="8"/>
      <c r="IUZ46" s="8"/>
      <c r="IVA46" s="8"/>
      <c r="IVB46" s="8"/>
      <c r="IVC46" s="8"/>
      <c r="IVD46" s="8"/>
      <c r="IVE46" s="8"/>
      <c r="IVF46" s="8"/>
      <c r="IVG46" s="8"/>
      <c r="IVH46" s="8"/>
      <c r="IVI46" s="8"/>
      <c r="IVJ46" s="8"/>
      <c r="IVK46" s="8"/>
      <c r="IVL46" s="8"/>
      <c r="IVM46" s="8"/>
      <c r="IVN46" s="8"/>
      <c r="IVO46" s="8"/>
      <c r="IVP46" s="8"/>
      <c r="IVQ46" s="8"/>
      <c r="IVR46" s="8"/>
      <c r="IVS46" s="8"/>
      <c r="IVT46" s="8"/>
      <c r="IVU46" s="8"/>
      <c r="IVV46" s="8"/>
      <c r="IVW46" s="8"/>
      <c r="IVX46" s="8"/>
      <c r="IVY46" s="8"/>
      <c r="IVZ46" s="8"/>
      <c r="IWA46" s="8"/>
      <c r="IWB46" s="8"/>
      <c r="IWC46" s="8"/>
      <c r="IWD46" s="8"/>
      <c r="IWE46" s="8"/>
      <c r="IWF46" s="8"/>
      <c r="IWG46" s="8"/>
      <c r="IWH46" s="8"/>
      <c r="IWI46" s="8"/>
      <c r="IWJ46" s="8"/>
      <c r="IWK46" s="8"/>
      <c r="IWL46" s="8"/>
      <c r="IWM46" s="8"/>
      <c r="IWN46" s="8"/>
      <c r="IWO46" s="8"/>
      <c r="IWP46" s="8"/>
      <c r="IWQ46" s="8"/>
      <c r="IWR46" s="8"/>
      <c r="IWS46" s="8"/>
      <c r="IWT46" s="8"/>
      <c r="IWU46" s="8"/>
      <c r="IWV46" s="8"/>
      <c r="IWW46" s="8"/>
      <c r="IWX46" s="8"/>
      <c r="IWY46" s="8"/>
      <c r="IWZ46" s="8"/>
      <c r="IXA46" s="8"/>
      <c r="IXB46" s="8"/>
      <c r="IXC46" s="8"/>
      <c r="IXD46" s="8"/>
      <c r="IXE46" s="8"/>
      <c r="IXF46" s="8"/>
      <c r="IXG46" s="8"/>
      <c r="IXH46" s="8"/>
      <c r="IXI46" s="8"/>
      <c r="IXJ46" s="8"/>
      <c r="IXK46" s="8"/>
      <c r="IXL46" s="8"/>
      <c r="IXM46" s="8"/>
      <c r="IXN46" s="8"/>
      <c r="IXO46" s="8"/>
      <c r="IXP46" s="8"/>
      <c r="IXQ46" s="8"/>
      <c r="IXR46" s="8"/>
      <c r="IXS46" s="8"/>
      <c r="IXT46" s="8"/>
      <c r="IXU46" s="8"/>
      <c r="IXV46" s="8"/>
      <c r="IXW46" s="8"/>
      <c r="IXX46" s="8"/>
      <c r="IXY46" s="8"/>
      <c r="IXZ46" s="8"/>
      <c r="IYA46" s="8"/>
      <c r="IYB46" s="8"/>
      <c r="IYC46" s="8"/>
      <c r="IYD46" s="8"/>
      <c r="IYE46" s="8"/>
      <c r="IYF46" s="8"/>
      <c r="IYG46" s="8"/>
      <c r="IYH46" s="8"/>
      <c r="IYI46" s="8"/>
      <c r="IYJ46" s="8"/>
      <c r="IYK46" s="8"/>
      <c r="IYL46" s="8"/>
      <c r="IYM46" s="8"/>
      <c r="IYN46" s="8"/>
      <c r="IYO46" s="8"/>
      <c r="IYP46" s="8"/>
      <c r="IYQ46" s="8"/>
      <c r="IYR46" s="8"/>
      <c r="IYS46" s="8"/>
      <c r="IYT46" s="8"/>
      <c r="IYU46" s="8"/>
      <c r="IYV46" s="8"/>
      <c r="IYW46" s="8"/>
      <c r="IYX46" s="8"/>
      <c r="IYY46" s="8"/>
      <c r="IYZ46" s="8"/>
      <c r="IZA46" s="8"/>
      <c r="IZB46" s="8"/>
      <c r="IZC46" s="8"/>
      <c r="IZD46" s="8"/>
      <c r="IZE46" s="8"/>
      <c r="IZF46" s="8"/>
      <c r="IZG46" s="8"/>
      <c r="IZH46" s="8"/>
      <c r="IZI46" s="8"/>
      <c r="IZJ46" s="8"/>
      <c r="IZK46" s="8"/>
      <c r="IZL46" s="8"/>
      <c r="IZM46" s="8"/>
      <c r="IZN46" s="8"/>
      <c r="IZO46" s="8"/>
      <c r="IZP46" s="8"/>
      <c r="IZQ46" s="8"/>
      <c r="IZR46" s="8"/>
      <c r="IZS46" s="8"/>
      <c r="IZT46" s="8"/>
      <c r="IZU46" s="8"/>
      <c r="IZV46" s="8"/>
      <c r="IZW46" s="8"/>
      <c r="IZX46" s="8"/>
      <c r="IZY46" s="8"/>
      <c r="IZZ46" s="8"/>
      <c r="JAA46" s="8"/>
      <c r="JAB46" s="8"/>
      <c r="JAC46" s="8"/>
      <c r="JAD46" s="8"/>
      <c r="JAE46" s="8"/>
      <c r="JAF46" s="8"/>
      <c r="JAG46" s="8"/>
      <c r="JAH46" s="8"/>
      <c r="JAI46" s="8"/>
      <c r="JAJ46" s="8"/>
      <c r="JAK46" s="8"/>
      <c r="JAL46" s="8"/>
      <c r="JAM46" s="8"/>
      <c r="JAN46" s="8"/>
      <c r="JAO46" s="8"/>
      <c r="JAP46" s="8"/>
      <c r="JAQ46" s="8"/>
      <c r="JAR46" s="8"/>
      <c r="JAS46" s="8"/>
      <c r="JAT46" s="8"/>
      <c r="JAU46" s="8"/>
      <c r="JAV46" s="8"/>
      <c r="JAW46" s="8"/>
      <c r="JAX46" s="8"/>
      <c r="JAY46" s="8"/>
      <c r="JAZ46" s="8"/>
      <c r="JBA46" s="8"/>
      <c r="JBB46" s="8"/>
      <c r="JBC46" s="8"/>
      <c r="JBD46" s="8"/>
      <c r="JBE46" s="8"/>
      <c r="JBF46" s="8"/>
      <c r="JBG46" s="8"/>
      <c r="JBH46" s="8"/>
      <c r="JBI46" s="8"/>
      <c r="JBJ46" s="8"/>
      <c r="JBK46" s="8"/>
      <c r="JBL46" s="8"/>
      <c r="JBM46" s="8"/>
      <c r="JBN46" s="8"/>
      <c r="JBO46" s="8"/>
      <c r="JBP46" s="8"/>
      <c r="JBQ46" s="8"/>
      <c r="JBR46" s="8"/>
      <c r="JBS46" s="8"/>
      <c r="JBT46" s="8"/>
      <c r="JBU46" s="8"/>
      <c r="JBV46" s="8"/>
      <c r="JBW46" s="8"/>
      <c r="JBX46" s="8"/>
      <c r="JBY46" s="8"/>
      <c r="JBZ46" s="8"/>
      <c r="JCA46" s="8"/>
      <c r="JCB46" s="8"/>
      <c r="JCC46" s="8"/>
      <c r="JCD46" s="8"/>
      <c r="JCE46" s="8"/>
      <c r="JCF46" s="8"/>
      <c r="JCG46" s="8"/>
      <c r="JCH46" s="8"/>
      <c r="JCI46" s="8"/>
      <c r="JCJ46" s="8"/>
      <c r="JCK46" s="8"/>
      <c r="JCL46" s="8"/>
      <c r="JCM46" s="8"/>
      <c r="JCN46" s="8"/>
      <c r="JCO46" s="8"/>
      <c r="JCP46" s="8"/>
      <c r="JCQ46" s="8"/>
      <c r="JCR46" s="8"/>
      <c r="JCS46" s="8"/>
      <c r="JCT46" s="8"/>
      <c r="JCU46" s="8"/>
      <c r="JCV46" s="8"/>
      <c r="JCW46" s="8"/>
      <c r="JCX46" s="8"/>
      <c r="JCY46" s="8"/>
      <c r="JCZ46" s="8"/>
      <c r="JDA46" s="8"/>
      <c r="JDB46" s="8"/>
      <c r="JDC46" s="8"/>
      <c r="JDD46" s="8"/>
      <c r="JDE46" s="8"/>
      <c r="JDF46" s="8"/>
      <c r="JDG46" s="8"/>
      <c r="JDH46" s="8"/>
      <c r="JDI46" s="8"/>
      <c r="JDJ46" s="8"/>
      <c r="JDK46" s="8"/>
      <c r="JDL46" s="8"/>
      <c r="JDM46" s="8"/>
      <c r="JDN46" s="8"/>
      <c r="JDO46" s="8"/>
      <c r="JDP46" s="8"/>
      <c r="JDQ46" s="8"/>
      <c r="JDR46" s="8"/>
      <c r="JDS46" s="8"/>
      <c r="JDT46" s="8"/>
      <c r="JDU46" s="8"/>
      <c r="JDV46" s="8"/>
      <c r="JDW46" s="8"/>
      <c r="JDX46" s="8"/>
      <c r="JDY46" s="8"/>
      <c r="JDZ46" s="8"/>
      <c r="JEA46" s="8"/>
      <c r="JEB46" s="8"/>
      <c r="JEC46" s="8"/>
      <c r="JED46" s="8"/>
      <c r="JEE46" s="8"/>
      <c r="JEF46" s="8"/>
      <c r="JEG46" s="8"/>
      <c r="JEH46" s="8"/>
      <c r="JEI46" s="8"/>
      <c r="JEJ46" s="8"/>
      <c r="JEK46" s="8"/>
      <c r="JEL46" s="8"/>
      <c r="JEM46" s="8"/>
      <c r="JEN46" s="8"/>
      <c r="JEO46" s="8"/>
      <c r="JEP46" s="8"/>
      <c r="JEQ46" s="8"/>
      <c r="JER46" s="8"/>
      <c r="JES46" s="8"/>
      <c r="JET46" s="8"/>
      <c r="JEU46" s="8"/>
      <c r="JEV46" s="8"/>
      <c r="JEW46" s="8"/>
      <c r="JEX46" s="8"/>
      <c r="JEY46" s="8"/>
      <c r="JEZ46" s="8"/>
      <c r="JFA46" s="8"/>
      <c r="JFB46" s="8"/>
      <c r="JFC46" s="8"/>
      <c r="JFD46" s="8"/>
      <c r="JFE46" s="8"/>
      <c r="JFF46" s="8"/>
      <c r="JFG46" s="8"/>
      <c r="JFH46" s="8"/>
      <c r="JFI46" s="8"/>
      <c r="JFJ46" s="8"/>
      <c r="JFK46" s="8"/>
      <c r="JFL46" s="8"/>
      <c r="JFM46" s="8"/>
      <c r="JFN46" s="8"/>
      <c r="JFO46" s="8"/>
      <c r="JFP46" s="8"/>
      <c r="JFQ46" s="8"/>
      <c r="JFR46" s="8"/>
      <c r="JFS46" s="8"/>
      <c r="JFT46" s="8"/>
      <c r="JFU46" s="8"/>
      <c r="JFV46" s="8"/>
      <c r="JFW46" s="8"/>
      <c r="JFX46" s="8"/>
      <c r="JFY46" s="8"/>
      <c r="JFZ46" s="8"/>
      <c r="JGA46" s="8"/>
      <c r="JGB46" s="8"/>
      <c r="JGC46" s="8"/>
      <c r="JGD46" s="8"/>
      <c r="JGE46" s="8"/>
      <c r="JGF46" s="8"/>
      <c r="JGG46" s="8"/>
      <c r="JGH46" s="8"/>
      <c r="JGI46" s="8"/>
      <c r="JGJ46" s="8"/>
      <c r="JGK46" s="8"/>
      <c r="JGL46" s="8"/>
      <c r="JGM46" s="8"/>
      <c r="JGN46" s="8"/>
      <c r="JGO46" s="8"/>
      <c r="JGP46" s="8"/>
      <c r="JGQ46" s="8"/>
      <c r="JGR46" s="8"/>
      <c r="JGS46" s="8"/>
      <c r="JGT46" s="8"/>
      <c r="JGU46" s="8"/>
      <c r="JGV46" s="8"/>
      <c r="JGW46" s="8"/>
      <c r="JGX46" s="8"/>
      <c r="JGY46" s="8"/>
      <c r="JGZ46" s="8"/>
      <c r="JHA46" s="8"/>
      <c r="JHB46" s="8"/>
      <c r="JHC46" s="8"/>
      <c r="JHD46" s="8"/>
      <c r="JHE46" s="8"/>
      <c r="JHF46" s="8"/>
      <c r="JHG46" s="8"/>
      <c r="JHH46" s="8"/>
      <c r="JHI46" s="8"/>
      <c r="JHJ46" s="8"/>
      <c r="JHK46" s="8"/>
      <c r="JHL46" s="8"/>
      <c r="JHM46" s="8"/>
      <c r="JHN46" s="8"/>
      <c r="JHO46" s="8"/>
      <c r="JHP46" s="8"/>
      <c r="JHQ46" s="8"/>
      <c r="JHR46" s="8"/>
      <c r="JHS46" s="8"/>
      <c r="JHT46" s="8"/>
      <c r="JHU46" s="8"/>
      <c r="JHV46" s="8"/>
      <c r="JHW46" s="8"/>
      <c r="JHX46" s="8"/>
      <c r="JHY46" s="8"/>
      <c r="JHZ46" s="8"/>
      <c r="JIA46" s="8"/>
      <c r="JIB46" s="8"/>
      <c r="JIC46" s="8"/>
      <c r="JID46" s="8"/>
      <c r="JIE46" s="8"/>
      <c r="JIF46" s="8"/>
      <c r="JIG46" s="8"/>
      <c r="JIH46" s="8"/>
      <c r="JII46" s="8"/>
      <c r="JIJ46" s="8"/>
      <c r="JIK46" s="8"/>
      <c r="JIL46" s="8"/>
      <c r="JIM46" s="8"/>
      <c r="JIN46" s="8"/>
      <c r="JIO46" s="8"/>
      <c r="JIP46" s="8"/>
      <c r="JIQ46" s="8"/>
      <c r="JIR46" s="8"/>
      <c r="JIS46" s="8"/>
      <c r="JIT46" s="8"/>
      <c r="JIU46" s="8"/>
      <c r="JIV46" s="8"/>
      <c r="JIW46" s="8"/>
      <c r="JIX46" s="8"/>
      <c r="JIY46" s="8"/>
      <c r="JIZ46" s="8"/>
      <c r="JJA46" s="8"/>
      <c r="JJB46" s="8"/>
      <c r="JJC46" s="8"/>
      <c r="JJD46" s="8"/>
      <c r="JJE46" s="8"/>
      <c r="JJF46" s="8"/>
      <c r="JJG46" s="8"/>
      <c r="JJH46" s="8"/>
      <c r="JJI46" s="8"/>
      <c r="JJJ46" s="8"/>
      <c r="JJK46" s="8"/>
      <c r="JJL46" s="8"/>
      <c r="JJM46" s="8"/>
      <c r="JJN46" s="8"/>
      <c r="JJO46" s="8"/>
      <c r="JJP46" s="8"/>
      <c r="JJQ46" s="8"/>
      <c r="JJR46" s="8"/>
      <c r="JJS46" s="8"/>
      <c r="JJT46" s="8"/>
      <c r="JJU46" s="8"/>
      <c r="JJV46" s="8"/>
      <c r="JJW46" s="8"/>
      <c r="JJX46" s="8"/>
      <c r="JJY46" s="8"/>
      <c r="JJZ46" s="8"/>
      <c r="JKA46" s="8"/>
      <c r="JKB46" s="8"/>
      <c r="JKC46" s="8"/>
      <c r="JKD46" s="8"/>
      <c r="JKE46" s="8"/>
      <c r="JKF46" s="8"/>
      <c r="JKG46" s="8"/>
      <c r="JKH46" s="8"/>
      <c r="JKI46" s="8"/>
      <c r="JKJ46" s="8"/>
      <c r="JKK46" s="8"/>
      <c r="JKL46" s="8"/>
      <c r="JKM46" s="8"/>
      <c r="JKN46" s="8"/>
      <c r="JKO46" s="8"/>
      <c r="JKP46" s="8"/>
      <c r="JKQ46" s="8"/>
      <c r="JKR46" s="8"/>
      <c r="JKS46" s="8"/>
      <c r="JKT46" s="8"/>
      <c r="JKU46" s="8"/>
      <c r="JKV46" s="8"/>
      <c r="JKW46" s="8"/>
      <c r="JKX46" s="8"/>
      <c r="JKY46" s="8"/>
      <c r="JKZ46" s="8"/>
      <c r="JLA46" s="8"/>
      <c r="JLB46" s="8"/>
      <c r="JLC46" s="8"/>
      <c r="JLD46" s="8"/>
      <c r="JLE46" s="8"/>
      <c r="JLF46" s="8"/>
      <c r="JLG46" s="8"/>
      <c r="JLH46" s="8"/>
      <c r="JLI46" s="8"/>
      <c r="JLJ46" s="8"/>
      <c r="JLK46" s="8"/>
      <c r="JLL46" s="8"/>
      <c r="JLM46" s="8"/>
      <c r="JLN46" s="8"/>
      <c r="JLO46" s="8"/>
      <c r="JLP46" s="8"/>
      <c r="JLQ46" s="8"/>
      <c r="JLR46" s="8"/>
      <c r="JLS46" s="8"/>
      <c r="JLT46" s="8"/>
      <c r="JLU46" s="8"/>
      <c r="JLV46" s="8"/>
      <c r="JLW46" s="8"/>
      <c r="JLX46" s="8"/>
      <c r="JLY46" s="8"/>
      <c r="JLZ46" s="8"/>
      <c r="JMA46" s="8"/>
      <c r="JMB46" s="8"/>
      <c r="JMC46" s="8"/>
      <c r="JMD46" s="8"/>
      <c r="JME46" s="8"/>
      <c r="JMF46" s="8"/>
      <c r="JMG46" s="8"/>
      <c r="JMH46" s="8"/>
      <c r="JMI46" s="8"/>
      <c r="JMJ46" s="8"/>
      <c r="JMK46" s="8"/>
      <c r="JML46" s="8"/>
      <c r="JMM46" s="8"/>
      <c r="JMN46" s="8"/>
      <c r="JMO46" s="8"/>
      <c r="JMP46" s="8"/>
      <c r="JMQ46" s="8"/>
      <c r="JMR46" s="8"/>
      <c r="JMS46" s="8"/>
      <c r="JMT46" s="8"/>
      <c r="JMU46" s="8"/>
      <c r="JMV46" s="8"/>
      <c r="JMW46" s="8"/>
      <c r="JMX46" s="8"/>
      <c r="JMY46" s="8"/>
      <c r="JMZ46" s="8"/>
      <c r="JNA46" s="8"/>
      <c r="JNB46" s="8"/>
      <c r="JNC46" s="8"/>
      <c r="JND46" s="8"/>
      <c r="JNE46" s="8"/>
      <c r="JNF46" s="8"/>
      <c r="JNG46" s="8"/>
      <c r="JNH46" s="8"/>
      <c r="JNI46" s="8"/>
      <c r="JNJ46" s="8"/>
      <c r="JNK46" s="8"/>
      <c r="JNL46" s="8"/>
      <c r="JNM46" s="8"/>
      <c r="JNN46" s="8"/>
      <c r="JNO46" s="8"/>
      <c r="JNP46" s="8"/>
      <c r="JNQ46" s="8"/>
      <c r="JNR46" s="8"/>
      <c r="JNS46" s="8"/>
      <c r="JNT46" s="8"/>
      <c r="JNU46" s="8"/>
      <c r="JNV46" s="8"/>
      <c r="JNW46" s="8"/>
      <c r="JNX46" s="8"/>
      <c r="JNY46" s="8"/>
      <c r="JNZ46" s="8"/>
      <c r="JOA46" s="8"/>
      <c r="JOB46" s="8"/>
      <c r="JOC46" s="8"/>
      <c r="JOD46" s="8"/>
      <c r="JOE46" s="8"/>
      <c r="JOF46" s="8"/>
      <c r="JOG46" s="8"/>
      <c r="JOH46" s="8"/>
      <c r="JOI46" s="8"/>
      <c r="JOJ46" s="8"/>
      <c r="JOK46" s="8"/>
      <c r="JOL46" s="8"/>
      <c r="JOM46" s="8"/>
      <c r="JON46" s="8"/>
      <c r="JOO46" s="8"/>
      <c r="JOP46" s="8"/>
      <c r="JOQ46" s="8"/>
      <c r="JOR46" s="8"/>
      <c r="JOS46" s="8"/>
      <c r="JOT46" s="8"/>
      <c r="JOU46" s="8"/>
      <c r="JOV46" s="8"/>
      <c r="JOW46" s="8"/>
      <c r="JOX46" s="8"/>
      <c r="JOY46" s="8"/>
      <c r="JOZ46" s="8"/>
      <c r="JPA46" s="8"/>
      <c r="JPB46" s="8"/>
      <c r="JPC46" s="8"/>
      <c r="JPD46" s="8"/>
      <c r="JPE46" s="8"/>
      <c r="JPF46" s="8"/>
      <c r="JPG46" s="8"/>
      <c r="JPH46" s="8"/>
      <c r="JPI46" s="8"/>
      <c r="JPJ46" s="8"/>
      <c r="JPK46" s="8"/>
      <c r="JPL46" s="8"/>
      <c r="JPM46" s="8"/>
      <c r="JPN46" s="8"/>
      <c r="JPO46" s="8"/>
      <c r="JPP46" s="8"/>
      <c r="JPQ46" s="8"/>
      <c r="JPR46" s="8"/>
      <c r="JPS46" s="8"/>
      <c r="JPT46" s="8"/>
      <c r="JPU46" s="8"/>
      <c r="JPV46" s="8"/>
      <c r="JPW46" s="8"/>
      <c r="JPX46" s="8"/>
      <c r="JPY46" s="8"/>
      <c r="JPZ46" s="8"/>
      <c r="JQA46" s="8"/>
      <c r="JQB46" s="8"/>
      <c r="JQC46" s="8"/>
      <c r="JQD46" s="8"/>
      <c r="JQE46" s="8"/>
      <c r="JQF46" s="8"/>
      <c r="JQG46" s="8"/>
      <c r="JQH46" s="8"/>
      <c r="JQI46" s="8"/>
      <c r="JQJ46" s="8"/>
      <c r="JQK46" s="8"/>
      <c r="JQL46" s="8"/>
      <c r="JQM46" s="8"/>
      <c r="JQN46" s="8"/>
      <c r="JQO46" s="8"/>
      <c r="JQP46" s="8"/>
      <c r="JQQ46" s="8"/>
      <c r="JQR46" s="8"/>
      <c r="JQS46" s="8"/>
      <c r="JQT46" s="8"/>
      <c r="JQU46" s="8"/>
      <c r="JQV46" s="8"/>
      <c r="JQW46" s="8"/>
      <c r="JQX46" s="8"/>
      <c r="JQY46" s="8"/>
      <c r="JQZ46" s="8"/>
      <c r="JRA46" s="8"/>
      <c r="JRB46" s="8"/>
      <c r="JRC46" s="8"/>
      <c r="JRD46" s="8"/>
      <c r="JRE46" s="8"/>
      <c r="JRF46" s="8"/>
      <c r="JRG46" s="8"/>
      <c r="JRH46" s="8"/>
      <c r="JRI46" s="8"/>
      <c r="JRJ46" s="8"/>
      <c r="JRK46" s="8"/>
      <c r="JRL46" s="8"/>
      <c r="JRM46" s="8"/>
      <c r="JRN46" s="8"/>
      <c r="JRO46" s="8"/>
      <c r="JRP46" s="8"/>
      <c r="JRQ46" s="8"/>
      <c r="JRR46" s="8"/>
      <c r="JRS46" s="8"/>
      <c r="JRT46" s="8"/>
      <c r="JRU46" s="8"/>
      <c r="JRV46" s="8"/>
      <c r="JRW46" s="8"/>
      <c r="JRX46" s="8"/>
      <c r="JRY46" s="8"/>
      <c r="JRZ46" s="8"/>
      <c r="JSA46" s="8"/>
      <c r="JSB46" s="8"/>
      <c r="JSC46" s="8"/>
      <c r="JSD46" s="8"/>
      <c r="JSE46" s="8"/>
      <c r="JSF46" s="8"/>
      <c r="JSG46" s="8"/>
      <c r="JSH46" s="8"/>
      <c r="JSI46" s="8"/>
      <c r="JSJ46" s="8"/>
      <c r="JSK46" s="8"/>
      <c r="JSL46" s="8"/>
      <c r="JSM46" s="8"/>
      <c r="JSN46" s="8"/>
      <c r="JSO46" s="8"/>
      <c r="JSP46" s="8"/>
      <c r="JSQ46" s="8"/>
      <c r="JSR46" s="8"/>
      <c r="JSS46" s="8"/>
      <c r="JST46" s="8"/>
      <c r="JSU46" s="8"/>
      <c r="JSV46" s="8"/>
      <c r="JSW46" s="8"/>
      <c r="JSX46" s="8"/>
      <c r="JSY46" s="8"/>
      <c r="JSZ46" s="8"/>
      <c r="JTA46" s="8"/>
      <c r="JTB46" s="8"/>
      <c r="JTC46" s="8"/>
      <c r="JTD46" s="8"/>
      <c r="JTE46" s="8"/>
      <c r="JTF46" s="8"/>
      <c r="JTG46" s="8"/>
      <c r="JTH46" s="8"/>
      <c r="JTI46" s="8"/>
      <c r="JTJ46" s="8"/>
      <c r="JTK46" s="8"/>
      <c r="JTL46" s="8"/>
      <c r="JTM46" s="8"/>
      <c r="JTN46" s="8"/>
      <c r="JTO46" s="8"/>
      <c r="JTP46" s="8"/>
      <c r="JTQ46" s="8"/>
      <c r="JTR46" s="8"/>
      <c r="JTS46" s="8"/>
      <c r="JTT46" s="8"/>
      <c r="JTU46" s="8"/>
      <c r="JTV46" s="8"/>
      <c r="JTW46" s="8"/>
      <c r="JTX46" s="8"/>
      <c r="JTY46" s="8"/>
      <c r="JTZ46" s="8"/>
      <c r="JUA46" s="8"/>
      <c r="JUB46" s="8"/>
      <c r="JUC46" s="8"/>
      <c r="JUD46" s="8"/>
      <c r="JUE46" s="8"/>
      <c r="JUF46" s="8"/>
      <c r="JUG46" s="8"/>
      <c r="JUH46" s="8"/>
      <c r="JUI46" s="8"/>
      <c r="JUJ46" s="8"/>
      <c r="JUK46" s="8"/>
      <c r="JUL46" s="8"/>
      <c r="JUM46" s="8"/>
      <c r="JUN46" s="8"/>
      <c r="JUO46" s="8"/>
      <c r="JUP46" s="8"/>
      <c r="JUQ46" s="8"/>
      <c r="JUR46" s="8"/>
      <c r="JUS46" s="8"/>
      <c r="JUT46" s="8"/>
      <c r="JUU46" s="8"/>
      <c r="JUV46" s="8"/>
      <c r="JUW46" s="8"/>
      <c r="JUX46" s="8"/>
      <c r="JUY46" s="8"/>
      <c r="JUZ46" s="8"/>
      <c r="JVA46" s="8"/>
      <c r="JVB46" s="8"/>
      <c r="JVC46" s="8"/>
      <c r="JVD46" s="8"/>
      <c r="JVE46" s="8"/>
      <c r="JVF46" s="8"/>
      <c r="JVG46" s="8"/>
      <c r="JVH46" s="8"/>
      <c r="JVI46" s="8"/>
      <c r="JVJ46" s="8"/>
      <c r="JVK46" s="8"/>
      <c r="JVL46" s="8"/>
      <c r="JVM46" s="8"/>
      <c r="JVN46" s="8"/>
      <c r="JVO46" s="8"/>
      <c r="JVP46" s="8"/>
      <c r="JVQ46" s="8"/>
      <c r="JVR46" s="8"/>
      <c r="JVS46" s="8"/>
      <c r="JVT46" s="8"/>
      <c r="JVU46" s="8"/>
      <c r="JVV46" s="8"/>
      <c r="JVW46" s="8"/>
      <c r="JVX46" s="8"/>
      <c r="JVY46" s="8"/>
      <c r="JVZ46" s="8"/>
      <c r="JWA46" s="8"/>
      <c r="JWB46" s="8"/>
      <c r="JWC46" s="8"/>
      <c r="JWD46" s="8"/>
      <c r="JWE46" s="8"/>
      <c r="JWF46" s="8"/>
      <c r="JWG46" s="8"/>
      <c r="JWH46" s="8"/>
      <c r="JWI46" s="8"/>
      <c r="JWJ46" s="8"/>
      <c r="JWK46" s="8"/>
      <c r="JWL46" s="8"/>
      <c r="JWM46" s="8"/>
      <c r="JWN46" s="8"/>
      <c r="JWO46" s="8"/>
      <c r="JWP46" s="8"/>
      <c r="JWQ46" s="8"/>
      <c r="JWR46" s="8"/>
      <c r="JWS46" s="8"/>
      <c r="JWT46" s="8"/>
      <c r="JWU46" s="8"/>
      <c r="JWV46" s="8"/>
      <c r="JWW46" s="8"/>
      <c r="JWX46" s="8"/>
      <c r="JWY46" s="8"/>
      <c r="JWZ46" s="8"/>
      <c r="JXA46" s="8"/>
      <c r="JXB46" s="8"/>
      <c r="JXC46" s="8"/>
      <c r="JXD46" s="8"/>
      <c r="JXE46" s="8"/>
      <c r="JXF46" s="8"/>
      <c r="JXG46" s="8"/>
      <c r="JXH46" s="8"/>
      <c r="JXI46" s="8"/>
      <c r="JXJ46" s="8"/>
      <c r="JXK46" s="8"/>
      <c r="JXL46" s="8"/>
      <c r="JXM46" s="8"/>
      <c r="JXN46" s="8"/>
      <c r="JXO46" s="8"/>
      <c r="JXP46" s="8"/>
      <c r="JXQ46" s="8"/>
      <c r="JXR46" s="8"/>
      <c r="JXS46" s="8"/>
      <c r="JXT46" s="8"/>
      <c r="JXU46" s="8"/>
      <c r="JXV46" s="8"/>
      <c r="JXW46" s="8"/>
      <c r="JXX46" s="8"/>
      <c r="JXY46" s="8"/>
      <c r="JXZ46" s="8"/>
      <c r="JYA46" s="8"/>
      <c r="JYB46" s="8"/>
      <c r="JYC46" s="8"/>
      <c r="JYD46" s="8"/>
      <c r="JYE46" s="8"/>
      <c r="JYF46" s="8"/>
      <c r="JYG46" s="8"/>
      <c r="JYH46" s="8"/>
      <c r="JYI46" s="8"/>
      <c r="JYJ46" s="8"/>
      <c r="JYK46" s="8"/>
      <c r="JYL46" s="8"/>
      <c r="JYM46" s="8"/>
      <c r="JYN46" s="8"/>
      <c r="JYO46" s="8"/>
      <c r="JYP46" s="8"/>
      <c r="JYQ46" s="8"/>
      <c r="JYR46" s="8"/>
      <c r="JYS46" s="8"/>
      <c r="JYT46" s="8"/>
      <c r="JYU46" s="8"/>
      <c r="JYV46" s="8"/>
      <c r="JYW46" s="8"/>
      <c r="JYX46" s="8"/>
      <c r="JYY46" s="8"/>
      <c r="JYZ46" s="8"/>
      <c r="JZA46" s="8"/>
      <c r="JZB46" s="8"/>
      <c r="JZC46" s="8"/>
      <c r="JZD46" s="8"/>
      <c r="JZE46" s="8"/>
      <c r="JZF46" s="8"/>
      <c r="JZG46" s="8"/>
      <c r="JZH46" s="8"/>
      <c r="JZI46" s="8"/>
      <c r="JZJ46" s="8"/>
      <c r="JZK46" s="8"/>
      <c r="JZL46" s="8"/>
      <c r="JZM46" s="8"/>
      <c r="JZN46" s="8"/>
      <c r="JZO46" s="8"/>
      <c r="JZP46" s="8"/>
      <c r="JZQ46" s="8"/>
      <c r="JZR46" s="8"/>
      <c r="JZS46" s="8"/>
      <c r="JZT46" s="8"/>
      <c r="JZU46" s="8"/>
      <c r="JZV46" s="8"/>
      <c r="JZW46" s="8"/>
      <c r="JZX46" s="8"/>
      <c r="JZY46" s="8"/>
      <c r="JZZ46" s="8"/>
      <c r="KAA46" s="8"/>
      <c r="KAB46" s="8"/>
      <c r="KAC46" s="8"/>
      <c r="KAD46" s="8"/>
      <c r="KAE46" s="8"/>
      <c r="KAF46" s="8"/>
      <c r="KAG46" s="8"/>
      <c r="KAH46" s="8"/>
      <c r="KAI46" s="8"/>
      <c r="KAJ46" s="8"/>
      <c r="KAK46" s="8"/>
      <c r="KAL46" s="8"/>
      <c r="KAM46" s="8"/>
      <c r="KAN46" s="8"/>
      <c r="KAO46" s="8"/>
      <c r="KAP46" s="8"/>
      <c r="KAQ46" s="8"/>
      <c r="KAR46" s="8"/>
      <c r="KAS46" s="8"/>
      <c r="KAT46" s="8"/>
      <c r="KAU46" s="8"/>
      <c r="KAV46" s="8"/>
      <c r="KAW46" s="8"/>
      <c r="KAX46" s="8"/>
      <c r="KAY46" s="8"/>
      <c r="KAZ46" s="8"/>
      <c r="KBA46" s="8"/>
      <c r="KBB46" s="8"/>
      <c r="KBC46" s="8"/>
      <c r="KBD46" s="8"/>
      <c r="KBE46" s="8"/>
      <c r="KBF46" s="8"/>
      <c r="KBG46" s="8"/>
      <c r="KBH46" s="8"/>
      <c r="KBI46" s="8"/>
      <c r="KBJ46" s="8"/>
      <c r="KBK46" s="8"/>
      <c r="KBL46" s="8"/>
      <c r="KBM46" s="8"/>
      <c r="KBN46" s="8"/>
      <c r="KBO46" s="8"/>
      <c r="KBP46" s="8"/>
      <c r="KBQ46" s="8"/>
      <c r="KBR46" s="8"/>
      <c r="KBS46" s="8"/>
      <c r="KBT46" s="8"/>
      <c r="KBU46" s="8"/>
      <c r="KBV46" s="8"/>
      <c r="KBW46" s="8"/>
      <c r="KBX46" s="8"/>
      <c r="KBY46" s="8"/>
      <c r="KBZ46" s="8"/>
      <c r="KCA46" s="8"/>
      <c r="KCB46" s="8"/>
      <c r="KCC46" s="8"/>
      <c r="KCD46" s="8"/>
      <c r="KCE46" s="8"/>
      <c r="KCF46" s="8"/>
      <c r="KCG46" s="8"/>
      <c r="KCH46" s="8"/>
      <c r="KCI46" s="8"/>
      <c r="KCJ46" s="8"/>
      <c r="KCK46" s="8"/>
      <c r="KCL46" s="8"/>
      <c r="KCM46" s="8"/>
      <c r="KCN46" s="8"/>
      <c r="KCO46" s="8"/>
      <c r="KCP46" s="8"/>
      <c r="KCQ46" s="8"/>
      <c r="KCR46" s="8"/>
      <c r="KCS46" s="8"/>
      <c r="KCT46" s="8"/>
      <c r="KCU46" s="8"/>
      <c r="KCV46" s="8"/>
      <c r="KCW46" s="8"/>
      <c r="KCX46" s="8"/>
      <c r="KCY46" s="8"/>
      <c r="KCZ46" s="8"/>
      <c r="KDA46" s="8"/>
      <c r="KDB46" s="8"/>
      <c r="KDC46" s="8"/>
      <c r="KDD46" s="8"/>
      <c r="KDE46" s="8"/>
      <c r="KDF46" s="8"/>
      <c r="KDG46" s="8"/>
      <c r="KDH46" s="8"/>
      <c r="KDI46" s="8"/>
      <c r="KDJ46" s="8"/>
      <c r="KDK46" s="8"/>
      <c r="KDL46" s="8"/>
      <c r="KDM46" s="8"/>
      <c r="KDN46" s="8"/>
      <c r="KDO46" s="8"/>
      <c r="KDP46" s="8"/>
      <c r="KDQ46" s="8"/>
      <c r="KDR46" s="8"/>
      <c r="KDS46" s="8"/>
      <c r="KDT46" s="8"/>
      <c r="KDU46" s="8"/>
      <c r="KDV46" s="8"/>
      <c r="KDW46" s="8"/>
      <c r="KDX46" s="8"/>
      <c r="KDY46" s="8"/>
      <c r="KDZ46" s="8"/>
      <c r="KEA46" s="8"/>
      <c r="KEB46" s="8"/>
      <c r="KEC46" s="8"/>
      <c r="KED46" s="8"/>
      <c r="KEE46" s="8"/>
      <c r="KEF46" s="8"/>
      <c r="KEG46" s="8"/>
      <c r="KEH46" s="8"/>
      <c r="KEI46" s="8"/>
      <c r="KEJ46" s="8"/>
      <c r="KEK46" s="8"/>
      <c r="KEL46" s="8"/>
      <c r="KEM46" s="8"/>
      <c r="KEN46" s="8"/>
      <c r="KEO46" s="8"/>
      <c r="KEP46" s="8"/>
      <c r="KEQ46" s="8"/>
      <c r="KER46" s="8"/>
      <c r="KES46" s="8"/>
      <c r="KET46" s="8"/>
      <c r="KEU46" s="8"/>
      <c r="KEV46" s="8"/>
      <c r="KEW46" s="8"/>
      <c r="KEX46" s="8"/>
      <c r="KEY46" s="8"/>
      <c r="KEZ46" s="8"/>
      <c r="KFA46" s="8"/>
      <c r="KFB46" s="8"/>
      <c r="KFC46" s="8"/>
      <c r="KFD46" s="8"/>
      <c r="KFE46" s="8"/>
      <c r="KFF46" s="8"/>
      <c r="KFG46" s="8"/>
      <c r="KFH46" s="8"/>
      <c r="KFI46" s="8"/>
      <c r="KFJ46" s="8"/>
      <c r="KFK46" s="8"/>
      <c r="KFL46" s="8"/>
      <c r="KFM46" s="8"/>
      <c r="KFN46" s="8"/>
      <c r="KFO46" s="8"/>
      <c r="KFP46" s="8"/>
      <c r="KFQ46" s="8"/>
      <c r="KFR46" s="8"/>
      <c r="KFS46" s="8"/>
      <c r="KFT46" s="8"/>
      <c r="KFU46" s="8"/>
      <c r="KFV46" s="8"/>
      <c r="KFW46" s="8"/>
      <c r="KFX46" s="8"/>
      <c r="KFY46" s="8"/>
      <c r="KFZ46" s="8"/>
      <c r="KGA46" s="8"/>
      <c r="KGB46" s="8"/>
      <c r="KGC46" s="8"/>
      <c r="KGD46" s="8"/>
      <c r="KGE46" s="8"/>
      <c r="KGF46" s="8"/>
      <c r="KGG46" s="8"/>
      <c r="KGH46" s="8"/>
      <c r="KGI46" s="8"/>
      <c r="KGJ46" s="8"/>
      <c r="KGK46" s="8"/>
      <c r="KGL46" s="8"/>
      <c r="KGM46" s="8"/>
      <c r="KGN46" s="8"/>
      <c r="KGO46" s="8"/>
      <c r="KGP46" s="8"/>
      <c r="KGQ46" s="8"/>
      <c r="KGR46" s="8"/>
      <c r="KGS46" s="8"/>
      <c r="KGT46" s="8"/>
      <c r="KGU46" s="8"/>
      <c r="KGV46" s="8"/>
      <c r="KGW46" s="8"/>
      <c r="KGX46" s="8"/>
      <c r="KGY46" s="8"/>
      <c r="KGZ46" s="8"/>
      <c r="KHA46" s="8"/>
      <c r="KHB46" s="8"/>
      <c r="KHC46" s="8"/>
      <c r="KHD46" s="8"/>
      <c r="KHE46" s="8"/>
      <c r="KHF46" s="8"/>
      <c r="KHG46" s="8"/>
      <c r="KHH46" s="8"/>
      <c r="KHI46" s="8"/>
      <c r="KHJ46" s="8"/>
      <c r="KHK46" s="8"/>
      <c r="KHL46" s="8"/>
      <c r="KHM46" s="8"/>
      <c r="KHN46" s="8"/>
      <c r="KHO46" s="8"/>
      <c r="KHP46" s="8"/>
      <c r="KHQ46" s="8"/>
      <c r="KHR46" s="8"/>
      <c r="KHS46" s="8"/>
      <c r="KHT46" s="8"/>
      <c r="KHU46" s="8"/>
      <c r="KHV46" s="8"/>
      <c r="KHW46" s="8"/>
      <c r="KHX46" s="8"/>
      <c r="KHY46" s="8"/>
      <c r="KHZ46" s="8"/>
      <c r="KIA46" s="8"/>
      <c r="KIB46" s="8"/>
      <c r="KIC46" s="8"/>
      <c r="KID46" s="8"/>
      <c r="KIE46" s="8"/>
      <c r="KIF46" s="8"/>
      <c r="KIG46" s="8"/>
      <c r="KIH46" s="8"/>
      <c r="KII46" s="8"/>
      <c r="KIJ46" s="8"/>
      <c r="KIK46" s="8"/>
      <c r="KIL46" s="8"/>
      <c r="KIM46" s="8"/>
      <c r="KIN46" s="8"/>
      <c r="KIO46" s="8"/>
      <c r="KIP46" s="8"/>
      <c r="KIQ46" s="8"/>
      <c r="KIR46" s="8"/>
      <c r="KIS46" s="8"/>
      <c r="KIT46" s="8"/>
      <c r="KIU46" s="8"/>
      <c r="KIV46" s="8"/>
      <c r="KIW46" s="8"/>
      <c r="KIX46" s="8"/>
      <c r="KIY46" s="8"/>
      <c r="KIZ46" s="8"/>
      <c r="KJA46" s="8"/>
      <c r="KJB46" s="8"/>
      <c r="KJC46" s="8"/>
      <c r="KJD46" s="8"/>
      <c r="KJE46" s="8"/>
      <c r="KJF46" s="8"/>
      <c r="KJG46" s="8"/>
      <c r="KJH46" s="8"/>
      <c r="KJI46" s="8"/>
      <c r="KJJ46" s="8"/>
      <c r="KJK46" s="8"/>
      <c r="KJL46" s="8"/>
      <c r="KJM46" s="8"/>
      <c r="KJN46" s="8"/>
      <c r="KJO46" s="8"/>
      <c r="KJP46" s="8"/>
      <c r="KJQ46" s="8"/>
      <c r="KJR46" s="8"/>
      <c r="KJS46" s="8"/>
      <c r="KJT46" s="8"/>
      <c r="KJU46" s="8"/>
      <c r="KJV46" s="8"/>
      <c r="KJW46" s="8"/>
      <c r="KJX46" s="8"/>
      <c r="KJY46" s="8"/>
      <c r="KJZ46" s="8"/>
      <c r="KKA46" s="8"/>
      <c r="KKB46" s="8"/>
      <c r="KKC46" s="8"/>
      <c r="KKD46" s="8"/>
      <c r="KKE46" s="8"/>
      <c r="KKF46" s="8"/>
      <c r="KKG46" s="8"/>
      <c r="KKH46" s="8"/>
      <c r="KKI46" s="8"/>
      <c r="KKJ46" s="8"/>
      <c r="KKK46" s="8"/>
      <c r="KKL46" s="8"/>
      <c r="KKM46" s="8"/>
      <c r="KKN46" s="8"/>
      <c r="KKO46" s="8"/>
      <c r="KKP46" s="8"/>
      <c r="KKQ46" s="8"/>
      <c r="KKR46" s="8"/>
      <c r="KKS46" s="8"/>
      <c r="KKT46" s="8"/>
      <c r="KKU46" s="8"/>
      <c r="KKV46" s="8"/>
      <c r="KKW46" s="8"/>
      <c r="KKX46" s="8"/>
      <c r="KKY46" s="8"/>
      <c r="KKZ46" s="8"/>
      <c r="KLA46" s="8"/>
      <c r="KLB46" s="8"/>
      <c r="KLC46" s="8"/>
      <c r="KLD46" s="8"/>
      <c r="KLE46" s="8"/>
      <c r="KLF46" s="8"/>
      <c r="KLG46" s="8"/>
      <c r="KLH46" s="8"/>
      <c r="KLI46" s="8"/>
      <c r="KLJ46" s="8"/>
      <c r="KLK46" s="8"/>
      <c r="KLL46" s="8"/>
      <c r="KLM46" s="8"/>
      <c r="KLN46" s="8"/>
      <c r="KLO46" s="8"/>
      <c r="KLP46" s="8"/>
      <c r="KLQ46" s="8"/>
      <c r="KLR46" s="8"/>
      <c r="KLS46" s="8"/>
      <c r="KLT46" s="8"/>
      <c r="KLU46" s="8"/>
      <c r="KLV46" s="8"/>
      <c r="KLW46" s="8"/>
      <c r="KLX46" s="8"/>
      <c r="KLY46" s="8"/>
      <c r="KLZ46" s="8"/>
      <c r="KMA46" s="8"/>
      <c r="KMB46" s="8"/>
      <c r="KMC46" s="8"/>
      <c r="KMD46" s="8"/>
      <c r="KME46" s="8"/>
      <c r="KMF46" s="8"/>
      <c r="KMG46" s="8"/>
      <c r="KMH46" s="8"/>
      <c r="KMI46" s="8"/>
      <c r="KMJ46" s="8"/>
      <c r="KMK46" s="8"/>
      <c r="KML46" s="8"/>
      <c r="KMM46" s="8"/>
      <c r="KMN46" s="8"/>
      <c r="KMO46" s="8"/>
      <c r="KMP46" s="8"/>
      <c r="KMQ46" s="8"/>
      <c r="KMR46" s="8"/>
      <c r="KMS46" s="8"/>
      <c r="KMT46" s="8"/>
      <c r="KMU46" s="8"/>
      <c r="KMV46" s="8"/>
      <c r="KMW46" s="8"/>
      <c r="KMX46" s="8"/>
      <c r="KMY46" s="8"/>
      <c r="KMZ46" s="8"/>
      <c r="KNA46" s="8"/>
      <c r="KNB46" s="8"/>
      <c r="KNC46" s="8"/>
      <c r="KND46" s="8"/>
      <c r="KNE46" s="8"/>
      <c r="KNF46" s="8"/>
      <c r="KNG46" s="8"/>
      <c r="KNH46" s="8"/>
      <c r="KNI46" s="8"/>
      <c r="KNJ46" s="8"/>
      <c r="KNK46" s="8"/>
      <c r="KNL46" s="8"/>
      <c r="KNM46" s="8"/>
      <c r="KNN46" s="8"/>
      <c r="KNO46" s="8"/>
      <c r="KNP46" s="8"/>
      <c r="KNQ46" s="8"/>
      <c r="KNR46" s="8"/>
      <c r="KNS46" s="8"/>
      <c r="KNT46" s="8"/>
      <c r="KNU46" s="8"/>
      <c r="KNV46" s="8"/>
      <c r="KNW46" s="8"/>
      <c r="KNX46" s="8"/>
      <c r="KNY46" s="8"/>
      <c r="KNZ46" s="8"/>
      <c r="KOA46" s="8"/>
      <c r="KOB46" s="8"/>
      <c r="KOC46" s="8"/>
      <c r="KOD46" s="8"/>
      <c r="KOE46" s="8"/>
      <c r="KOF46" s="8"/>
      <c r="KOG46" s="8"/>
      <c r="KOH46" s="8"/>
      <c r="KOI46" s="8"/>
      <c r="KOJ46" s="8"/>
      <c r="KOK46" s="8"/>
      <c r="KOL46" s="8"/>
      <c r="KOM46" s="8"/>
      <c r="KON46" s="8"/>
      <c r="KOO46" s="8"/>
      <c r="KOP46" s="8"/>
      <c r="KOQ46" s="8"/>
      <c r="KOR46" s="8"/>
      <c r="KOS46" s="8"/>
      <c r="KOT46" s="8"/>
      <c r="KOU46" s="8"/>
      <c r="KOV46" s="8"/>
      <c r="KOW46" s="8"/>
      <c r="KOX46" s="8"/>
      <c r="KOY46" s="8"/>
      <c r="KOZ46" s="8"/>
      <c r="KPA46" s="8"/>
      <c r="KPB46" s="8"/>
      <c r="KPC46" s="8"/>
      <c r="KPD46" s="8"/>
      <c r="KPE46" s="8"/>
      <c r="KPF46" s="8"/>
      <c r="KPG46" s="8"/>
      <c r="KPH46" s="8"/>
      <c r="KPI46" s="8"/>
      <c r="KPJ46" s="8"/>
      <c r="KPK46" s="8"/>
      <c r="KPL46" s="8"/>
      <c r="KPM46" s="8"/>
      <c r="KPN46" s="8"/>
      <c r="KPO46" s="8"/>
      <c r="KPP46" s="8"/>
      <c r="KPQ46" s="8"/>
      <c r="KPR46" s="8"/>
      <c r="KPS46" s="8"/>
      <c r="KPT46" s="8"/>
      <c r="KPU46" s="8"/>
      <c r="KPV46" s="8"/>
      <c r="KPW46" s="8"/>
      <c r="KPX46" s="8"/>
      <c r="KPY46" s="8"/>
      <c r="KPZ46" s="8"/>
      <c r="KQA46" s="8"/>
      <c r="KQB46" s="8"/>
      <c r="KQC46" s="8"/>
      <c r="KQD46" s="8"/>
      <c r="KQE46" s="8"/>
      <c r="KQF46" s="8"/>
      <c r="KQG46" s="8"/>
      <c r="KQH46" s="8"/>
      <c r="KQI46" s="8"/>
      <c r="KQJ46" s="8"/>
      <c r="KQK46" s="8"/>
      <c r="KQL46" s="8"/>
      <c r="KQM46" s="8"/>
      <c r="KQN46" s="8"/>
      <c r="KQO46" s="8"/>
      <c r="KQP46" s="8"/>
      <c r="KQQ46" s="8"/>
      <c r="KQR46" s="8"/>
      <c r="KQS46" s="8"/>
      <c r="KQT46" s="8"/>
      <c r="KQU46" s="8"/>
      <c r="KQV46" s="8"/>
      <c r="KQW46" s="8"/>
      <c r="KQX46" s="8"/>
      <c r="KQY46" s="8"/>
      <c r="KQZ46" s="8"/>
      <c r="KRA46" s="8"/>
      <c r="KRB46" s="8"/>
      <c r="KRC46" s="8"/>
      <c r="KRD46" s="8"/>
      <c r="KRE46" s="8"/>
      <c r="KRF46" s="8"/>
      <c r="KRG46" s="8"/>
      <c r="KRH46" s="8"/>
      <c r="KRI46" s="8"/>
      <c r="KRJ46" s="8"/>
      <c r="KRK46" s="8"/>
      <c r="KRL46" s="8"/>
      <c r="KRM46" s="8"/>
      <c r="KRN46" s="8"/>
      <c r="KRO46" s="8"/>
      <c r="KRP46" s="8"/>
      <c r="KRQ46" s="8"/>
      <c r="KRR46" s="8"/>
      <c r="KRS46" s="8"/>
      <c r="KRT46" s="8"/>
      <c r="KRU46" s="8"/>
      <c r="KRV46" s="8"/>
      <c r="KRW46" s="8"/>
      <c r="KRX46" s="8"/>
      <c r="KRY46" s="8"/>
      <c r="KRZ46" s="8"/>
      <c r="KSA46" s="8"/>
      <c r="KSB46" s="8"/>
      <c r="KSC46" s="8"/>
      <c r="KSD46" s="8"/>
      <c r="KSE46" s="8"/>
      <c r="KSF46" s="8"/>
      <c r="KSG46" s="8"/>
      <c r="KSH46" s="8"/>
      <c r="KSI46" s="8"/>
      <c r="KSJ46" s="8"/>
      <c r="KSK46" s="8"/>
      <c r="KSL46" s="8"/>
      <c r="KSM46" s="8"/>
      <c r="KSN46" s="8"/>
      <c r="KSO46" s="8"/>
      <c r="KSP46" s="8"/>
      <c r="KSQ46" s="8"/>
      <c r="KSR46" s="8"/>
      <c r="KSS46" s="8"/>
      <c r="KST46" s="8"/>
      <c r="KSU46" s="8"/>
      <c r="KSV46" s="8"/>
      <c r="KSW46" s="8"/>
      <c r="KSX46" s="8"/>
      <c r="KSY46" s="8"/>
      <c r="KSZ46" s="8"/>
      <c r="KTA46" s="8"/>
      <c r="KTB46" s="8"/>
      <c r="KTC46" s="8"/>
      <c r="KTD46" s="8"/>
      <c r="KTE46" s="8"/>
      <c r="KTF46" s="8"/>
      <c r="KTG46" s="8"/>
      <c r="KTH46" s="8"/>
      <c r="KTI46" s="8"/>
      <c r="KTJ46" s="8"/>
      <c r="KTK46" s="8"/>
      <c r="KTL46" s="8"/>
      <c r="KTM46" s="8"/>
      <c r="KTN46" s="8"/>
      <c r="KTO46" s="8"/>
      <c r="KTP46" s="8"/>
      <c r="KTQ46" s="8"/>
      <c r="KTR46" s="8"/>
      <c r="KTS46" s="8"/>
      <c r="KTT46" s="8"/>
      <c r="KTU46" s="8"/>
      <c r="KTV46" s="8"/>
      <c r="KTW46" s="8"/>
      <c r="KTX46" s="8"/>
      <c r="KTY46" s="8"/>
      <c r="KTZ46" s="8"/>
      <c r="KUA46" s="8"/>
      <c r="KUB46" s="8"/>
      <c r="KUC46" s="8"/>
      <c r="KUD46" s="8"/>
      <c r="KUE46" s="8"/>
      <c r="KUF46" s="8"/>
      <c r="KUG46" s="8"/>
      <c r="KUH46" s="8"/>
      <c r="KUI46" s="8"/>
      <c r="KUJ46" s="8"/>
      <c r="KUK46" s="8"/>
      <c r="KUL46" s="8"/>
      <c r="KUM46" s="8"/>
      <c r="KUN46" s="8"/>
      <c r="KUO46" s="8"/>
      <c r="KUP46" s="8"/>
      <c r="KUQ46" s="8"/>
      <c r="KUR46" s="8"/>
      <c r="KUS46" s="8"/>
      <c r="KUT46" s="8"/>
      <c r="KUU46" s="8"/>
      <c r="KUV46" s="8"/>
      <c r="KUW46" s="8"/>
      <c r="KUX46" s="8"/>
      <c r="KUY46" s="8"/>
      <c r="KUZ46" s="8"/>
      <c r="KVA46" s="8"/>
      <c r="KVB46" s="8"/>
      <c r="KVC46" s="8"/>
      <c r="KVD46" s="8"/>
      <c r="KVE46" s="8"/>
      <c r="KVF46" s="8"/>
      <c r="KVG46" s="8"/>
      <c r="KVH46" s="8"/>
      <c r="KVI46" s="8"/>
      <c r="KVJ46" s="8"/>
      <c r="KVK46" s="8"/>
      <c r="KVL46" s="8"/>
      <c r="KVM46" s="8"/>
      <c r="KVN46" s="8"/>
      <c r="KVO46" s="8"/>
      <c r="KVP46" s="8"/>
      <c r="KVQ46" s="8"/>
      <c r="KVR46" s="8"/>
      <c r="KVS46" s="8"/>
      <c r="KVT46" s="8"/>
      <c r="KVU46" s="8"/>
      <c r="KVV46" s="8"/>
      <c r="KVW46" s="8"/>
      <c r="KVX46" s="8"/>
      <c r="KVY46" s="8"/>
      <c r="KVZ46" s="8"/>
      <c r="KWA46" s="8"/>
      <c r="KWB46" s="8"/>
      <c r="KWC46" s="8"/>
      <c r="KWD46" s="8"/>
      <c r="KWE46" s="8"/>
      <c r="KWF46" s="8"/>
      <c r="KWG46" s="8"/>
      <c r="KWH46" s="8"/>
      <c r="KWI46" s="8"/>
      <c r="KWJ46" s="8"/>
      <c r="KWK46" s="8"/>
      <c r="KWL46" s="8"/>
      <c r="KWM46" s="8"/>
      <c r="KWN46" s="8"/>
      <c r="KWO46" s="8"/>
      <c r="KWP46" s="8"/>
      <c r="KWQ46" s="8"/>
      <c r="KWR46" s="8"/>
      <c r="KWS46" s="8"/>
      <c r="KWT46" s="8"/>
      <c r="KWU46" s="8"/>
      <c r="KWV46" s="8"/>
      <c r="KWW46" s="8"/>
      <c r="KWX46" s="8"/>
      <c r="KWY46" s="8"/>
      <c r="KWZ46" s="8"/>
      <c r="KXA46" s="8"/>
      <c r="KXB46" s="8"/>
      <c r="KXC46" s="8"/>
      <c r="KXD46" s="8"/>
      <c r="KXE46" s="8"/>
      <c r="KXF46" s="8"/>
      <c r="KXG46" s="8"/>
      <c r="KXH46" s="8"/>
      <c r="KXI46" s="8"/>
      <c r="KXJ46" s="8"/>
      <c r="KXK46" s="8"/>
      <c r="KXL46" s="8"/>
      <c r="KXM46" s="8"/>
      <c r="KXN46" s="8"/>
      <c r="KXO46" s="8"/>
      <c r="KXP46" s="8"/>
      <c r="KXQ46" s="8"/>
      <c r="KXR46" s="8"/>
      <c r="KXS46" s="8"/>
      <c r="KXT46" s="8"/>
      <c r="KXU46" s="8"/>
      <c r="KXV46" s="8"/>
      <c r="KXW46" s="8"/>
      <c r="KXX46" s="8"/>
      <c r="KXY46" s="8"/>
      <c r="KXZ46" s="8"/>
      <c r="KYA46" s="8"/>
      <c r="KYB46" s="8"/>
      <c r="KYC46" s="8"/>
      <c r="KYD46" s="8"/>
      <c r="KYE46" s="8"/>
      <c r="KYF46" s="8"/>
      <c r="KYG46" s="8"/>
      <c r="KYH46" s="8"/>
      <c r="KYI46" s="8"/>
      <c r="KYJ46" s="8"/>
      <c r="KYK46" s="8"/>
      <c r="KYL46" s="8"/>
      <c r="KYM46" s="8"/>
      <c r="KYN46" s="8"/>
      <c r="KYO46" s="8"/>
      <c r="KYP46" s="8"/>
      <c r="KYQ46" s="8"/>
      <c r="KYR46" s="8"/>
      <c r="KYS46" s="8"/>
      <c r="KYT46" s="8"/>
      <c r="KYU46" s="8"/>
      <c r="KYV46" s="8"/>
      <c r="KYW46" s="8"/>
      <c r="KYX46" s="8"/>
      <c r="KYY46" s="8"/>
      <c r="KYZ46" s="8"/>
      <c r="KZA46" s="8"/>
      <c r="KZB46" s="8"/>
      <c r="KZC46" s="8"/>
      <c r="KZD46" s="8"/>
      <c r="KZE46" s="8"/>
      <c r="KZF46" s="8"/>
      <c r="KZG46" s="8"/>
      <c r="KZH46" s="8"/>
      <c r="KZI46" s="8"/>
      <c r="KZJ46" s="8"/>
      <c r="KZK46" s="8"/>
      <c r="KZL46" s="8"/>
      <c r="KZM46" s="8"/>
      <c r="KZN46" s="8"/>
      <c r="KZO46" s="8"/>
      <c r="KZP46" s="8"/>
      <c r="KZQ46" s="8"/>
      <c r="KZR46" s="8"/>
      <c r="KZS46" s="8"/>
      <c r="KZT46" s="8"/>
      <c r="KZU46" s="8"/>
      <c r="KZV46" s="8"/>
      <c r="KZW46" s="8"/>
      <c r="KZX46" s="8"/>
      <c r="KZY46" s="8"/>
      <c r="KZZ46" s="8"/>
      <c r="LAA46" s="8"/>
      <c r="LAB46" s="8"/>
      <c r="LAC46" s="8"/>
      <c r="LAD46" s="8"/>
      <c r="LAE46" s="8"/>
      <c r="LAF46" s="8"/>
      <c r="LAG46" s="8"/>
      <c r="LAH46" s="8"/>
      <c r="LAI46" s="8"/>
      <c r="LAJ46" s="8"/>
      <c r="LAK46" s="8"/>
      <c r="LAL46" s="8"/>
      <c r="LAM46" s="8"/>
      <c r="LAN46" s="8"/>
      <c r="LAO46" s="8"/>
      <c r="LAP46" s="8"/>
      <c r="LAQ46" s="8"/>
      <c r="LAR46" s="8"/>
      <c r="LAS46" s="8"/>
      <c r="LAT46" s="8"/>
      <c r="LAU46" s="8"/>
      <c r="LAV46" s="8"/>
      <c r="LAW46" s="8"/>
      <c r="LAX46" s="8"/>
      <c r="LAY46" s="8"/>
      <c r="LAZ46" s="8"/>
      <c r="LBA46" s="8"/>
      <c r="LBB46" s="8"/>
      <c r="LBC46" s="8"/>
      <c r="LBD46" s="8"/>
      <c r="LBE46" s="8"/>
      <c r="LBF46" s="8"/>
      <c r="LBG46" s="8"/>
      <c r="LBH46" s="8"/>
      <c r="LBI46" s="8"/>
      <c r="LBJ46" s="8"/>
      <c r="LBK46" s="8"/>
      <c r="LBL46" s="8"/>
      <c r="LBM46" s="8"/>
      <c r="LBN46" s="8"/>
      <c r="LBO46" s="8"/>
      <c r="LBP46" s="8"/>
      <c r="LBQ46" s="8"/>
      <c r="LBR46" s="8"/>
      <c r="LBS46" s="8"/>
      <c r="LBT46" s="8"/>
      <c r="LBU46" s="8"/>
      <c r="LBV46" s="8"/>
      <c r="LBW46" s="8"/>
      <c r="LBX46" s="8"/>
      <c r="LBY46" s="8"/>
      <c r="LBZ46" s="8"/>
      <c r="LCA46" s="8"/>
      <c r="LCB46" s="8"/>
      <c r="LCC46" s="8"/>
      <c r="LCD46" s="8"/>
      <c r="LCE46" s="8"/>
      <c r="LCF46" s="8"/>
      <c r="LCG46" s="8"/>
      <c r="LCH46" s="8"/>
      <c r="LCI46" s="8"/>
      <c r="LCJ46" s="8"/>
      <c r="LCK46" s="8"/>
      <c r="LCL46" s="8"/>
      <c r="LCM46" s="8"/>
      <c r="LCN46" s="8"/>
      <c r="LCO46" s="8"/>
      <c r="LCP46" s="8"/>
      <c r="LCQ46" s="8"/>
      <c r="LCR46" s="8"/>
      <c r="LCS46" s="8"/>
      <c r="LCT46" s="8"/>
      <c r="LCU46" s="8"/>
      <c r="LCV46" s="8"/>
      <c r="LCW46" s="8"/>
      <c r="LCX46" s="8"/>
      <c r="LCY46" s="8"/>
      <c r="LCZ46" s="8"/>
      <c r="LDA46" s="8"/>
      <c r="LDB46" s="8"/>
      <c r="LDC46" s="8"/>
      <c r="LDD46" s="8"/>
      <c r="LDE46" s="8"/>
      <c r="LDF46" s="8"/>
      <c r="LDG46" s="8"/>
      <c r="LDH46" s="8"/>
      <c r="LDI46" s="8"/>
      <c r="LDJ46" s="8"/>
      <c r="LDK46" s="8"/>
      <c r="LDL46" s="8"/>
      <c r="LDM46" s="8"/>
      <c r="LDN46" s="8"/>
      <c r="LDO46" s="8"/>
      <c r="LDP46" s="8"/>
      <c r="LDQ46" s="8"/>
      <c r="LDR46" s="8"/>
      <c r="LDS46" s="8"/>
      <c r="LDT46" s="8"/>
      <c r="LDU46" s="8"/>
      <c r="LDV46" s="8"/>
      <c r="LDW46" s="8"/>
      <c r="LDX46" s="8"/>
      <c r="LDY46" s="8"/>
      <c r="LDZ46" s="8"/>
      <c r="LEA46" s="8"/>
      <c r="LEB46" s="8"/>
      <c r="LEC46" s="8"/>
      <c r="LED46" s="8"/>
      <c r="LEE46" s="8"/>
      <c r="LEF46" s="8"/>
      <c r="LEG46" s="8"/>
      <c r="LEH46" s="8"/>
      <c r="LEI46" s="8"/>
      <c r="LEJ46" s="8"/>
      <c r="LEK46" s="8"/>
      <c r="LEL46" s="8"/>
      <c r="LEM46" s="8"/>
      <c r="LEN46" s="8"/>
      <c r="LEO46" s="8"/>
      <c r="LEP46" s="8"/>
      <c r="LEQ46" s="8"/>
      <c r="LER46" s="8"/>
      <c r="LES46" s="8"/>
      <c r="LET46" s="8"/>
      <c r="LEU46" s="8"/>
      <c r="LEV46" s="8"/>
      <c r="LEW46" s="8"/>
      <c r="LEX46" s="8"/>
      <c r="LEY46" s="8"/>
      <c r="LEZ46" s="8"/>
      <c r="LFA46" s="8"/>
      <c r="LFB46" s="8"/>
      <c r="LFC46" s="8"/>
      <c r="LFD46" s="8"/>
      <c r="LFE46" s="8"/>
      <c r="LFF46" s="8"/>
      <c r="LFG46" s="8"/>
      <c r="LFH46" s="8"/>
      <c r="LFI46" s="8"/>
      <c r="LFJ46" s="8"/>
      <c r="LFK46" s="8"/>
      <c r="LFL46" s="8"/>
      <c r="LFM46" s="8"/>
      <c r="LFN46" s="8"/>
      <c r="LFO46" s="8"/>
      <c r="LFP46" s="8"/>
      <c r="LFQ46" s="8"/>
      <c r="LFR46" s="8"/>
      <c r="LFS46" s="8"/>
      <c r="LFT46" s="8"/>
      <c r="LFU46" s="8"/>
      <c r="LFV46" s="8"/>
      <c r="LFW46" s="8"/>
      <c r="LFX46" s="8"/>
      <c r="LFY46" s="8"/>
      <c r="LFZ46" s="8"/>
      <c r="LGA46" s="8"/>
      <c r="LGB46" s="8"/>
      <c r="LGC46" s="8"/>
      <c r="LGD46" s="8"/>
      <c r="LGE46" s="8"/>
      <c r="LGF46" s="8"/>
      <c r="LGG46" s="8"/>
      <c r="LGH46" s="8"/>
      <c r="LGI46" s="8"/>
      <c r="LGJ46" s="8"/>
      <c r="LGK46" s="8"/>
      <c r="LGL46" s="8"/>
      <c r="LGM46" s="8"/>
      <c r="LGN46" s="8"/>
      <c r="LGO46" s="8"/>
      <c r="LGP46" s="8"/>
      <c r="LGQ46" s="8"/>
      <c r="LGR46" s="8"/>
      <c r="LGS46" s="8"/>
      <c r="LGT46" s="8"/>
      <c r="LGU46" s="8"/>
      <c r="LGV46" s="8"/>
      <c r="LGW46" s="8"/>
      <c r="LGX46" s="8"/>
      <c r="LGY46" s="8"/>
      <c r="LGZ46" s="8"/>
      <c r="LHA46" s="8"/>
      <c r="LHB46" s="8"/>
      <c r="LHC46" s="8"/>
      <c r="LHD46" s="8"/>
      <c r="LHE46" s="8"/>
      <c r="LHF46" s="8"/>
      <c r="LHG46" s="8"/>
      <c r="LHH46" s="8"/>
      <c r="LHI46" s="8"/>
      <c r="LHJ46" s="8"/>
      <c r="LHK46" s="8"/>
      <c r="LHL46" s="8"/>
      <c r="LHM46" s="8"/>
      <c r="LHN46" s="8"/>
      <c r="LHO46" s="8"/>
      <c r="LHP46" s="8"/>
      <c r="LHQ46" s="8"/>
      <c r="LHR46" s="8"/>
      <c r="LHS46" s="8"/>
      <c r="LHT46" s="8"/>
      <c r="LHU46" s="8"/>
      <c r="LHV46" s="8"/>
      <c r="LHW46" s="8"/>
      <c r="LHX46" s="8"/>
      <c r="LHY46" s="8"/>
      <c r="LHZ46" s="8"/>
      <c r="LIA46" s="8"/>
      <c r="LIB46" s="8"/>
      <c r="LIC46" s="8"/>
      <c r="LID46" s="8"/>
      <c r="LIE46" s="8"/>
      <c r="LIF46" s="8"/>
      <c r="LIG46" s="8"/>
      <c r="LIH46" s="8"/>
      <c r="LII46" s="8"/>
      <c r="LIJ46" s="8"/>
      <c r="LIK46" s="8"/>
      <c r="LIL46" s="8"/>
      <c r="LIM46" s="8"/>
      <c r="LIN46" s="8"/>
      <c r="LIO46" s="8"/>
      <c r="LIP46" s="8"/>
      <c r="LIQ46" s="8"/>
      <c r="LIR46" s="8"/>
      <c r="LIS46" s="8"/>
      <c r="LIT46" s="8"/>
      <c r="LIU46" s="8"/>
      <c r="LIV46" s="8"/>
      <c r="LIW46" s="8"/>
      <c r="LIX46" s="8"/>
      <c r="LIY46" s="8"/>
      <c r="LIZ46" s="8"/>
      <c r="LJA46" s="8"/>
      <c r="LJB46" s="8"/>
      <c r="LJC46" s="8"/>
      <c r="LJD46" s="8"/>
      <c r="LJE46" s="8"/>
      <c r="LJF46" s="8"/>
      <c r="LJG46" s="8"/>
      <c r="LJH46" s="8"/>
      <c r="LJI46" s="8"/>
      <c r="LJJ46" s="8"/>
      <c r="LJK46" s="8"/>
      <c r="LJL46" s="8"/>
      <c r="LJM46" s="8"/>
      <c r="LJN46" s="8"/>
      <c r="LJO46" s="8"/>
      <c r="LJP46" s="8"/>
      <c r="LJQ46" s="8"/>
      <c r="LJR46" s="8"/>
      <c r="LJS46" s="8"/>
      <c r="LJT46" s="8"/>
      <c r="LJU46" s="8"/>
      <c r="LJV46" s="8"/>
      <c r="LJW46" s="8"/>
      <c r="LJX46" s="8"/>
      <c r="LJY46" s="8"/>
      <c r="LJZ46" s="8"/>
      <c r="LKA46" s="8"/>
      <c r="LKB46" s="8"/>
      <c r="LKC46" s="8"/>
      <c r="LKD46" s="8"/>
      <c r="LKE46" s="8"/>
      <c r="LKF46" s="8"/>
      <c r="LKG46" s="8"/>
      <c r="LKH46" s="8"/>
      <c r="LKI46" s="8"/>
      <c r="LKJ46" s="8"/>
      <c r="LKK46" s="8"/>
      <c r="LKL46" s="8"/>
      <c r="LKM46" s="8"/>
      <c r="LKN46" s="8"/>
      <c r="LKO46" s="8"/>
      <c r="LKP46" s="8"/>
      <c r="LKQ46" s="8"/>
      <c r="LKR46" s="8"/>
      <c r="LKS46" s="8"/>
      <c r="LKT46" s="8"/>
      <c r="LKU46" s="8"/>
      <c r="LKV46" s="8"/>
      <c r="LKW46" s="8"/>
      <c r="LKX46" s="8"/>
      <c r="LKY46" s="8"/>
      <c r="LKZ46" s="8"/>
      <c r="LLA46" s="8"/>
      <c r="LLB46" s="8"/>
      <c r="LLC46" s="8"/>
      <c r="LLD46" s="8"/>
      <c r="LLE46" s="8"/>
      <c r="LLF46" s="8"/>
      <c r="LLG46" s="8"/>
      <c r="LLH46" s="8"/>
      <c r="LLI46" s="8"/>
      <c r="LLJ46" s="8"/>
      <c r="LLK46" s="8"/>
      <c r="LLL46" s="8"/>
      <c r="LLM46" s="8"/>
      <c r="LLN46" s="8"/>
      <c r="LLO46" s="8"/>
      <c r="LLP46" s="8"/>
      <c r="LLQ46" s="8"/>
      <c r="LLR46" s="8"/>
      <c r="LLS46" s="8"/>
      <c r="LLT46" s="8"/>
      <c r="LLU46" s="8"/>
      <c r="LLV46" s="8"/>
      <c r="LLW46" s="8"/>
      <c r="LLX46" s="8"/>
      <c r="LLY46" s="8"/>
      <c r="LLZ46" s="8"/>
      <c r="LMA46" s="8"/>
      <c r="LMB46" s="8"/>
      <c r="LMC46" s="8"/>
      <c r="LMD46" s="8"/>
      <c r="LME46" s="8"/>
      <c r="LMF46" s="8"/>
      <c r="LMG46" s="8"/>
      <c r="LMH46" s="8"/>
      <c r="LMI46" s="8"/>
      <c r="LMJ46" s="8"/>
      <c r="LMK46" s="8"/>
      <c r="LML46" s="8"/>
      <c r="LMM46" s="8"/>
      <c r="LMN46" s="8"/>
      <c r="LMO46" s="8"/>
      <c r="LMP46" s="8"/>
      <c r="LMQ46" s="8"/>
      <c r="LMR46" s="8"/>
      <c r="LMS46" s="8"/>
      <c r="LMT46" s="8"/>
      <c r="LMU46" s="8"/>
      <c r="LMV46" s="8"/>
      <c r="LMW46" s="8"/>
      <c r="LMX46" s="8"/>
      <c r="LMY46" s="8"/>
      <c r="LMZ46" s="8"/>
      <c r="LNA46" s="8"/>
      <c r="LNB46" s="8"/>
      <c r="LNC46" s="8"/>
      <c r="LND46" s="8"/>
      <c r="LNE46" s="8"/>
      <c r="LNF46" s="8"/>
      <c r="LNG46" s="8"/>
      <c r="LNH46" s="8"/>
      <c r="LNI46" s="8"/>
      <c r="LNJ46" s="8"/>
      <c r="LNK46" s="8"/>
      <c r="LNL46" s="8"/>
      <c r="LNM46" s="8"/>
      <c r="LNN46" s="8"/>
      <c r="LNO46" s="8"/>
      <c r="LNP46" s="8"/>
      <c r="LNQ46" s="8"/>
      <c r="LNR46" s="8"/>
      <c r="LNS46" s="8"/>
      <c r="LNT46" s="8"/>
      <c r="LNU46" s="8"/>
      <c r="LNV46" s="8"/>
      <c r="LNW46" s="8"/>
      <c r="LNX46" s="8"/>
      <c r="LNY46" s="8"/>
      <c r="LNZ46" s="8"/>
      <c r="LOA46" s="8"/>
      <c r="LOB46" s="8"/>
      <c r="LOC46" s="8"/>
      <c r="LOD46" s="8"/>
      <c r="LOE46" s="8"/>
      <c r="LOF46" s="8"/>
      <c r="LOG46" s="8"/>
      <c r="LOH46" s="8"/>
      <c r="LOI46" s="8"/>
      <c r="LOJ46" s="8"/>
      <c r="LOK46" s="8"/>
      <c r="LOL46" s="8"/>
      <c r="LOM46" s="8"/>
      <c r="LON46" s="8"/>
      <c r="LOO46" s="8"/>
      <c r="LOP46" s="8"/>
      <c r="LOQ46" s="8"/>
      <c r="LOR46" s="8"/>
      <c r="LOS46" s="8"/>
      <c r="LOT46" s="8"/>
      <c r="LOU46" s="8"/>
      <c r="LOV46" s="8"/>
      <c r="LOW46" s="8"/>
      <c r="LOX46" s="8"/>
      <c r="LOY46" s="8"/>
      <c r="LOZ46" s="8"/>
      <c r="LPA46" s="8"/>
      <c r="LPB46" s="8"/>
      <c r="LPC46" s="8"/>
      <c r="LPD46" s="8"/>
      <c r="LPE46" s="8"/>
      <c r="LPF46" s="8"/>
      <c r="LPG46" s="8"/>
      <c r="LPH46" s="8"/>
      <c r="LPI46" s="8"/>
      <c r="LPJ46" s="8"/>
      <c r="LPK46" s="8"/>
      <c r="LPL46" s="8"/>
      <c r="LPM46" s="8"/>
      <c r="LPN46" s="8"/>
      <c r="LPO46" s="8"/>
      <c r="LPP46" s="8"/>
      <c r="LPQ46" s="8"/>
      <c r="LPR46" s="8"/>
      <c r="LPS46" s="8"/>
      <c r="LPT46" s="8"/>
      <c r="LPU46" s="8"/>
      <c r="LPV46" s="8"/>
      <c r="LPW46" s="8"/>
      <c r="LPX46" s="8"/>
      <c r="LPY46" s="8"/>
      <c r="LPZ46" s="8"/>
      <c r="LQA46" s="8"/>
      <c r="LQB46" s="8"/>
      <c r="LQC46" s="8"/>
      <c r="LQD46" s="8"/>
      <c r="LQE46" s="8"/>
      <c r="LQF46" s="8"/>
      <c r="LQG46" s="8"/>
      <c r="LQH46" s="8"/>
      <c r="LQI46" s="8"/>
      <c r="LQJ46" s="8"/>
      <c r="LQK46" s="8"/>
      <c r="LQL46" s="8"/>
      <c r="LQM46" s="8"/>
      <c r="LQN46" s="8"/>
      <c r="LQO46" s="8"/>
      <c r="LQP46" s="8"/>
      <c r="LQQ46" s="8"/>
      <c r="LQR46" s="8"/>
      <c r="LQS46" s="8"/>
      <c r="LQT46" s="8"/>
      <c r="LQU46" s="8"/>
      <c r="LQV46" s="8"/>
      <c r="LQW46" s="8"/>
      <c r="LQX46" s="8"/>
      <c r="LQY46" s="8"/>
      <c r="LQZ46" s="8"/>
      <c r="LRA46" s="8"/>
      <c r="LRB46" s="8"/>
      <c r="LRC46" s="8"/>
      <c r="LRD46" s="8"/>
      <c r="LRE46" s="8"/>
      <c r="LRF46" s="8"/>
      <c r="LRG46" s="8"/>
      <c r="LRH46" s="8"/>
      <c r="LRI46" s="8"/>
      <c r="LRJ46" s="8"/>
      <c r="LRK46" s="8"/>
      <c r="LRL46" s="8"/>
      <c r="LRM46" s="8"/>
      <c r="LRN46" s="8"/>
      <c r="LRO46" s="8"/>
      <c r="LRP46" s="8"/>
      <c r="LRQ46" s="8"/>
      <c r="LRR46" s="8"/>
      <c r="LRS46" s="8"/>
      <c r="LRT46" s="8"/>
      <c r="LRU46" s="8"/>
      <c r="LRV46" s="8"/>
      <c r="LRW46" s="8"/>
      <c r="LRX46" s="8"/>
      <c r="LRY46" s="8"/>
      <c r="LRZ46" s="8"/>
      <c r="LSA46" s="8"/>
      <c r="LSB46" s="8"/>
      <c r="LSC46" s="8"/>
      <c r="LSD46" s="8"/>
      <c r="LSE46" s="8"/>
      <c r="LSF46" s="8"/>
      <c r="LSG46" s="8"/>
      <c r="LSH46" s="8"/>
      <c r="LSI46" s="8"/>
      <c r="LSJ46" s="8"/>
      <c r="LSK46" s="8"/>
      <c r="LSL46" s="8"/>
      <c r="LSM46" s="8"/>
      <c r="LSN46" s="8"/>
      <c r="LSO46" s="8"/>
      <c r="LSP46" s="8"/>
      <c r="LSQ46" s="8"/>
      <c r="LSR46" s="8"/>
      <c r="LSS46" s="8"/>
      <c r="LST46" s="8"/>
      <c r="LSU46" s="8"/>
      <c r="LSV46" s="8"/>
      <c r="LSW46" s="8"/>
      <c r="LSX46" s="8"/>
      <c r="LSY46" s="8"/>
      <c r="LSZ46" s="8"/>
      <c r="LTA46" s="8"/>
      <c r="LTB46" s="8"/>
      <c r="LTC46" s="8"/>
      <c r="LTD46" s="8"/>
      <c r="LTE46" s="8"/>
      <c r="LTF46" s="8"/>
      <c r="LTG46" s="8"/>
      <c r="LTH46" s="8"/>
      <c r="LTI46" s="8"/>
      <c r="LTJ46" s="8"/>
      <c r="LTK46" s="8"/>
      <c r="LTL46" s="8"/>
      <c r="LTM46" s="8"/>
      <c r="LTN46" s="8"/>
      <c r="LTO46" s="8"/>
      <c r="LTP46" s="8"/>
      <c r="LTQ46" s="8"/>
      <c r="LTR46" s="8"/>
      <c r="LTS46" s="8"/>
      <c r="LTT46" s="8"/>
      <c r="LTU46" s="8"/>
      <c r="LTV46" s="8"/>
      <c r="LTW46" s="8"/>
      <c r="LTX46" s="8"/>
      <c r="LTY46" s="8"/>
      <c r="LTZ46" s="8"/>
      <c r="LUA46" s="8"/>
      <c r="LUB46" s="8"/>
      <c r="LUC46" s="8"/>
      <c r="LUD46" s="8"/>
      <c r="LUE46" s="8"/>
      <c r="LUF46" s="8"/>
      <c r="LUG46" s="8"/>
      <c r="LUH46" s="8"/>
      <c r="LUI46" s="8"/>
      <c r="LUJ46" s="8"/>
      <c r="LUK46" s="8"/>
      <c r="LUL46" s="8"/>
      <c r="LUM46" s="8"/>
      <c r="LUN46" s="8"/>
      <c r="LUO46" s="8"/>
      <c r="LUP46" s="8"/>
      <c r="LUQ46" s="8"/>
      <c r="LUR46" s="8"/>
      <c r="LUS46" s="8"/>
      <c r="LUT46" s="8"/>
      <c r="LUU46" s="8"/>
      <c r="LUV46" s="8"/>
      <c r="LUW46" s="8"/>
      <c r="LUX46" s="8"/>
      <c r="LUY46" s="8"/>
      <c r="LUZ46" s="8"/>
      <c r="LVA46" s="8"/>
      <c r="LVB46" s="8"/>
      <c r="LVC46" s="8"/>
      <c r="LVD46" s="8"/>
      <c r="LVE46" s="8"/>
      <c r="LVF46" s="8"/>
      <c r="LVG46" s="8"/>
      <c r="LVH46" s="8"/>
      <c r="LVI46" s="8"/>
      <c r="LVJ46" s="8"/>
      <c r="LVK46" s="8"/>
      <c r="LVL46" s="8"/>
      <c r="LVM46" s="8"/>
      <c r="LVN46" s="8"/>
      <c r="LVO46" s="8"/>
      <c r="LVP46" s="8"/>
      <c r="LVQ46" s="8"/>
      <c r="LVR46" s="8"/>
      <c r="LVS46" s="8"/>
      <c r="LVT46" s="8"/>
      <c r="LVU46" s="8"/>
      <c r="LVV46" s="8"/>
      <c r="LVW46" s="8"/>
      <c r="LVX46" s="8"/>
      <c r="LVY46" s="8"/>
      <c r="LVZ46" s="8"/>
      <c r="LWA46" s="8"/>
      <c r="LWB46" s="8"/>
      <c r="LWC46" s="8"/>
      <c r="LWD46" s="8"/>
      <c r="LWE46" s="8"/>
      <c r="LWF46" s="8"/>
      <c r="LWG46" s="8"/>
      <c r="LWH46" s="8"/>
      <c r="LWI46" s="8"/>
      <c r="LWJ46" s="8"/>
      <c r="LWK46" s="8"/>
      <c r="LWL46" s="8"/>
      <c r="LWM46" s="8"/>
      <c r="LWN46" s="8"/>
      <c r="LWO46" s="8"/>
      <c r="LWP46" s="8"/>
      <c r="LWQ46" s="8"/>
      <c r="LWR46" s="8"/>
      <c r="LWS46" s="8"/>
      <c r="LWT46" s="8"/>
      <c r="LWU46" s="8"/>
      <c r="LWV46" s="8"/>
      <c r="LWW46" s="8"/>
      <c r="LWX46" s="8"/>
      <c r="LWY46" s="8"/>
      <c r="LWZ46" s="8"/>
      <c r="LXA46" s="8"/>
      <c r="LXB46" s="8"/>
      <c r="LXC46" s="8"/>
      <c r="LXD46" s="8"/>
      <c r="LXE46" s="8"/>
      <c r="LXF46" s="8"/>
      <c r="LXG46" s="8"/>
      <c r="LXH46" s="8"/>
      <c r="LXI46" s="8"/>
      <c r="LXJ46" s="8"/>
      <c r="LXK46" s="8"/>
      <c r="LXL46" s="8"/>
      <c r="LXM46" s="8"/>
      <c r="LXN46" s="8"/>
      <c r="LXO46" s="8"/>
      <c r="LXP46" s="8"/>
      <c r="LXQ46" s="8"/>
      <c r="LXR46" s="8"/>
      <c r="LXS46" s="8"/>
      <c r="LXT46" s="8"/>
      <c r="LXU46" s="8"/>
      <c r="LXV46" s="8"/>
      <c r="LXW46" s="8"/>
      <c r="LXX46" s="8"/>
      <c r="LXY46" s="8"/>
      <c r="LXZ46" s="8"/>
      <c r="LYA46" s="8"/>
      <c r="LYB46" s="8"/>
      <c r="LYC46" s="8"/>
      <c r="LYD46" s="8"/>
      <c r="LYE46" s="8"/>
      <c r="LYF46" s="8"/>
      <c r="LYG46" s="8"/>
      <c r="LYH46" s="8"/>
      <c r="LYI46" s="8"/>
      <c r="LYJ46" s="8"/>
      <c r="LYK46" s="8"/>
      <c r="LYL46" s="8"/>
      <c r="LYM46" s="8"/>
      <c r="LYN46" s="8"/>
      <c r="LYO46" s="8"/>
      <c r="LYP46" s="8"/>
      <c r="LYQ46" s="8"/>
      <c r="LYR46" s="8"/>
      <c r="LYS46" s="8"/>
      <c r="LYT46" s="8"/>
      <c r="LYU46" s="8"/>
      <c r="LYV46" s="8"/>
      <c r="LYW46" s="8"/>
      <c r="LYX46" s="8"/>
      <c r="LYY46" s="8"/>
      <c r="LYZ46" s="8"/>
      <c r="LZA46" s="8"/>
      <c r="LZB46" s="8"/>
      <c r="LZC46" s="8"/>
      <c r="LZD46" s="8"/>
      <c r="LZE46" s="8"/>
      <c r="LZF46" s="8"/>
      <c r="LZG46" s="8"/>
      <c r="LZH46" s="8"/>
      <c r="LZI46" s="8"/>
      <c r="LZJ46" s="8"/>
      <c r="LZK46" s="8"/>
      <c r="LZL46" s="8"/>
      <c r="LZM46" s="8"/>
      <c r="LZN46" s="8"/>
      <c r="LZO46" s="8"/>
      <c r="LZP46" s="8"/>
      <c r="LZQ46" s="8"/>
      <c r="LZR46" s="8"/>
      <c r="LZS46" s="8"/>
      <c r="LZT46" s="8"/>
      <c r="LZU46" s="8"/>
      <c r="LZV46" s="8"/>
      <c r="LZW46" s="8"/>
      <c r="LZX46" s="8"/>
      <c r="LZY46" s="8"/>
      <c r="LZZ46" s="8"/>
      <c r="MAA46" s="8"/>
      <c r="MAB46" s="8"/>
      <c r="MAC46" s="8"/>
      <c r="MAD46" s="8"/>
      <c r="MAE46" s="8"/>
      <c r="MAF46" s="8"/>
      <c r="MAG46" s="8"/>
      <c r="MAH46" s="8"/>
      <c r="MAI46" s="8"/>
      <c r="MAJ46" s="8"/>
      <c r="MAK46" s="8"/>
      <c r="MAL46" s="8"/>
      <c r="MAM46" s="8"/>
      <c r="MAN46" s="8"/>
      <c r="MAO46" s="8"/>
      <c r="MAP46" s="8"/>
      <c r="MAQ46" s="8"/>
      <c r="MAR46" s="8"/>
      <c r="MAS46" s="8"/>
      <c r="MAT46" s="8"/>
      <c r="MAU46" s="8"/>
      <c r="MAV46" s="8"/>
      <c r="MAW46" s="8"/>
      <c r="MAX46" s="8"/>
      <c r="MAY46" s="8"/>
      <c r="MAZ46" s="8"/>
      <c r="MBA46" s="8"/>
      <c r="MBB46" s="8"/>
      <c r="MBC46" s="8"/>
      <c r="MBD46" s="8"/>
      <c r="MBE46" s="8"/>
      <c r="MBF46" s="8"/>
      <c r="MBG46" s="8"/>
      <c r="MBH46" s="8"/>
      <c r="MBI46" s="8"/>
      <c r="MBJ46" s="8"/>
      <c r="MBK46" s="8"/>
      <c r="MBL46" s="8"/>
      <c r="MBM46" s="8"/>
      <c r="MBN46" s="8"/>
      <c r="MBO46" s="8"/>
      <c r="MBP46" s="8"/>
      <c r="MBQ46" s="8"/>
      <c r="MBR46" s="8"/>
      <c r="MBS46" s="8"/>
      <c r="MBT46" s="8"/>
      <c r="MBU46" s="8"/>
      <c r="MBV46" s="8"/>
      <c r="MBW46" s="8"/>
      <c r="MBX46" s="8"/>
      <c r="MBY46" s="8"/>
      <c r="MBZ46" s="8"/>
      <c r="MCA46" s="8"/>
      <c r="MCB46" s="8"/>
      <c r="MCC46" s="8"/>
      <c r="MCD46" s="8"/>
      <c r="MCE46" s="8"/>
      <c r="MCF46" s="8"/>
      <c r="MCG46" s="8"/>
      <c r="MCH46" s="8"/>
      <c r="MCI46" s="8"/>
      <c r="MCJ46" s="8"/>
      <c r="MCK46" s="8"/>
      <c r="MCL46" s="8"/>
      <c r="MCM46" s="8"/>
      <c r="MCN46" s="8"/>
      <c r="MCO46" s="8"/>
      <c r="MCP46" s="8"/>
      <c r="MCQ46" s="8"/>
      <c r="MCR46" s="8"/>
      <c r="MCS46" s="8"/>
      <c r="MCT46" s="8"/>
      <c r="MCU46" s="8"/>
      <c r="MCV46" s="8"/>
      <c r="MCW46" s="8"/>
      <c r="MCX46" s="8"/>
      <c r="MCY46" s="8"/>
      <c r="MCZ46" s="8"/>
      <c r="MDA46" s="8"/>
      <c r="MDB46" s="8"/>
      <c r="MDC46" s="8"/>
      <c r="MDD46" s="8"/>
      <c r="MDE46" s="8"/>
      <c r="MDF46" s="8"/>
      <c r="MDG46" s="8"/>
      <c r="MDH46" s="8"/>
      <c r="MDI46" s="8"/>
      <c r="MDJ46" s="8"/>
      <c r="MDK46" s="8"/>
      <c r="MDL46" s="8"/>
      <c r="MDM46" s="8"/>
      <c r="MDN46" s="8"/>
      <c r="MDO46" s="8"/>
      <c r="MDP46" s="8"/>
      <c r="MDQ46" s="8"/>
      <c r="MDR46" s="8"/>
      <c r="MDS46" s="8"/>
      <c r="MDT46" s="8"/>
      <c r="MDU46" s="8"/>
      <c r="MDV46" s="8"/>
      <c r="MDW46" s="8"/>
      <c r="MDX46" s="8"/>
      <c r="MDY46" s="8"/>
      <c r="MDZ46" s="8"/>
      <c r="MEA46" s="8"/>
      <c r="MEB46" s="8"/>
      <c r="MEC46" s="8"/>
      <c r="MED46" s="8"/>
      <c r="MEE46" s="8"/>
      <c r="MEF46" s="8"/>
      <c r="MEG46" s="8"/>
      <c r="MEH46" s="8"/>
      <c r="MEI46" s="8"/>
      <c r="MEJ46" s="8"/>
      <c r="MEK46" s="8"/>
      <c r="MEL46" s="8"/>
      <c r="MEM46" s="8"/>
      <c r="MEN46" s="8"/>
      <c r="MEO46" s="8"/>
      <c r="MEP46" s="8"/>
      <c r="MEQ46" s="8"/>
      <c r="MER46" s="8"/>
      <c r="MES46" s="8"/>
      <c r="MET46" s="8"/>
      <c r="MEU46" s="8"/>
      <c r="MEV46" s="8"/>
      <c r="MEW46" s="8"/>
      <c r="MEX46" s="8"/>
      <c r="MEY46" s="8"/>
      <c r="MEZ46" s="8"/>
      <c r="MFA46" s="8"/>
      <c r="MFB46" s="8"/>
      <c r="MFC46" s="8"/>
      <c r="MFD46" s="8"/>
      <c r="MFE46" s="8"/>
      <c r="MFF46" s="8"/>
      <c r="MFG46" s="8"/>
      <c r="MFH46" s="8"/>
      <c r="MFI46" s="8"/>
      <c r="MFJ46" s="8"/>
      <c r="MFK46" s="8"/>
      <c r="MFL46" s="8"/>
      <c r="MFM46" s="8"/>
      <c r="MFN46" s="8"/>
      <c r="MFO46" s="8"/>
      <c r="MFP46" s="8"/>
      <c r="MFQ46" s="8"/>
      <c r="MFR46" s="8"/>
      <c r="MFS46" s="8"/>
      <c r="MFT46" s="8"/>
      <c r="MFU46" s="8"/>
      <c r="MFV46" s="8"/>
      <c r="MFW46" s="8"/>
      <c r="MFX46" s="8"/>
      <c r="MFY46" s="8"/>
      <c r="MFZ46" s="8"/>
      <c r="MGA46" s="8"/>
      <c r="MGB46" s="8"/>
      <c r="MGC46" s="8"/>
      <c r="MGD46" s="8"/>
      <c r="MGE46" s="8"/>
      <c r="MGF46" s="8"/>
      <c r="MGG46" s="8"/>
      <c r="MGH46" s="8"/>
      <c r="MGI46" s="8"/>
      <c r="MGJ46" s="8"/>
      <c r="MGK46" s="8"/>
      <c r="MGL46" s="8"/>
      <c r="MGM46" s="8"/>
      <c r="MGN46" s="8"/>
      <c r="MGO46" s="8"/>
      <c r="MGP46" s="8"/>
      <c r="MGQ46" s="8"/>
      <c r="MGR46" s="8"/>
      <c r="MGS46" s="8"/>
      <c r="MGT46" s="8"/>
      <c r="MGU46" s="8"/>
      <c r="MGV46" s="8"/>
      <c r="MGW46" s="8"/>
      <c r="MGX46" s="8"/>
      <c r="MGY46" s="8"/>
      <c r="MGZ46" s="8"/>
      <c r="MHA46" s="8"/>
      <c r="MHB46" s="8"/>
      <c r="MHC46" s="8"/>
      <c r="MHD46" s="8"/>
      <c r="MHE46" s="8"/>
      <c r="MHF46" s="8"/>
      <c r="MHG46" s="8"/>
      <c r="MHH46" s="8"/>
      <c r="MHI46" s="8"/>
      <c r="MHJ46" s="8"/>
      <c r="MHK46" s="8"/>
      <c r="MHL46" s="8"/>
      <c r="MHM46" s="8"/>
      <c r="MHN46" s="8"/>
      <c r="MHO46" s="8"/>
      <c r="MHP46" s="8"/>
      <c r="MHQ46" s="8"/>
      <c r="MHR46" s="8"/>
      <c r="MHS46" s="8"/>
      <c r="MHT46" s="8"/>
      <c r="MHU46" s="8"/>
      <c r="MHV46" s="8"/>
      <c r="MHW46" s="8"/>
      <c r="MHX46" s="8"/>
      <c r="MHY46" s="8"/>
      <c r="MHZ46" s="8"/>
      <c r="MIA46" s="8"/>
      <c r="MIB46" s="8"/>
      <c r="MIC46" s="8"/>
      <c r="MID46" s="8"/>
      <c r="MIE46" s="8"/>
      <c r="MIF46" s="8"/>
      <c r="MIG46" s="8"/>
      <c r="MIH46" s="8"/>
      <c r="MII46" s="8"/>
      <c r="MIJ46" s="8"/>
      <c r="MIK46" s="8"/>
      <c r="MIL46" s="8"/>
      <c r="MIM46" s="8"/>
      <c r="MIN46" s="8"/>
      <c r="MIO46" s="8"/>
      <c r="MIP46" s="8"/>
      <c r="MIQ46" s="8"/>
      <c r="MIR46" s="8"/>
      <c r="MIS46" s="8"/>
      <c r="MIT46" s="8"/>
      <c r="MIU46" s="8"/>
      <c r="MIV46" s="8"/>
      <c r="MIW46" s="8"/>
      <c r="MIX46" s="8"/>
      <c r="MIY46" s="8"/>
      <c r="MIZ46" s="8"/>
      <c r="MJA46" s="8"/>
      <c r="MJB46" s="8"/>
      <c r="MJC46" s="8"/>
      <c r="MJD46" s="8"/>
      <c r="MJE46" s="8"/>
      <c r="MJF46" s="8"/>
      <c r="MJG46" s="8"/>
      <c r="MJH46" s="8"/>
      <c r="MJI46" s="8"/>
      <c r="MJJ46" s="8"/>
      <c r="MJK46" s="8"/>
      <c r="MJL46" s="8"/>
      <c r="MJM46" s="8"/>
      <c r="MJN46" s="8"/>
      <c r="MJO46" s="8"/>
      <c r="MJP46" s="8"/>
      <c r="MJQ46" s="8"/>
      <c r="MJR46" s="8"/>
      <c r="MJS46" s="8"/>
      <c r="MJT46" s="8"/>
      <c r="MJU46" s="8"/>
      <c r="MJV46" s="8"/>
      <c r="MJW46" s="8"/>
      <c r="MJX46" s="8"/>
      <c r="MJY46" s="8"/>
      <c r="MJZ46" s="8"/>
      <c r="MKA46" s="8"/>
      <c r="MKB46" s="8"/>
      <c r="MKC46" s="8"/>
      <c r="MKD46" s="8"/>
      <c r="MKE46" s="8"/>
      <c r="MKF46" s="8"/>
      <c r="MKG46" s="8"/>
      <c r="MKH46" s="8"/>
      <c r="MKI46" s="8"/>
      <c r="MKJ46" s="8"/>
      <c r="MKK46" s="8"/>
      <c r="MKL46" s="8"/>
      <c r="MKM46" s="8"/>
      <c r="MKN46" s="8"/>
      <c r="MKO46" s="8"/>
      <c r="MKP46" s="8"/>
      <c r="MKQ46" s="8"/>
      <c r="MKR46" s="8"/>
      <c r="MKS46" s="8"/>
      <c r="MKT46" s="8"/>
      <c r="MKU46" s="8"/>
      <c r="MKV46" s="8"/>
      <c r="MKW46" s="8"/>
      <c r="MKX46" s="8"/>
      <c r="MKY46" s="8"/>
      <c r="MKZ46" s="8"/>
      <c r="MLA46" s="8"/>
      <c r="MLB46" s="8"/>
      <c r="MLC46" s="8"/>
      <c r="MLD46" s="8"/>
      <c r="MLE46" s="8"/>
      <c r="MLF46" s="8"/>
      <c r="MLG46" s="8"/>
      <c r="MLH46" s="8"/>
      <c r="MLI46" s="8"/>
      <c r="MLJ46" s="8"/>
      <c r="MLK46" s="8"/>
      <c r="MLL46" s="8"/>
      <c r="MLM46" s="8"/>
      <c r="MLN46" s="8"/>
      <c r="MLO46" s="8"/>
      <c r="MLP46" s="8"/>
      <c r="MLQ46" s="8"/>
      <c r="MLR46" s="8"/>
      <c r="MLS46" s="8"/>
      <c r="MLT46" s="8"/>
      <c r="MLU46" s="8"/>
      <c r="MLV46" s="8"/>
      <c r="MLW46" s="8"/>
      <c r="MLX46" s="8"/>
      <c r="MLY46" s="8"/>
      <c r="MLZ46" s="8"/>
      <c r="MMA46" s="8"/>
      <c r="MMB46" s="8"/>
      <c r="MMC46" s="8"/>
      <c r="MMD46" s="8"/>
      <c r="MME46" s="8"/>
      <c r="MMF46" s="8"/>
      <c r="MMG46" s="8"/>
      <c r="MMH46" s="8"/>
      <c r="MMI46" s="8"/>
      <c r="MMJ46" s="8"/>
      <c r="MMK46" s="8"/>
      <c r="MML46" s="8"/>
      <c r="MMM46" s="8"/>
      <c r="MMN46" s="8"/>
      <c r="MMO46" s="8"/>
      <c r="MMP46" s="8"/>
      <c r="MMQ46" s="8"/>
      <c r="MMR46" s="8"/>
      <c r="MMS46" s="8"/>
      <c r="MMT46" s="8"/>
      <c r="MMU46" s="8"/>
      <c r="MMV46" s="8"/>
      <c r="MMW46" s="8"/>
      <c r="MMX46" s="8"/>
      <c r="MMY46" s="8"/>
      <c r="MMZ46" s="8"/>
      <c r="MNA46" s="8"/>
      <c r="MNB46" s="8"/>
      <c r="MNC46" s="8"/>
      <c r="MND46" s="8"/>
      <c r="MNE46" s="8"/>
      <c r="MNF46" s="8"/>
      <c r="MNG46" s="8"/>
      <c r="MNH46" s="8"/>
      <c r="MNI46" s="8"/>
      <c r="MNJ46" s="8"/>
      <c r="MNK46" s="8"/>
      <c r="MNL46" s="8"/>
      <c r="MNM46" s="8"/>
      <c r="MNN46" s="8"/>
      <c r="MNO46" s="8"/>
      <c r="MNP46" s="8"/>
      <c r="MNQ46" s="8"/>
      <c r="MNR46" s="8"/>
      <c r="MNS46" s="8"/>
      <c r="MNT46" s="8"/>
      <c r="MNU46" s="8"/>
      <c r="MNV46" s="8"/>
      <c r="MNW46" s="8"/>
      <c r="MNX46" s="8"/>
      <c r="MNY46" s="8"/>
      <c r="MNZ46" s="8"/>
      <c r="MOA46" s="8"/>
      <c r="MOB46" s="8"/>
      <c r="MOC46" s="8"/>
      <c r="MOD46" s="8"/>
      <c r="MOE46" s="8"/>
      <c r="MOF46" s="8"/>
      <c r="MOG46" s="8"/>
      <c r="MOH46" s="8"/>
      <c r="MOI46" s="8"/>
      <c r="MOJ46" s="8"/>
      <c r="MOK46" s="8"/>
      <c r="MOL46" s="8"/>
      <c r="MOM46" s="8"/>
      <c r="MON46" s="8"/>
      <c r="MOO46" s="8"/>
      <c r="MOP46" s="8"/>
      <c r="MOQ46" s="8"/>
      <c r="MOR46" s="8"/>
      <c r="MOS46" s="8"/>
      <c r="MOT46" s="8"/>
      <c r="MOU46" s="8"/>
      <c r="MOV46" s="8"/>
      <c r="MOW46" s="8"/>
      <c r="MOX46" s="8"/>
      <c r="MOY46" s="8"/>
      <c r="MOZ46" s="8"/>
      <c r="MPA46" s="8"/>
      <c r="MPB46" s="8"/>
      <c r="MPC46" s="8"/>
      <c r="MPD46" s="8"/>
      <c r="MPE46" s="8"/>
      <c r="MPF46" s="8"/>
      <c r="MPG46" s="8"/>
      <c r="MPH46" s="8"/>
      <c r="MPI46" s="8"/>
      <c r="MPJ46" s="8"/>
      <c r="MPK46" s="8"/>
      <c r="MPL46" s="8"/>
      <c r="MPM46" s="8"/>
      <c r="MPN46" s="8"/>
      <c r="MPO46" s="8"/>
      <c r="MPP46" s="8"/>
      <c r="MPQ46" s="8"/>
      <c r="MPR46" s="8"/>
      <c r="MPS46" s="8"/>
      <c r="MPT46" s="8"/>
      <c r="MPU46" s="8"/>
      <c r="MPV46" s="8"/>
      <c r="MPW46" s="8"/>
      <c r="MPX46" s="8"/>
      <c r="MPY46" s="8"/>
      <c r="MPZ46" s="8"/>
      <c r="MQA46" s="8"/>
      <c r="MQB46" s="8"/>
      <c r="MQC46" s="8"/>
      <c r="MQD46" s="8"/>
      <c r="MQE46" s="8"/>
      <c r="MQF46" s="8"/>
      <c r="MQG46" s="8"/>
      <c r="MQH46" s="8"/>
      <c r="MQI46" s="8"/>
      <c r="MQJ46" s="8"/>
      <c r="MQK46" s="8"/>
      <c r="MQL46" s="8"/>
      <c r="MQM46" s="8"/>
      <c r="MQN46" s="8"/>
      <c r="MQO46" s="8"/>
      <c r="MQP46" s="8"/>
      <c r="MQQ46" s="8"/>
      <c r="MQR46" s="8"/>
      <c r="MQS46" s="8"/>
      <c r="MQT46" s="8"/>
      <c r="MQU46" s="8"/>
      <c r="MQV46" s="8"/>
      <c r="MQW46" s="8"/>
      <c r="MQX46" s="8"/>
      <c r="MQY46" s="8"/>
      <c r="MQZ46" s="8"/>
      <c r="MRA46" s="8"/>
      <c r="MRB46" s="8"/>
      <c r="MRC46" s="8"/>
      <c r="MRD46" s="8"/>
      <c r="MRE46" s="8"/>
      <c r="MRF46" s="8"/>
      <c r="MRG46" s="8"/>
      <c r="MRH46" s="8"/>
      <c r="MRI46" s="8"/>
      <c r="MRJ46" s="8"/>
      <c r="MRK46" s="8"/>
      <c r="MRL46" s="8"/>
      <c r="MRM46" s="8"/>
      <c r="MRN46" s="8"/>
      <c r="MRO46" s="8"/>
      <c r="MRP46" s="8"/>
      <c r="MRQ46" s="8"/>
      <c r="MRR46" s="8"/>
      <c r="MRS46" s="8"/>
      <c r="MRT46" s="8"/>
      <c r="MRU46" s="8"/>
      <c r="MRV46" s="8"/>
      <c r="MRW46" s="8"/>
      <c r="MRX46" s="8"/>
      <c r="MRY46" s="8"/>
      <c r="MRZ46" s="8"/>
      <c r="MSA46" s="8"/>
      <c r="MSB46" s="8"/>
      <c r="MSC46" s="8"/>
      <c r="MSD46" s="8"/>
      <c r="MSE46" s="8"/>
      <c r="MSF46" s="8"/>
      <c r="MSG46" s="8"/>
      <c r="MSH46" s="8"/>
      <c r="MSI46" s="8"/>
      <c r="MSJ46" s="8"/>
      <c r="MSK46" s="8"/>
      <c r="MSL46" s="8"/>
      <c r="MSM46" s="8"/>
      <c r="MSN46" s="8"/>
      <c r="MSO46" s="8"/>
      <c r="MSP46" s="8"/>
      <c r="MSQ46" s="8"/>
      <c r="MSR46" s="8"/>
      <c r="MSS46" s="8"/>
      <c r="MST46" s="8"/>
      <c r="MSU46" s="8"/>
      <c r="MSV46" s="8"/>
      <c r="MSW46" s="8"/>
      <c r="MSX46" s="8"/>
      <c r="MSY46" s="8"/>
      <c r="MSZ46" s="8"/>
      <c r="MTA46" s="8"/>
      <c r="MTB46" s="8"/>
      <c r="MTC46" s="8"/>
      <c r="MTD46" s="8"/>
      <c r="MTE46" s="8"/>
      <c r="MTF46" s="8"/>
      <c r="MTG46" s="8"/>
      <c r="MTH46" s="8"/>
      <c r="MTI46" s="8"/>
      <c r="MTJ46" s="8"/>
      <c r="MTK46" s="8"/>
      <c r="MTL46" s="8"/>
      <c r="MTM46" s="8"/>
      <c r="MTN46" s="8"/>
      <c r="MTO46" s="8"/>
      <c r="MTP46" s="8"/>
      <c r="MTQ46" s="8"/>
      <c r="MTR46" s="8"/>
      <c r="MTS46" s="8"/>
      <c r="MTT46" s="8"/>
      <c r="MTU46" s="8"/>
      <c r="MTV46" s="8"/>
      <c r="MTW46" s="8"/>
      <c r="MTX46" s="8"/>
      <c r="MTY46" s="8"/>
      <c r="MTZ46" s="8"/>
      <c r="MUA46" s="8"/>
      <c r="MUB46" s="8"/>
      <c r="MUC46" s="8"/>
      <c r="MUD46" s="8"/>
      <c r="MUE46" s="8"/>
      <c r="MUF46" s="8"/>
      <c r="MUG46" s="8"/>
      <c r="MUH46" s="8"/>
      <c r="MUI46" s="8"/>
      <c r="MUJ46" s="8"/>
      <c r="MUK46" s="8"/>
      <c r="MUL46" s="8"/>
      <c r="MUM46" s="8"/>
      <c r="MUN46" s="8"/>
      <c r="MUO46" s="8"/>
      <c r="MUP46" s="8"/>
      <c r="MUQ46" s="8"/>
      <c r="MUR46" s="8"/>
      <c r="MUS46" s="8"/>
      <c r="MUT46" s="8"/>
      <c r="MUU46" s="8"/>
      <c r="MUV46" s="8"/>
      <c r="MUW46" s="8"/>
      <c r="MUX46" s="8"/>
      <c r="MUY46" s="8"/>
      <c r="MUZ46" s="8"/>
      <c r="MVA46" s="8"/>
      <c r="MVB46" s="8"/>
      <c r="MVC46" s="8"/>
      <c r="MVD46" s="8"/>
      <c r="MVE46" s="8"/>
      <c r="MVF46" s="8"/>
      <c r="MVG46" s="8"/>
      <c r="MVH46" s="8"/>
      <c r="MVI46" s="8"/>
      <c r="MVJ46" s="8"/>
      <c r="MVK46" s="8"/>
      <c r="MVL46" s="8"/>
      <c r="MVM46" s="8"/>
      <c r="MVN46" s="8"/>
      <c r="MVO46" s="8"/>
      <c r="MVP46" s="8"/>
      <c r="MVQ46" s="8"/>
      <c r="MVR46" s="8"/>
      <c r="MVS46" s="8"/>
      <c r="MVT46" s="8"/>
      <c r="MVU46" s="8"/>
      <c r="MVV46" s="8"/>
      <c r="MVW46" s="8"/>
      <c r="MVX46" s="8"/>
      <c r="MVY46" s="8"/>
      <c r="MVZ46" s="8"/>
      <c r="MWA46" s="8"/>
      <c r="MWB46" s="8"/>
      <c r="MWC46" s="8"/>
      <c r="MWD46" s="8"/>
      <c r="MWE46" s="8"/>
      <c r="MWF46" s="8"/>
      <c r="MWG46" s="8"/>
      <c r="MWH46" s="8"/>
      <c r="MWI46" s="8"/>
      <c r="MWJ46" s="8"/>
      <c r="MWK46" s="8"/>
      <c r="MWL46" s="8"/>
      <c r="MWM46" s="8"/>
      <c r="MWN46" s="8"/>
      <c r="MWO46" s="8"/>
      <c r="MWP46" s="8"/>
      <c r="MWQ46" s="8"/>
      <c r="MWR46" s="8"/>
      <c r="MWS46" s="8"/>
      <c r="MWT46" s="8"/>
      <c r="MWU46" s="8"/>
      <c r="MWV46" s="8"/>
      <c r="MWW46" s="8"/>
      <c r="MWX46" s="8"/>
      <c r="MWY46" s="8"/>
      <c r="MWZ46" s="8"/>
      <c r="MXA46" s="8"/>
      <c r="MXB46" s="8"/>
      <c r="MXC46" s="8"/>
      <c r="MXD46" s="8"/>
      <c r="MXE46" s="8"/>
      <c r="MXF46" s="8"/>
      <c r="MXG46" s="8"/>
      <c r="MXH46" s="8"/>
      <c r="MXI46" s="8"/>
      <c r="MXJ46" s="8"/>
      <c r="MXK46" s="8"/>
      <c r="MXL46" s="8"/>
      <c r="MXM46" s="8"/>
      <c r="MXN46" s="8"/>
      <c r="MXO46" s="8"/>
      <c r="MXP46" s="8"/>
      <c r="MXQ46" s="8"/>
      <c r="MXR46" s="8"/>
      <c r="MXS46" s="8"/>
      <c r="MXT46" s="8"/>
      <c r="MXU46" s="8"/>
      <c r="MXV46" s="8"/>
      <c r="MXW46" s="8"/>
      <c r="MXX46" s="8"/>
      <c r="MXY46" s="8"/>
      <c r="MXZ46" s="8"/>
      <c r="MYA46" s="8"/>
      <c r="MYB46" s="8"/>
      <c r="MYC46" s="8"/>
      <c r="MYD46" s="8"/>
      <c r="MYE46" s="8"/>
      <c r="MYF46" s="8"/>
      <c r="MYG46" s="8"/>
      <c r="MYH46" s="8"/>
      <c r="MYI46" s="8"/>
      <c r="MYJ46" s="8"/>
      <c r="MYK46" s="8"/>
      <c r="MYL46" s="8"/>
      <c r="MYM46" s="8"/>
      <c r="MYN46" s="8"/>
      <c r="MYO46" s="8"/>
      <c r="MYP46" s="8"/>
      <c r="MYQ46" s="8"/>
      <c r="MYR46" s="8"/>
      <c r="MYS46" s="8"/>
      <c r="MYT46" s="8"/>
      <c r="MYU46" s="8"/>
      <c r="MYV46" s="8"/>
      <c r="MYW46" s="8"/>
      <c r="MYX46" s="8"/>
      <c r="MYY46" s="8"/>
      <c r="MYZ46" s="8"/>
      <c r="MZA46" s="8"/>
      <c r="MZB46" s="8"/>
      <c r="MZC46" s="8"/>
      <c r="MZD46" s="8"/>
      <c r="MZE46" s="8"/>
      <c r="MZF46" s="8"/>
      <c r="MZG46" s="8"/>
      <c r="MZH46" s="8"/>
      <c r="MZI46" s="8"/>
      <c r="MZJ46" s="8"/>
      <c r="MZK46" s="8"/>
      <c r="MZL46" s="8"/>
      <c r="MZM46" s="8"/>
      <c r="MZN46" s="8"/>
      <c r="MZO46" s="8"/>
      <c r="MZP46" s="8"/>
      <c r="MZQ46" s="8"/>
      <c r="MZR46" s="8"/>
      <c r="MZS46" s="8"/>
      <c r="MZT46" s="8"/>
      <c r="MZU46" s="8"/>
      <c r="MZV46" s="8"/>
      <c r="MZW46" s="8"/>
      <c r="MZX46" s="8"/>
      <c r="MZY46" s="8"/>
      <c r="MZZ46" s="8"/>
      <c r="NAA46" s="8"/>
      <c r="NAB46" s="8"/>
      <c r="NAC46" s="8"/>
      <c r="NAD46" s="8"/>
      <c r="NAE46" s="8"/>
      <c r="NAF46" s="8"/>
      <c r="NAG46" s="8"/>
      <c r="NAH46" s="8"/>
      <c r="NAI46" s="8"/>
      <c r="NAJ46" s="8"/>
      <c r="NAK46" s="8"/>
      <c r="NAL46" s="8"/>
      <c r="NAM46" s="8"/>
      <c r="NAN46" s="8"/>
      <c r="NAO46" s="8"/>
      <c r="NAP46" s="8"/>
      <c r="NAQ46" s="8"/>
      <c r="NAR46" s="8"/>
      <c r="NAS46" s="8"/>
      <c r="NAT46" s="8"/>
      <c r="NAU46" s="8"/>
      <c r="NAV46" s="8"/>
      <c r="NAW46" s="8"/>
      <c r="NAX46" s="8"/>
      <c r="NAY46" s="8"/>
      <c r="NAZ46" s="8"/>
      <c r="NBA46" s="8"/>
      <c r="NBB46" s="8"/>
      <c r="NBC46" s="8"/>
      <c r="NBD46" s="8"/>
      <c r="NBE46" s="8"/>
      <c r="NBF46" s="8"/>
      <c r="NBG46" s="8"/>
      <c r="NBH46" s="8"/>
      <c r="NBI46" s="8"/>
      <c r="NBJ46" s="8"/>
      <c r="NBK46" s="8"/>
      <c r="NBL46" s="8"/>
      <c r="NBM46" s="8"/>
      <c r="NBN46" s="8"/>
      <c r="NBO46" s="8"/>
      <c r="NBP46" s="8"/>
      <c r="NBQ46" s="8"/>
      <c r="NBR46" s="8"/>
      <c r="NBS46" s="8"/>
      <c r="NBT46" s="8"/>
      <c r="NBU46" s="8"/>
      <c r="NBV46" s="8"/>
      <c r="NBW46" s="8"/>
      <c r="NBX46" s="8"/>
      <c r="NBY46" s="8"/>
      <c r="NBZ46" s="8"/>
      <c r="NCA46" s="8"/>
      <c r="NCB46" s="8"/>
      <c r="NCC46" s="8"/>
      <c r="NCD46" s="8"/>
      <c r="NCE46" s="8"/>
      <c r="NCF46" s="8"/>
      <c r="NCG46" s="8"/>
      <c r="NCH46" s="8"/>
      <c r="NCI46" s="8"/>
      <c r="NCJ46" s="8"/>
      <c r="NCK46" s="8"/>
      <c r="NCL46" s="8"/>
      <c r="NCM46" s="8"/>
      <c r="NCN46" s="8"/>
      <c r="NCO46" s="8"/>
      <c r="NCP46" s="8"/>
      <c r="NCQ46" s="8"/>
      <c r="NCR46" s="8"/>
      <c r="NCS46" s="8"/>
      <c r="NCT46" s="8"/>
      <c r="NCU46" s="8"/>
      <c r="NCV46" s="8"/>
      <c r="NCW46" s="8"/>
      <c r="NCX46" s="8"/>
      <c r="NCY46" s="8"/>
      <c r="NCZ46" s="8"/>
      <c r="NDA46" s="8"/>
      <c r="NDB46" s="8"/>
      <c r="NDC46" s="8"/>
      <c r="NDD46" s="8"/>
      <c r="NDE46" s="8"/>
      <c r="NDF46" s="8"/>
      <c r="NDG46" s="8"/>
      <c r="NDH46" s="8"/>
      <c r="NDI46" s="8"/>
      <c r="NDJ46" s="8"/>
      <c r="NDK46" s="8"/>
      <c r="NDL46" s="8"/>
      <c r="NDM46" s="8"/>
      <c r="NDN46" s="8"/>
      <c r="NDO46" s="8"/>
      <c r="NDP46" s="8"/>
      <c r="NDQ46" s="8"/>
      <c r="NDR46" s="8"/>
      <c r="NDS46" s="8"/>
      <c r="NDT46" s="8"/>
      <c r="NDU46" s="8"/>
      <c r="NDV46" s="8"/>
      <c r="NDW46" s="8"/>
      <c r="NDX46" s="8"/>
      <c r="NDY46" s="8"/>
      <c r="NDZ46" s="8"/>
      <c r="NEA46" s="8"/>
      <c r="NEB46" s="8"/>
      <c r="NEC46" s="8"/>
      <c r="NED46" s="8"/>
      <c r="NEE46" s="8"/>
      <c r="NEF46" s="8"/>
      <c r="NEG46" s="8"/>
      <c r="NEH46" s="8"/>
      <c r="NEI46" s="8"/>
      <c r="NEJ46" s="8"/>
      <c r="NEK46" s="8"/>
      <c r="NEL46" s="8"/>
      <c r="NEM46" s="8"/>
      <c r="NEN46" s="8"/>
      <c r="NEO46" s="8"/>
      <c r="NEP46" s="8"/>
      <c r="NEQ46" s="8"/>
      <c r="NER46" s="8"/>
      <c r="NES46" s="8"/>
      <c r="NET46" s="8"/>
      <c r="NEU46" s="8"/>
      <c r="NEV46" s="8"/>
      <c r="NEW46" s="8"/>
      <c r="NEX46" s="8"/>
      <c r="NEY46" s="8"/>
      <c r="NEZ46" s="8"/>
      <c r="NFA46" s="8"/>
      <c r="NFB46" s="8"/>
      <c r="NFC46" s="8"/>
      <c r="NFD46" s="8"/>
      <c r="NFE46" s="8"/>
      <c r="NFF46" s="8"/>
      <c r="NFG46" s="8"/>
      <c r="NFH46" s="8"/>
      <c r="NFI46" s="8"/>
      <c r="NFJ46" s="8"/>
      <c r="NFK46" s="8"/>
      <c r="NFL46" s="8"/>
      <c r="NFM46" s="8"/>
      <c r="NFN46" s="8"/>
      <c r="NFO46" s="8"/>
      <c r="NFP46" s="8"/>
      <c r="NFQ46" s="8"/>
      <c r="NFR46" s="8"/>
      <c r="NFS46" s="8"/>
      <c r="NFT46" s="8"/>
      <c r="NFU46" s="8"/>
      <c r="NFV46" s="8"/>
      <c r="NFW46" s="8"/>
      <c r="NFX46" s="8"/>
      <c r="NFY46" s="8"/>
      <c r="NFZ46" s="8"/>
      <c r="NGA46" s="8"/>
      <c r="NGB46" s="8"/>
      <c r="NGC46" s="8"/>
      <c r="NGD46" s="8"/>
      <c r="NGE46" s="8"/>
      <c r="NGF46" s="8"/>
      <c r="NGG46" s="8"/>
      <c r="NGH46" s="8"/>
      <c r="NGI46" s="8"/>
      <c r="NGJ46" s="8"/>
      <c r="NGK46" s="8"/>
      <c r="NGL46" s="8"/>
      <c r="NGM46" s="8"/>
      <c r="NGN46" s="8"/>
      <c r="NGO46" s="8"/>
      <c r="NGP46" s="8"/>
      <c r="NGQ46" s="8"/>
      <c r="NGR46" s="8"/>
      <c r="NGS46" s="8"/>
      <c r="NGT46" s="8"/>
      <c r="NGU46" s="8"/>
      <c r="NGV46" s="8"/>
      <c r="NGW46" s="8"/>
      <c r="NGX46" s="8"/>
      <c r="NGY46" s="8"/>
      <c r="NGZ46" s="8"/>
      <c r="NHA46" s="8"/>
      <c r="NHB46" s="8"/>
      <c r="NHC46" s="8"/>
      <c r="NHD46" s="8"/>
      <c r="NHE46" s="8"/>
      <c r="NHF46" s="8"/>
      <c r="NHG46" s="8"/>
      <c r="NHH46" s="8"/>
      <c r="NHI46" s="8"/>
      <c r="NHJ46" s="8"/>
      <c r="NHK46" s="8"/>
      <c r="NHL46" s="8"/>
      <c r="NHM46" s="8"/>
      <c r="NHN46" s="8"/>
      <c r="NHO46" s="8"/>
      <c r="NHP46" s="8"/>
      <c r="NHQ46" s="8"/>
      <c r="NHR46" s="8"/>
      <c r="NHS46" s="8"/>
      <c r="NHT46" s="8"/>
      <c r="NHU46" s="8"/>
      <c r="NHV46" s="8"/>
      <c r="NHW46" s="8"/>
      <c r="NHX46" s="8"/>
      <c r="NHY46" s="8"/>
      <c r="NHZ46" s="8"/>
      <c r="NIA46" s="8"/>
      <c r="NIB46" s="8"/>
      <c r="NIC46" s="8"/>
      <c r="NID46" s="8"/>
      <c r="NIE46" s="8"/>
      <c r="NIF46" s="8"/>
      <c r="NIG46" s="8"/>
      <c r="NIH46" s="8"/>
      <c r="NII46" s="8"/>
      <c r="NIJ46" s="8"/>
      <c r="NIK46" s="8"/>
      <c r="NIL46" s="8"/>
      <c r="NIM46" s="8"/>
      <c r="NIN46" s="8"/>
      <c r="NIO46" s="8"/>
      <c r="NIP46" s="8"/>
      <c r="NIQ46" s="8"/>
      <c r="NIR46" s="8"/>
      <c r="NIS46" s="8"/>
      <c r="NIT46" s="8"/>
      <c r="NIU46" s="8"/>
      <c r="NIV46" s="8"/>
      <c r="NIW46" s="8"/>
      <c r="NIX46" s="8"/>
      <c r="NIY46" s="8"/>
      <c r="NIZ46" s="8"/>
      <c r="NJA46" s="8"/>
      <c r="NJB46" s="8"/>
      <c r="NJC46" s="8"/>
      <c r="NJD46" s="8"/>
      <c r="NJE46" s="8"/>
      <c r="NJF46" s="8"/>
      <c r="NJG46" s="8"/>
      <c r="NJH46" s="8"/>
      <c r="NJI46" s="8"/>
      <c r="NJJ46" s="8"/>
      <c r="NJK46" s="8"/>
      <c r="NJL46" s="8"/>
      <c r="NJM46" s="8"/>
      <c r="NJN46" s="8"/>
      <c r="NJO46" s="8"/>
      <c r="NJP46" s="8"/>
      <c r="NJQ46" s="8"/>
      <c r="NJR46" s="8"/>
      <c r="NJS46" s="8"/>
      <c r="NJT46" s="8"/>
      <c r="NJU46" s="8"/>
      <c r="NJV46" s="8"/>
      <c r="NJW46" s="8"/>
      <c r="NJX46" s="8"/>
      <c r="NJY46" s="8"/>
      <c r="NJZ46" s="8"/>
      <c r="NKA46" s="8"/>
      <c r="NKB46" s="8"/>
      <c r="NKC46" s="8"/>
      <c r="NKD46" s="8"/>
      <c r="NKE46" s="8"/>
      <c r="NKF46" s="8"/>
      <c r="NKG46" s="8"/>
      <c r="NKH46" s="8"/>
      <c r="NKI46" s="8"/>
      <c r="NKJ46" s="8"/>
      <c r="NKK46" s="8"/>
      <c r="NKL46" s="8"/>
      <c r="NKM46" s="8"/>
      <c r="NKN46" s="8"/>
      <c r="NKO46" s="8"/>
      <c r="NKP46" s="8"/>
      <c r="NKQ46" s="8"/>
      <c r="NKR46" s="8"/>
      <c r="NKS46" s="8"/>
      <c r="NKT46" s="8"/>
      <c r="NKU46" s="8"/>
      <c r="NKV46" s="8"/>
      <c r="NKW46" s="8"/>
      <c r="NKX46" s="8"/>
      <c r="NKY46" s="8"/>
      <c r="NKZ46" s="8"/>
      <c r="NLA46" s="8"/>
      <c r="NLB46" s="8"/>
      <c r="NLC46" s="8"/>
      <c r="NLD46" s="8"/>
      <c r="NLE46" s="8"/>
      <c r="NLF46" s="8"/>
      <c r="NLG46" s="8"/>
      <c r="NLH46" s="8"/>
      <c r="NLI46" s="8"/>
      <c r="NLJ46" s="8"/>
      <c r="NLK46" s="8"/>
      <c r="NLL46" s="8"/>
      <c r="NLM46" s="8"/>
      <c r="NLN46" s="8"/>
      <c r="NLO46" s="8"/>
      <c r="NLP46" s="8"/>
      <c r="NLQ46" s="8"/>
      <c r="NLR46" s="8"/>
      <c r="NLS46" s="8"/>
      <c r="NLT46" s="8"/>
      <c r="NLU46" s="8"/>
      <c r="NLV46" s="8"/>
      <c r="NLW46" s="8"/>
      <c r="NLX46" s="8"/>
      <c r="NLY46" s="8"/>
      <c r="NLZ46" s="8"/>
      <c r="NMA46" s="8"/>
      <c r="NMB46" s="8"/>
      <c r="NMC46" s="8"/>
      <c r="NMD46" s="8"/>
      <c r="NME46" s="8"/>
      <c r="NMF46" s="8"/>
      <c r="NMG46" s="8"/>
      <c r="NMH46" s="8"/>
      <c r="NMI46" s="8"/>
      <c r="NMJ46" s="8"/>
      <c r="NMK46" s="8"/>
      <c r="NML46" s="8"/>
      <c r="NMM46" s="8"/>
      <c r="NMN46" s="8"/>
      <c r="NMO46" s="8"/>
      <c r="NMP46" s="8"/>
      <c r="NMQ46" s="8"/>
      <c r="NMR46" s="8"/>
      <c r="NMS46" s="8"/>
      <c r="NMT46" s="8"/>
      <c r="NMU46" s="8"/>
      <c r="NMV46" s="8"/>
      <c r="NMW46" s="8"/>
      <c r="NMX46" s="8"/>
      <c r="NMY46" s="8"/>
      <c r="NMZ46" s="8"/>
      <c r="NNA46" s="8"/>
      <c r="NNB46" s="8"/>
      <c r="NNC46" s="8"/>
      <c r="NND46" s="8"/>
      <c r="NNE46" s="8"/>
      <c r="NNF46" s="8"/>
      <c r="NNG46" s="8"/>
      <c r="NNH46" s="8"/>
      <c r="NNI46" s="8"/>
      <c r="NNJ46" s="8"/>
      <c r="NNK46" s="8"/>
      <c r="NNL46" s="8"/>
      <c r="NNM46" s="8"/>
      <c r="NNN46" s="8"/>
      <c r="NNO46" s="8"/>
      <c r="NNP46" s="8"/>
      <c r="NNQ46" s="8"/>
      <c r="NNR46" s="8"/>
      <c r="NNS46" s="8"/>
      <c r="NNT46" s="8"/>
      <c r="NNU46" s="8"/>
      <c r="NNV46" s="8"/>
      <c r="NNW46" s="8"/>
      <c r="NNX46" s="8"/>
      <c r="NNY46" s="8"/>
      <c r="NNZ46" s="8"/>
      <c r="NOA46" s="8"/>
      <c r="NOB46" s="8"/>
      <c r="NOC46" s="8"/>
      <c r="NOD46" s="8"/>
      <c r="NOE46" s="8"/>
      <c r="NOF46" s="8"/>
      <c r="NOG46" s="8"/>
      <c r="NOH46" s="8"/>
      <c r="NOI46" s="8"/>
      <c r="NOJ46" s="8"/>
      <c r="NOK46" s="8"/>
      <c r="NOL46" s="8"/>
      <c r="NOM46" s="8"/>
      <c r="NON46" s="8"/>
      <c r="NOO46" s="8"/>
      <c r="NOP46" s="8"/>
      <c r="NOQ46" s="8"/>
      <c r="NOR46" s="8"/>
      <c r="NOS46" s="8"/>
      <c r="NOT46" s="8"/>
      <c r="NOU46" s="8"/>
      <c r="NOV46" s="8"/>
      <c r="NOW46" s="8"/>
      <c r="NOX46" s="8"/>
      <c r="NOY46" s="8"/>
      <c r="NOZ46" s="8"/>
      <c r="NPA46" s="8"/>
      <c r="NPB46" s="8"/>
      <c r="NPC46" s="8"/>
      <c r="NPD46" s="8"/>
      <c r="NPE46" s="8"/>
      <c r="NPF46" s="8"/>
      <c r="NPG46" s="8"/>
      <c r="NPH46" s="8"/>
      <c r="NPI46" s="8"/>
      <c r="NPJ46" s="8"/>
      <c r="NPK46" s="8"/>
      <c r="NPL46" s="8"/>
      <c r="NPM46" s="8"/>
      <c r="NPN46" s="8"/>
      <c r="NPO46" s="8"/>
      <c r="NPP46" s="8"/>
      <c r="NPQ46" s="8"/>
      <c r="NPR46" s="8"/>
      <c r="NPS46" s="8"/>
      <c r="NPT46" s="8"/>
      <c r="NPU46" s="8"/>
      <c r="NPV46" s="8"/>
      <c r="NPW46" s="8"/>
      <c r="NPX46" s="8"/>
      <c r="NPY46" s="8"/>
      <c r="NPZ46" s="8"/>
      <c r="NQA46" s="8"/>
      <c r="NQB46" s="8"/>
      <c r="NQC46" s="8"/>
      <c r="NQD46" s="8"/>
      <c r="NQE46" s="8"/>
      <c r="NQF46" s="8"/>
      <c r="NQG46" s="8"/>
      <c r="NQH46" s="8"/>
      <c r="NQI46" s="8"/>
      <c r="NQJ46" s="8"/>
      <c r="NQK46" s="8"/>
      <c r="NQL46" s="8"/>
      <c r="NQM46" s="8"/>
      <c r="NQN46" s="8"/>
      <c r="NQO46" s="8"/>
      <c r="NQP46" s="8"/>
      <c r="NQQ46" s="8"/>
      <c r="NQR46" s="8"/>
      <c r="NQS46" s="8"/>
      <c r="NQT46" s="8"/>
      <c r="NQU46" s="8"/>
      <c r="NQV46" s="8"/>
      <c r="NQW46" s="8"/>
      <c r="NQX46" s="8"/>
      <c r="NQY46" s="8"/>
      <c r="NQZ46" s="8"/>
      <c r="NRA46" s="8"/>
      <c r="NRB46" s="8"/>
      <c r="NRC46" s="8"/>
      <c r="NRD46" s="8"/>
      <c r="NRE46" s="8"/>
      <c r="NRF46" s="8"/>
      <c r="NRG46" s="8"/>
      <c r="NRH46" s="8"/>
      <c r="NRI46" s="8"/>
      <c r="NRJ46" s="8"/>
      <c r="NRK46" s="8"/>
      <c r="NRL46" s="8"/>
      <c r="NRM46" s="8"/>
      <c r="NRN46" s="8"/>
      <c r="NRO46" s="8"/>
      <c r="NRP46" s="8"/>
      <c r="NRQ46" s="8"/>
      <c r="NRR46" s="8"/>
      <c r="NRS46" s="8"/>
      <c r="NRT46" s="8"/>
      <c r="NRU46" s="8"/>
      <c r="NRV46" s="8"/>
      <c r="NRW46" s="8"/>
      <c r="NRX46" s="8"/>
      <c r="NRY46" s="8"/>
      <c r="NRZ46" s="8"/>
      <c r="NSA46" s="8"/>
      <c r="NSB46" s="8"/>
      <c r="NSC46" s="8"/>
      <c r="NSD46" s="8"/>
      <c r="NSE46" s="8"/>
      <c r="NSF46" s="8"/>
      <c r="NSG46" s="8"/>
      <c r="NSH46" s="8"/>
      <c r="NSI46" s="8"/>
      <c r="NSJ46" s="8"/>
      <c r="NSK46" s="8"/>
      <c r="NSL46" s="8"/>
      <c r="NSM46" s="8"/>
      <c r="NSN46" s="8"/>
      <c r="NSO46" s="8"/>
      <c r="NSP46" s="8"/>
      <c r="NSQ46" s="8"/>
      <c r="NSR46" s="8"/>
      <c r="NSS46" s="8"/>
      <c r="NST46" s="8"/>
      <c r="NSU46" s="8"/>
      <c r="NSV46" s="8"/>
      <c r="NSW46" s="8"/>
      <c r="NSX46" s="8"/>
      <c r="NSY46" s="8"/>
      <c r="NSZ46" s="8"/>
      <c r="NTA46" s="8"/>
      <c r="NTB46" s="8"/>
      <c r="NTC46" s="8"/>
      <c r="NTD46" s="8"/>
      <c r="NTE46" s="8"/>
      <c r="NTF46" s="8"/>
      <c r="NTG46" s="8"/>
      <c r="NTH46" s="8"/>
      <c r="NTI46" s="8"/>
      <c r="NTJ46" s="8"/>
      <c r="NTK46" s="8"/>
      <c r="NTL46" s="8"/>
      <c r="NTM46" s="8"/>
      <c r="NTN46" s="8"/>
      <c r="NTO46" s="8"/>
      <c r="NTP46" s="8"/>
      <c r="NTQ46" s="8"/>
      <c r="NTR46" s="8"/>
      <c r="NTS46" s="8"/>
      <c r="NTT46" s="8"/>
      <c r="NTU46" s="8"/>
      <c r="NTV46" s="8"/>
      <c r="NTW46" s="8"/>
      <c r="NTX46" s="8"/>
      <c r="NTY46" s="8"/>
      <c r="NTZ46" s="8"/>
      <c r="NUA46" s="8"/>
      <c r="NUB46" s="8"/>
      <c r="NUC46" s="8"/>
      <c r="NUD46" s="8"/>
      <c r="NUE46" s="8"/>
      <c r="NUF46" s="8"/>
      <c r="NUG46" s="8"/>
      <c r="NUH46" s="8"/>
      <c r="NUI46" s="8"/>
      <c r="NUJ46" s="8"/>
      <c r="NUK46" s="8"/>
      <c r="NUL46" s="8"/>
      <c r="NUM46" s="8"/>
      <c r="NUN46" s="8"/>
      <c r="NUO46" s="8"/>
      <c r="NUP46" s="8"/>
      <c r="NUQ46" s="8"/>
      <c r="NUR46" s="8"/>
      <c r="NUS46" s="8"/>
      <c r="NUT46" s="8"/>
      <c r="NUU46" s="8"/>
      <c r="NUV46" s="8"/>
      <c r="NUW46" s="8"/>
      <c r="NUX46" s="8"/>
      <c r="NUY46" s="8"/>
      <c r="NUZ46" s="8"/>
      <c r="NVA46" s="8"/>
      <c r="NVB46" s="8"/>
      <c r="NVC46" s="8"/>
      <c r="NVD46" s="8"/>
      <c r="NVE46" s="8"/>
      <c r="NVF46" s="8"/>
      <c r="NVG46" s="8"/>
      <c r="NVH46" s="8"/>
      <c r="NVI46" s="8"/>
      <c r="NVJ46" s="8"/>
      <c r="NVK46" s="8"/>
      <c r="NVL46" s="8"/>
      <c r="NVM46" s="8"/>
      <c r="NVN46" s="8"/>
      <c r="NVO46" s="8"/>
      <c r="NVP46" s="8"/>
      <c r="NVQ46" s="8"/>
      <c r="NVR46" s="8"/>
      <c r="NVS46" s="8"/>
      <c r="NVT46" s="8"/>
      <c r="NVU46" s="8"/>
      <c r="NVV46" s="8"/>
      <c r="NVW46" s="8"/>
      <c r="NVX46" s="8"/>
      <c r="NVY46" s="8"/>
      <c r="NVZ46" s="8"/>
      <c r="NWA46" s="8"/>
      <c r="NWB46" s="8"/>
      <c r="NWC46" s="8"/>
      <c r="NWD46" s="8"/>
      <c r="NWE46" s="8"/>
      <c r="NWF46" s="8"/>
      <c r="NWG46" s="8"/>
      <c r="NWH46" s="8"/>
      <c r="NWI46" s="8"/>
      <c r="NWJ46" s="8"/>
      <c r="NWK46" s="8"/>
      <c r="NWL46" s="8"/>
      <c r="NWM46" s="8"/>
      <c r="NWN46" s="8"/>
      <c r="NWO46" s="8"/>
      <c r="NWP46" s="8"/>
      <c r="NWQ46" s="8"/>
      <c r="NWR46" s="8"/>
      <c r="NWS46" s="8"/>
      <c r="NWT46" s="8"/>
      <c r="NWU46" s="8"/>
      <c r="NWV46" s="8"/>
      <c r="NWW46" s="8"/>
      <c r="NWX46" s="8"/>
      <c r="NWY46" s="8"/>
      <c r="NWZ46" s="8"/>
      <c r="NXA46" s="8"/>
      <c r="NXB46" s="8"/>
      <c r="NXC46" s="8"/>
      <c r="NXD46" s="8"/>
      <c r="NXE46" s="8"/>
      <c r="NXF46" s="8"/>
      <c r="NXG46" s="8"/>
      <c r="NXH46" s="8"/>
      <c r="NXI46" s="8"/>
      <c r="NXJ46" s="8"/>
      <c r="NXK46" s="8"/>
      <c r="NXL46" s="8"/>
      <c r="NXM46" s="8"/>
      <c r="NXN46" s="8"/>
      <c r="NXO46" s="8"/>
      <c r="NXP46" s="8"/>
      <c r="NXQ46" s="8"/>
      <c r="NXR46" s="8"/>
      <c r="NXS46" s="8"/>
      <c r="NXT46" s="8"/>
      <c r="NXU46" s="8"/>
      <c r="NXV46" s="8"/>
      <c r="NXW46" s="8"/>
      <c r="NXX46" s="8"/>
      <c r="NXY46" s="8"/>
      <c r="NXZ46" s="8"/>
      <c r="NYA46" s="8"/>
      <c r="NYB46" s="8"/>
      <c r="NYC46" s="8"/>
      <c r="NYD46" s="8"/>
      <c r="NYE46" s="8"/>
      <c r="NYF46" s="8"/>
      <c r="NYG46" s="8"/>
      <c r="NYH46" s="8"/>
      <c r="NYI46" s="8"/>
      <c r="NYJ46" s="8"/>
      <c r="NYK46" s="8"/>
      <c r="NYL46" s="8"/>
      <c r="NYM46" s="8"/>
      <c r="NYN46" s="8"/>
      <c r="NYO46" s="8"/>
      <c r="NYP46" s="8"/>
      <c r="NYQ46" s="8"/>
      <c r="NYR46" s="8"/>
      <c r="NYS46" s="8"/>
      <c r="NYT46" s="8"/>
      <c r="NYU46" s="8"/>
      <c r="NYV46" s="8"/>
      <c r="NYW46" s="8"/>
      <c r="NYX46" s="8"/>
      <c r="NYY46" s="8"/>
      <c r="NYZ46" s="8"/>
      <c r="NZA46" s="8"/>
      <c r="NZB46" s="8"/>
      <c r="NZC46" s="8"/>
      <c r="NZD46" s="8"/>
      <c r="NZE46" s="8"/>
      <c r="NZF46" s="8"/>
      <c r="NZG46" s="8"/>
      <c r="NZH46" s="8"/>
      <c r="NZI46" s="8"/>
      <c r="NZJ46" s="8"/>
      <c r="NZK46" s="8"/>
      <c r="NZL46" s="8"/>
      <c r="NZM46" s="8"/>
      <c r="NZN46" s="8"/>
      <c r="NZO46" s="8"/>
      <c r="NZP46" s="8"/>
      <c r="NZQ46" s="8"/>
      <c r="NZR46" s="8"/>
      <c r="NZS46" s="8"/>
      <c r="NZT46" s="8"/>
      <c r="NZU46" s="8"/>
      <c r="NZV46" s="8"/>
      <c r="NZW46" s="8"/>
      <c r="NZX46" s="8"/>
      <c r="NZY46" s="8"/>
      <c r="NZZ46" s="8"/>
      <c r="OAA46" s="8"/>
      <c r="OAB46" s="8"/>
      <c r="OAC46" s="8"/>
      <c r="OAD46" s="8"/>
      <c r="OAE46" s="8"/>
      <c r="OAF46" s="8"/>
      <c r="OAG46" s="8"/>
      <c r="OAH46" s="8"/>
      <c r="OAI46" s="8"/>
      <c r="OAJ46" s="8"/>
      <c r="OAK46" s="8"/>
      <c r="OAL46" s="8"/>
      <c r="OAM46" s="8"/>
      <c r="OAN46" s="8"/>
      <c r="OAO46" s="8"/>
      <c r="OAP46" s="8"/>
      <c r="OAQ46" s="8"/>
      <c r="OAR46" s="8"/>
      <c r="OAS46" s="8"/>
      <c r="OAT46" s="8"/>
      <c r="OAU46" s="8"/>
      <c r="OAV46" s="8"/>
      <c r="OAW46" s="8"/>
      <c r="OAX46" s="8"/>
      <c r="OAY46" s="8"/>
      <c r="OAZ46" s="8"/>
      <c r="OBA46" s="8"/>
      <c r="OBB46" s="8"/>
      <c r="OBC46" s="8"/>
      <c r="OBD46" s="8"/>
      <c r="OBE46" s="8"/>
      <c r="OBF46" s="8"/>
      <c r="OBG46" s="8"/>
      <c r="OBH46" s="8"/>
      <c r="OBI46" s="8"/>
      <c r="OBJ46" s="8"/>
      <c r="OBK46" s="8"/>
      <c r="OBL46" s="8"/>
      <c r="OBM46" s="8"/>
      <c r="OBN46" s="8"/>
      <c r="OBO46" s="8"/>
      <c r="OBP46" s="8"/>
      <c r="OBQ46" s="8"/>
      <c r="OBR46" s="8"/>
      <c r="OBS46" s="8"/>
      <c r="OBT46" s="8"/>
      <c r="OBU46" s="8"/>
      <c r="OBV46" s="8"/>
      <c r="OBW46" s="8"/>
      <c r="OBX46" s="8"/>
      <c r="OBY46" s="8"/>
      <c r="OBZ46" s="8"/>
      <c r="OCA46" s="8"/>
      <c r="OCB46" s="8"/>
      <c r="OCC46" s="8"/>
      <c r="OCD46" s="8"/>
      <c r="OCE46" s="8"/>
      <c r="OCF46" s="8"/>
      <c r="OCG46" s="8"/>
      <c r="OCH46" s="8"/>
      <c r="OCI46" s="8"/>
      <c r="OCJ46" s="8"/>
      <c r="OCK46" s="8"/>
      <c r="OCL46" s="8"/>
      <c r="OCM46" s="8"/>
      <c r="OCN46" s="8"/>
      <c r="OCO46" s="8"/>
      <c r="OCP46" s="8"/>
      <c r="OCQ46" s="8"/>
      <c r="OCR46" s="8"/>
      <c r="OCS46" s="8"/>
      <c r="OCT46" s="8"/>
      <c r="OCU46" s="8"/>
      <c r="OCV46" s="8"/>
      <c r="OCW46" s="8"/>
      <c r="OCX46" s="8"/>
      <c r="OCY46" s="8"/>
      <c r="OCZ46" s="8"/>
      <c r="ODA46" s="8"/>
      <c r="ODB46" s="8"/>
      <c r="ODC46" s="8"/>
      <c r="ODD46" s="8"/>
      <c r="ODE46" s="8"/>
      <c r="ODF46" s="8"/>
      <c r="ODG46" s="8"/>
      <c r="ODH46" s="8"/>
      <c r="ODI46" s="8"/>
      <c r="ODJ46" s="8"/>
      <c r="ODK46" s="8"/>
      <c r="ODL46" s="8"/>
      <c r="ODM46" s="8"/>
      <c r="ODN46" s="8"/>
      <c r="ODO46" s="8"/>
      <c r="ODP46" s="8"/>
      <c r="ODQ46" s="8"/>
      <c r="ODR46" s="8"/>
      <c r="ODS46" s="8"/>
      <c r="ODT46" s="8"/>
      <c r="ODU46" s="8"/>
      <c r="ODV46" s="8"/>
      <c r="ODW46" s="8"/>
      <c r="ODX46" s="8"/>
      <c r="ODY46" s="8"/>
      <c r="ODZ46" s="8"/>
      <c r="OEA46" s="8"/>
      <c r="OEB46" s="8"/>
      <c r="OEC46" s="8"/>
      <c r="OED46" s="8"/>
      <c r="OEE46" s="8"/>
      <c r="OEF46" s="8"/>
      <c r="OEG46" s="8"/>
      <c r="OEH46" s="8"/>
      <c r="OEI46" s="8"/>
      <c r="OEJ46" s="8"/>
      <c r="OEK46" s="8"/>
      <c r="OEL46" s="8"/>
      <c r="OEM46" s="8"/>
      <c r="OEN46" s="8"/>
      <c r="OEO46" s="8"/>
      <c r="OEP46" s="8"/>
      <c r="OEQ46" s="8"/>
      <c r="OER46" s="8"/>
      <c r="OES46" s="8"/>
      <c r="OET46" s="8"/>
      <c r="OEU46" s="8"/>
      <c r="OEV46" s="8"/>
      <c r="OEW46" s="8"/>
      <c r="OEX46" s="8"/>
      <c r="OEY46" s="8"/>
      <c r="OEZ46" s="8"/>
      <c r="OFA46" s="8"/>
      <c r="OFB46" s="8"/>
      <c r="OFC46" s="8"/>
      <c r="OFD46" s="8"/>
      <c r="OFE46" s="8"/>
      <c r="OFF46" s="8"/>
      <c r="OFG46" s="8"/>
      <c r="OFH46" s="8"/>
      <c r="OFI46" s="8"/>
      <c r="OFJ46" s="8"/>
      <c r="OFK46" s="8"/>
      <c r="OFL46" s="8"/>
      <c r="OFM46" s="8"/>
      <c r="OFN46" s="8"/>
      <c r="OFO46" s="8"/>
      <c r="OFP46" s="8"/>
      <c r="OFQ46" s="8"/>
      <c r="OFR46" s="8"/>
      <c r="OFS46" s="8"/>
      <c r="OFT46" s="8"/>
      <c r="OFU46" s="8"/>
      <c r="OFV46" s="8"/>
      <c r="OFW46" s="8"/>
      <c r="OFX46" s="8"/>
      <c r="OFY46" s="8"/>
      <c r="OFZ46" s="8"/>
      <c r="OGA46" s="8"/>
      <c r="OGB46" s="8"/>
      <c r="OGC46" s="8"/>
      <c r="OGD46" s="8"/>
      <c r="OGE46" s="8"/>
      <c r="OGF46" s="8"/>
      <c r="OGG46" s="8"/>
      <c r="OGH46" s="8"/>
      <c r="OGI46" s="8"/>
      <c r="OGJ46" s="8"/>
      <c r="OGK46" s="8"/>
      <c r="OGL46" s="8"/>
      <c r="OGM46" s="8"/>
      <c r="OGN46" s="8"/>
      <c r="OGO46" s="8"/>
      <c r="OGP46" s="8"/>
      <c r="OGQ46" s="8"/>
      <c r="OGR46" s="8"/>
      <c r="OGS46" s="8"/>
      <c r="OGT46" s="8"/>
      <c r="OGU46" s="8"/>
      <c r="OGV46" s="8"/>
      <c r="OGW46" s="8"/>
      <c r="OGX46" s="8"/>
      <c r="OGY46" s="8"/>
      <c r="OGZ46" s="8"/>
      <c r="OHA46" s="8"/>
      <c r="OHB46" s="8"/>
      <c r="OHC46" s="8"/>
      <c r="OHD46" s="8"/>
      <c r="OHE46" s="8"/>
      <c r="OHF46" s="8"/>
      <c r="OHG46" s="8"/>
      <c r="OHH46" s="8"/>
      <c r="OHI46" s="8"/>
      <c r="OHJ46" s="8"/>
      <c r="OHK46" s="8"/>
      <c r="OHL46" s="8"/>
      <c r="OHM46" s="8"/>
      <c r="OHN46" s="8"/>
      <c r="OHO46" s="8"/>
      <c r="OHP46" s="8"/>
      <c r="OHQ46" s="8"/>
      <c r="OHR46" s="8"/>
      <c r="OHS46" s="8"/>
      <c r="OHT46" s="8"/>
      <c r="OHU46" s="8"/>
      <c r="OHV46" s="8"/>
      <c r="OHW46" s="8"/>
      <c r="OHX46" s="8"/>
      <c r="OHY46" s="8"/>
      <c r="OHZ46" s="8"/>
      <c r="OIA46" s="8"/>
      <c r="OIB46" s="8"/>
      <c r="OIC46" s="8"/>
      <c r="OID46" s="8"/>
      <c r="OIE46" s="8"/>
      <c r="OIF46" s="8"/>
      <c r="OIG46" s="8"/>
      <c r="OIH46" s="8"/>
      <c r="OII46" s="8"/>
      <c r="OIJ46" s="8"/>
      <c r="OIK46" s="8"/>
      <c r="OIL46" s="8"/>
      <c r="OIM46" s="8"/>
      <c r="OIN46" s="8"/>
      <c r="OIO46" s="8"/>
      <c r="OIP46" s="8"/>
      <c r="OIQ46" s="8"/>
      <c r="OIR46" s="8"/>
      <c r="OIS46" s="8"/>
      <c r="OIT46" s="8"/>
      <c r="OIU46" s="8"/>
      <c r="OIV46" s="8"/>
      <c r="OIW46" s="8"/>
      <c r="OIX46" s="8"/>
      <c r="OIY46" s="8"/>
      <c r="OIZ46" s="8"/>
      <c r="OJA46" s="8"/>
      <c r="OJB46" s="8"/>
      <c r="OJC46" s="8"/>
      <c r="OJD46" s="8"/>
      <c r="OJE46" s="8"/>
      <c r="OJF46" s="8"/>
      <c r="OJG46" s="8"/>
      <c r="OJH46" s="8"/>
      <c r="OJI46" s="8"/>
      <c r="OJJ46" s="8"/>
      <c r="OJK46" s="8"/>
      <c r="OJL46" s="8"/>
      <c r="OJM46" s="8"/>
      <c r="OJN46" s="8"/>
      <c r="OJO46" s="8"/>
      <c r="OJP46" s="8"/>
      <c r="OJQ46" s="8"/>
      <c r="OJR46" s="8"/>
      <c r="OJS46" s="8"/>
      <c r="OJT46" s="8"/>
      <c r="OJU46" s="8"/>
      <c r="OJV46" s="8"/>
      <c r="OJW46" s="8"/>
      <c r="OJX46" s="8"/>
      <c r="OJY46" s="8"/>
      <c r="OJZ46" s="8"/>
      <c r="OKA46" s="8"/>
      <c r="OKB46" s="8"/>
      <c r="OKC46" s="8"/>
      <c r="OKD46" s="8"/>
      <c r="OKE46" s="8"/>
      <c r="OKF46" s="8"/>
      <c r="OKG46" s="8"/>
      <c r="OKH46" s="8"/>
      <c r="OKI46" s="8"/>
      <c r="OKJ46" s="8"/>
      <c r="OKK46" s="8"/>
      <c r="OKL46" s="8"/>
      <c r="OKM46" s="8"/>
      <c r="OKN46" s="8"/>
      <c r="OKO46" s="8"/>
      <c r="OKP46" s="8"/>
      <c r="OKQ46" s="8"/>
      <c r="OKR46" s="8"/>
      <c r="OKS46" s="8"/>
      <c r="OKT46" s="8"/>
      <c r="OKU46" s="8"/>
      <c r="OKV46" s="8"/>
      <c r="OKW46" s="8"/>
      <c r="OKX46" s="8"/>
      <c r="OKY46" s="8"/>
      <c r="OKZ46" s="8"/>
      <c r="OLA46" s="8"/>
      <c r="OLB46" s="8"/>
      <c r="OLC46" s="8"/>
      <c r="OLD46" s="8"/>
      <c r="OLE46" s="8"/>
      <c r="OLF46" s="8"/>
      <c r="OLG46" s="8"/>
      <c r="OLH46" s="8"/>
      <c r="OLI46" s="8"/>
      <c r="OLJ46" s="8"/>
      <c r="OLK46" s="8"/>
      <c r="OLL46" s="8"/>
      <c r="OLM46" s="8"/>
      <c r="OLN46" s="8"/>
      <c r="OLO46" s="8"/>
      <c r="OLP46" s="8"/>
      <c r="OLQ46" s="8"/>
      <c r="OLR46" s="8"/>
      <c r="OLS46" s="8"/>
      <c r="OLT46" s="8"/>
      <c r="OLU46" s="8"/>
      <c r="OLV46" s="8"/>
      <c r="OLW46" s="8"/>
      <c r="OLX46" s="8"/>
      <c r="OLY46" s="8"/>
      <c r="OLZ46" s="8"/>
      <c r="OMA46" s="8"/>
      <c r="OMB46" s="8"/>
      <c r="OMC46" s="8"/>
      <c r="OMD46" s="8"/>
      <c r="OME46" s="8"/>
      <c r="OMF46" s="8"/>
      <c r="OMG46" s="8"/>
      <c r="OMH46" s="8"/>
      <c r="OMI46" s="8"/>
      <c r="OMJ46" s="8"/>
      <c r="OMK46" s="8"/>
      <c r="OML46" s="8"/>
      <c r="OMM46" s="8"/>
      <c r="OMN46" s="8"/>
      <c r="OMO46" s="8"/>
      <c r="OMP46" s="8"/>
      <c r="OMQ46" s="8"/>
      <c r="OMR46" s="8"/>
      <c r="OMS46" s="8"/>
      <c r="OMT46" s="8"/>
      <c r="OMU46" s="8"/>
      <c r="OMV46" s="8"/>
      <c r="OMW46" s="8"/>
      <c r="OMX46" s="8"/>
      <c r="OMY46" s="8"/>
      <c r="OMZ46" s="8"/>
      <c r="ONA46" s="8"/>
      <c r="ONB46" s="8"/>
      <c r="ONC46" s="8"/>
      <c r="OND46" s="8"/>
      <c r="ONE46" s="8"/>
      <c r="ONF46" s="8"/>
      <c r="ONG46" s="8"/>
      <c r="ONH46" s="8"/>
      <c r="ONI46" s="8"/>
      <c r="ONJ46" s="8"/>
      <c r="ONK46" s="8"/>
      <c r="ONL46" s="8"/>
      <c r="ONM46" s="8"/>
      <c r="ONN46" s="8"/>
      <c r="ONO46" s="8"/>
      <c r="ONP46" s="8"/>
      <c r="ONQ46" s="8"/>
      <c r="ONR46" s="8"/>
      <c r="ONS46" s="8"/>
      <c r="ONT46" s="8"/>
      <c r="ONU46" s="8"/>
      <c r="ONV46" s="8"/>
      <c r="ONW46" s="8"/>
      <c r="ONX46" s="8"/>
      <c r="ONY46" s="8"/>
      <c r="ONZ46" s="8"/>
      <c r="OOA46" s="8"/>
      <c r="OOB46" s="8"/>
      <c r="OOC46" s="8"/>
      <c r="OOD46" s="8"/>
      <c r="OOE46" s="8"/>
      <c r="OOF46" s="8"/>
      <c r="OOG46" s="8"/>
      <c r="OOH46" s="8"/>
      <c r="OOI46" s="8"/>
      <c r="OOJ46" s="8"/>
      <c r="OOK46" s="8"/>
      <c r="OOL46" s="8"/>
      <c r="OOM46" s="8"/>
      <c r="OON46" s="8"/>
      <c r="OOO46" s="8"/>
      <c r="OOP46" s="8"/>
      <c r="OOQ46" s="8"/>
      <c r="OOR46" s="8"/>
      <c r="OOS46" s="8"/>
      <c r="OOT46" s="8"/>
      <c r="OOU46" s="8"/>
      <c r="OOV46" s="8"/>
      <c r="OOW46" s="8"/>
      <c r="OOX46" s="8"/>
      <c r="OOY46" s="8"/>
      <c r="OOZ46" s="8"/>
      <c r="OPA46" s="8"/>
      <c r="OPB46" s="8"/>
      <c r="OPC46" s="8"/>
      <c r="OPD46" s="8"/>
      <c r="OPE46" s="8"/>
      <c r="OPF46" s="8"/>
      <c r="OPG46" s="8"/>
      <c r="OPH46" s="8"/>
      <c r="OPI46" s="8"/>
      <c r="OPJ46" s="8"/>
      <c r="OPK46" s="8"/>
      <c r="OPL46" s="8"/>
      <c r="OPM46" s="8"/>
      <c r="OPN46" s="8"/>
      <c r="OPO46" s="8"/>
      <c r="OPP46" s="8"/>
      <c r="OPQ46" s="8"/>
      <c r="OPR46" s="8"/>
      <c r="OPS46" s="8"/>
      <c r="OPT46" s="8"/>
      <c r="OPU46" s="8"/>
      <c r="OPV46" s="8"/>
      <c r="OPW46" s="8"/>
      <c r="OPX46" s="8"/>
      <c r="OPY46" s="8"/>
      <c r="OPZ46" s="8"/>
      <c r="OQA46" s="8"/>
      <c r="OQB46" s="8"/>
      <c r="OQC46" s="8"/>
      <c r="OQD46" s="8"/>
      <c r="OQE46" s="8"/>
      <c r="OQF46" s="8"/>
      <c r="OQG46" s="8"/>
      <c r="OQH46" s="8"/>
      <c r="OQI46" s="8"/>
      <c r="OQJ46" s="8"/>
      <c r="OQK46" s="8"/>
      <c r="OQL46" s="8"/>
      <c r="OQM46" s="8"/>
      <c r="OQN46" s="8"/>
      <c r="OQO46" s="8"/>
      <c r="OQP46" s="8"/>
      <c r="OQQ46" s="8"/>
      <c r="OQR46" s="8"/>
      <c r="OQS46" s="8"/>
      <c r="OQT46" s="8"/>
      <c r="OQU46" s="8"/>
      <c r="OQV46" s="8"/>
      <c r="OQW46" s="8"/>
      <c r="OQX46" s="8"/>
      <c r="OQY46" s="8"/>
      <c r="OQZ46" s="8"/>
      <c r="ORA46" s="8"/>
      <c r="ORB46" s="8"/>
      <c r="ORC46" s="8"/>
      <c r="ORD46" s="8"/>
      <c r="ORE46" s="8"/>
      <c r="ORF46" s="8"/>
      <c r="ORG46" s="8"/>
      <c r="ORH46" s="8"/>
      <c r="ORI46" s="8"/>
      <c r="ORJ46" s="8"/>
      <c r="ORK46" s="8"/>
      <c r="ORL46" s="8"/>
      <c r="ORM46" s="8"/>
      <c r="ORN46" s="8"/>
      <c r="ORO46" s="8"/>
      <c r="ORP46" s="8"/>
      <c r="ORQ46" s="8"/>
      <c r="ORR46" s="8"/>
      <c r="ORS46" s="8"/>
      <c r="ORT46" s="8"/>
      <c r="ORU46" s="8"/>
      <c r="ORV46" s="8"/>
      <c r="ORW46" s="8"/>
      <c r="ORX46" s="8"/>
      <c r="ORY46" s="8"/>
      <c r="ORZ46" s="8"/>
      <c r="OSA46" s="8"/>
      <c r="OSB46" s="8"/>
      <c r="OSC46" s="8"/>
      <c r="OSD46" s="8"/>
      <c r="OSE46" s="8"/>
      <c r="OSF46" s="8"/>
      <c r="OSG46" s="8"/>
      <c r="OSH46" s="8"/>
      <c r="OSI46" s="8"/>
      <c r="OSJ46" s="8"/>
      <c r="OSK46" s="8"/>
      <c r="OSL46" s="8"/>
      <c r="OSM46" s="8"/>
      <c r="OSN46" s="8"/>
      <c r="OSO46" s="8"/>
      <c r="OSP46" s="8"/>
      <c r="OSQ46" s="8"/>
      <c r="OSR46" s="8"/>
      <c r="OSS46" s="8"/>
      <c r="OST46" s="8"/>
      <c r="OSU46" s="8"/>
      <c r="OSV46" s="8"/>
      <c r="OSW46" s="8"/>
      <c r="OSX46" s="8"/>
      <c r="OSY46" s="8"/>
      <c r="OSZ46" s="8"/>
      <c r="OTA46" s="8"/>
      <c r="OTB46" s="8"/>
      <c r="OTC46" s="8"/>
      <c r="OTD46" s="8"/>
      <c r="OTE46" s="8"/>
      <c r="OTF46" s="8"/>
      <c r="OTG46" s="8"/>
      <c r="OTH46" s="8"/>
      <c r="OTI46" s="8"/>
      <c r="OTJ46" s="8"/>
      <c r="OTK46" s="8"/>
      <c r="OTL46" s="8"/>
      <c r="OTM46" s="8"/>
      <c r="OTN46" s="8"/>
      <c r="OTO46" s="8"/>
      <c r="OTP46" s="8"/>
      <c r="OTQ46" s="8"/>
      <c r="OTR46" s="8"/>
      <c r="OTS46" s="8"/>
      <c r="OTT46" s="8"/>
      <c r="OTU46" s="8"/>
      <c r="OTV46" s="8"/>
      <c r="OTW46" s="8"/>
      <c r="OTX46" s="8"/>
      <c r="OTY46" s="8"/>
      <c r="OTZ46" s="8"/>
      <c r="OUA46" s="8"/>
      <c r="OUB46" s="8"/>
      <c r="OUC46" s="8"/>
      <c r="OUD46" s="8"/>
      <c r="OUE46" s="8"/>
      <c r="OUF46" s="8"/>
      <c r="OUG46" s="8"/>
      <c r="OUH46" s="8"/>
      <c r="OUI46" s="8"/>
      <c r="OUJ46" s="8"/>
      <c r="OUK46" s="8"/>
      <c r="OUL46" s="8"/>
      <c r="OUM46" s="8"/>
      <c r="OUN46" s="8"/>
      <c r="OUO46" s="8"/>
      <c r="OUP46" s="8"/>
      <c r="OUQ46" s="8"/>
      <c r="OUR46" s="8"/>
      <c r="OUS46" s="8"/>
      <c r="OUT46" s="8"/>
      <c r="OUU46" s="8"/>
      <c r="OUV46" s="8"/>
      <c r="OUW46" s="8"/>
      <c r="OUX46" s="8"/>
      <c r="OUY46" s="8"/>
      <c r="OUZ46" s="8"/>
      <c r="OVA46" s="8"/>
      <c r="OVB46" s="8"/>
      <c r="OVC46" s="8"/>
      <c r="OVD46" s="8"/>
      <c r="OVE46" s="8"/>
      <c r="OVF46" s="8"/>
      <c r="OVG46" s="8"/>
      <c r="OVH46" s="8"/>
      <c r="OVI46" s="8"/>
      <c r="OVJ46" s="8"/>
      <c r="OVK46" s="8"/>
      <c r="OVL46" s="8"/>
      <c r="OVM46" s="8"/>
      <c r="OVN46" s="8"/>
      <c r="OVO46" s="8"/>
      <c r="OVP46" s="8"/>
      <c r="OVQ46" s="8"/>
      <c r="OVR46" s="8"/>
      <c r="OVS46" s="8"/>
      <c r="OVT46" s="8"/>
      <c r="OVU46" s="8"/>
      <c r="OVV46" s="8"/>
      <c r="OVW46" s="8"/>
      <c r="OVX46" s="8"/>
      <c r="OVY46" s="8"/>
      <c r="OVZ46" s="8"/>
      <c r="OWA46" s="8"/>
      <c r="OWB46" s="8"/>
      <c r="OWC46" s="8"/>
      <c r="OWD46" s="8"/>
      <c r="OWE46" s="8"/>
      <c r="OWF46" s="8"/>
      <c r="OWG46" s="8"/>
      <c r="OWH46" s="8"/>
      <c r="OWI46" s="8"/>
      <c r="OWJ46" s="8"/>
      <c r="OWK46" s="8"/>
      <c r="OWL46" s="8"/>
      <c r="OWM46" s="8"/>
      <c r="OWN46" s="8"/>
      <c r="OWO46" s="8"/>
      <c r="OWP46" s="8"/>
      <c r="OWQ46" s="8"/>
      <c r="OWR46" s="8"/>
      <c r="OWS46" s="8"/>
      <c r="OWT46" s="8"/>
      <c r="OWU46" s="8"/>
      <c r="OWV46" s="8"/>
      <c r="OWW46" s="8"/>
      <c r="OWX46" s="8"/>
      <c r="OWY46" s="8"/>
      <c r="OWZ46" s="8"/>
      <c r="OXA46" s="8"/>
      <c r="OXB46" s="8"/>
      <c r="OXC46" s="8"/>
      <c r="OXD46" s="8"/>
      <c r="OXE46" s="8"/>
      <c r="OXF46" s="8"/>
      <c r="OXG46" s="8"/>
      <c r="OXH46" s="8"/>
      <c r="OXI46" s="8"/>
      <c r="OXJ46" s="8"/>
      <c r="OXK46" s="8"/>
      <c r="OXL46" s="8"/>
      <c r="OXM46" s="8"/>
      <c r="OXN46" s="8"/>
      <c r="OXO46" s="8"/>
      <c r="OXP46" s="8"/>
      <c r="OXQ46" s="8"/>
      <c r="OXR46" s="8"/>
      <c r="OXS46" s="8"/>
      <c r="OXT46" s="8"/>
      <c r="OXU46" s="8"/>
      <c r="OXV46" s="8"/>
      <c r="OXW46" s="8"/>
      <c r="OXX46" s="8"/>
      <c r="OXY46" s="8"/>
      <c r="OXZ46" s="8"/>
      <c r="OYA46" s="8"/>
      <c r="OYB46" s="8"/>
      <c r="OYC46" s="8"/>
      <c r="OYD46" s="8"/>
      <c r="OYE46" s="8"/>
      <c r="OYF46" s="8"/>
      <c r="OYG46" s="8"/>
      <c r="OYH46" s="8"/>
      <c r="OYI46" s="8"/>
      <c r="OYJ46" s="8"/>
      <c r="OYK46" s="8"/>
      <c r="OYL46" s="8"/>
      <c r="OYM46" s="8"/>
      <c r="OYN46" s="8"/>
      <c r="OYO46" s="8"/>
      <c r="OYP46" s="8"/>
      <c r="OYQ46" s="8"/>
      <c r="OYR46" s="8"/>
      <c r="OYS46" s="8"/>
      <c r="OYT46" s="8"/>
      <c r="OYU46" s="8"/>
      <c r="OYV46" s="8"/>
      <c r="OYW46" s="8"/>
      <c r="OYX46" s="8"/>
      <c r="OYY46" s="8"/>
      <c r="OYZ46" s="8"/>
      <c r="OZA46" s="8"/>
      <c r="OZB46" s="8"/>
      <c r="OZC46" s="8"/>
      <c r="OZD46" s="8"/>
      <c r="OZE46" s="8"/>
      <c r="OZF46" s="8"/>
      <c r="OZG46" s="8"/>
      <c r="OZH46" s="8"/>
      <c r="OZI46" s="8"/>
      <c r="OZJ46" s="8"/>
      <c r="OZK46" s="8"/>
      <c r="OZL46" s="8"/>
      <c r="OZM46" s="8"/>
      <c r="OZN46" s="8"/>
      <c r="OZO46" s="8"/>
      <c r="OZP46" s="8"/>
      <c r="OZQ46" s="8"/>
      <c r="OZR46" s="8"/>
      <c r="OZS46" s="8"/>
      <c r="OZT46" s="8"/>
      <c r="OZU46" s="8"/>
      <c r="OZV46" s="8"/>
      <c r="OZW46" s="8"/>
      <c r="OZX46" s="8"/>
      <c r="OZY46" s="8"/>
      <c r="OZZ46" s="8"/>
      <c r="PAA46" s="8"/>
      <c r="PAB46" s="8"/>
      <c r="PAC46" s="8"/>
      <c r="PAD46" s="8"/>
      <c r="PAE46" s="8"/>
      <c r="PAF46" s="8"/>
      <c r="PAG46" s="8"/>
      <c r="PAH46" s="8"/>
      <c r="PAI46" s="8"/>
      <c r="PAJ46" s="8"/>
      <c r="PAK46" s="8"/>
      <c r="PAL46" s="8"/>
      <c r="PAM46" s="8"/>
      <c r="PAN46" s="8"/>
      <c r="PAO46" s="8"/>
      <c r="PAP46" s="8"/>
      <c r="PAQ46" s="8"/>
      <c r="PAR46" s="8"/>
      <c r="PAS46" s="8"/>
      <c r="PAT46" s="8"/>
      <c r="PAU46" s="8"/>
      <c r="PAV46" s="8"/>
      <c r="PAW46" s="8"/>
      <c r="PAX46" s="8"/>
      <c r="PAY46" s="8"/>
      <c r="PAZ46" s="8"/>
      <c r="PBA46" s="8"/>
      <c r="PBB46" s="8"/>
      <c r="PBC46" s="8"/>
      <c r="PBD46" s="8"/>
      <c r="PBE46" s="8"/>
      <c r="PBF46" s="8"/>
      <c r="PBG46" s="8"/>
      <c r="PBH46" s="8"/>
      <c r="PBI46" s="8"/>
      <c r="PBJ46" s="8"/>
      <c r="PBK46" s="8"/>
      <c r="PBL46" s="8"/>
      <c r="PBM46" s="8"/>
      <c r="PBN46" s="8"/>
      <c r="PBO46" s="8"/>
      <c r="PBP46" s="8"/>
      <c r="PBQ46" s="8"/>
      <c r="PBR46" s="8"/>
      <c r="PBS46" s="8"/>
      <c r="PBT46" s="8"/>
      <c r="PBU46" s="8"/>
      <c r="PBV46" s="8"/>
      <c r="PBW46" s="8"/>
      <c r="PBX46" s="8"/>
      <c r="PBY46" s="8"/>
      <c r="PBZ46" s="8"/>
      <c r="PCA46" s="8"/>
      <c r="PCB46" s="8"/>
      <c r="PCC46" s="8"/>
      <c r="PCD46" s="8"/>
      <c r="PCE46" s="8"/>
      <c r="PCF46" s="8"/>
      <c r="PCG46" s="8"/>
      <c r="PCH46" s="8"/>
      <c r="PCI46" s="8"/>
      <c r="PCJ46" s="8"/>
      <c r="PCK46" s="8"/>
      <c r="PCL46" s="8"/>
      <c r="PCM46" s="8"/>
      <c r="PCN46" s="8"/>
      <c r="PCO46" s="8"/>
      <c r="PCP46" s="8"/>
      <c r="PCQ46" s="8"/>
      <c r="PCR46" s="8"/>
      <c r="PCS46" s="8"/>
      <c r="PCT46" s="8"/>
      <c r="PCU46" s="8"/>
      <c r="PCV46" s="8"/>
      <c r="PCW46" s="8"/>
      <c r="PCX46" s="8"/>
      <c r="PCY46" s="8"/>
      <c r="PCZ46" s="8"/>
      <c r="PDA46" s="8"/>
      <c r="PDB46" s="8"/>
      <c r="PDC46" s="8"/>
      <c r="PDD46" s="8"/>
      <c r="PDE46" s="8"/>
      <c r="PDF46" s="8"/>
      <c r="PDG46" s="8"/>
      <c r="PDH46" s="8"/>
      <c r="PDI46" s="8"/>
      <c r="PDJ46" s="8"/>
      <c r="PDK46" s="8"/>
      <c r="PDL46" s="8"/>
      <c r="PDM46" s="8"/>
      <c r="PDN46" s="8"/>
      <c r="PDO46" s="8"/>
      <c r="PDP46" s="8"/>
      <c r="PDQ46" s="8"/>
      <c r="PDR46" s="8"/>
      <c r="PDS46" s="8"/>
      <c r="PDT46" s="8"/>
      <c r="PDU46" s="8"/>
      <c r="PDV46" s="8"/>
      <c r="PDW46" s="8"/>
      <c r="PDX46" s="8"/>
      <c r="PDY46" s="8"/>
      <c r="PDZ46" s="8"/>
      <c r="PEA46" s="8"/>
      <c r="PEB46" s="8"/>
      <c r="PEC46" s="8"/>
      <c r="PED46" s="8"/>
      <c r="PEE46" s="8"/>
      <c r="PEF46" s="8"/>
      <c r="PEG46" s="8"/>
      <c r="PEH46" s="8"/>
      <c r="PEI46" s="8"/>
      <c r="PEJ46" s="8"/>
      <c r="PEK46" s="8"/>
      <c r="PEL46" s="8"/>
      <c r="PEM46" s="8"/>
      <c r="PEN46" s="8"/>
      <c r="PEO46" s="8"/>
      <c r="PEP46" s="8"/>
      <c r="PEQ46" s="8"/>
      <c r="PER46" s="8"/>
      <c r="PES46" s="8"/>
      <c r="PET46" s="8"/>
      <c r="PEU46" s="8"/>
      <c r="PEV46" s="8"/>
      <c r="PEW46" s="8"/>
      <c r="PEX46" s="8"/>
      <c r="PEY46" s="8"/>
      <c r="PEZ46" s="8"/>
      <c r="PFA46" s="8"/>
      <c r="PFB46" s="8"/>
      <c r="PFC46" s="8"/>
      <c r="PFD46" s="8"/>
      <c r="PFE46" s="8"/>
      <c r="PFF46" s="8"/>
      <c r="PFG46" s="8"/>
      <c r="PFH46" s="8"/>
      <c r="PFI46" s="8"/>
      <c r="PFJ46" s="8"/>
      <c r="PFK46" s="8"/>
      <c r="PFL46" s="8"/>
      <c r="PFM46" s="8"/>
      <c r="PFN46" s="8"/>
      <c r="PFO46" s="8"/>
      <c r="PFP46" s="8"/>
      <c r="PFQ46" s="8"/>
      <c r="PFR46" s="8"/>
      <c r="PFS46" s="8"/>
      <c r="PFT46" s="8"/>
      <c r="PFU46" s="8"/>
      <c r="PFV46" s="8"/>
      <c r="PFW46" s="8"/>
      <c r="PFX46" s="8"/>
      <c r="PFY46" s="8"/>
      <c r="PFZ46" s="8"/>
      <c r="PGA46" s="8"/>
      <c r="PGB46" s="8"/>
      <c r="PGC46" s="8"/>
      <c r="PGD46" s="8"/>
      <c r="PGE46" s="8"/>
      <c r="PGF46" s="8"/>
      <c r="PGG46" s="8"/>
      <c r="PGH46" s="8"/>
      <c r="PGI46" s="8"/>
      <c r="PGJ46" s="8"/>
      <c r="PGK46" s="8"/>
      <c r="PGL46" s="8"/>
      <c r="PGM46" s="8"/>
      <c r="PGN46" s="8"/>
      <c r="PGO46" s="8"/>
      <c r="PGP46" s="8"/>
      <c r="PGQ46" s="8"/>
      <c r="PGR46" s="8"/>
      <c r="PGS46" s="8"/>
      <c r="PGT46" s="8"/>
      <c r="PGU46" s="8"/>
      <c r="PGV46" s="8"/>
      <c r="PGW46" s="8"/>
      <c r="PGX46" s="8"/>
      <c r="PGY46" s="8"/>
      <c r="PGZ46" s="8"/>
      <c r="PHA46" s="8"/>
      <c r="PHB46" s="8"/>
      <c r="PHC46" s="8"/>
      <c r="PHD46" s="8"/>
      <c r="PHE46" s="8"/>
      <c r="PHF46" s="8"/>
      <c r="PHG46" s="8"/>
      <c r="PHH46" s="8"/>
      <c r="PHI46" s="8"/>
      <c r="PHJ46" s="8"/>
      <c r="PHK46" s="8"/>
      <c r="PHL46" s="8"/>
      <c r="PHM46" s="8"/>
      <c r="PHN46" s="8"/>
      <c r="PHO46" s="8"/>
      <c r="PHP46" s="8"/>
      <c r="PHQ46" s="8"/>
      <c r="PHR46" s="8"/>
      <c r="PHS46" s="8"/>
      <c r="PHT46" s="8"/>
      <c r="PHU46" s="8"/>
      <c r="PHV46" s="8"/>
      <c r="PHW46" s="8"/>
      <c r="PHX46" s="8"/>
      <c r="PHY46" s="8"/>
      <c r="PHZ46" s="8"/>
      <c r="PIA46" s="8"/>
      <c r="PIB46" s="8"/>
      <c r="PIC46" s="8"/>
      <c r="PID46" s="8"/>
      <c r="PIE46" s="8"/>
      <c r="PIF46" s="8"/>
      <c r="PIG46" s="8"/>
      <c r="PIH46" s="8"/>
      <c r="PII46" s="8"/>
      <c r="PIJ46" s="8"/>
      <c r="PIK46" s="8"/>
      <c r="PIL46" s="8"/>
      <c r="PIM46" s="8"/>
      <c r="PIN46" s="8"/>
      <c r="PIO46" s="8"/>
      <c r="PIP46" s="8"/>
      <c r="PIQ46" s="8"/>
      <c r="PIR46" s="8"/>
      <c r="PIS46" s="8"/>
      <c r="PIT46" s="8"/>
      <c r="PIU46" s="8"/>
      <c r="PIV46" s="8"/>
      <c r="PIW46" s="8"/>
      <c r="PIX46" s="8"/>
      <c r="PIY46" s="8"/>
      <c r="PIZ46" s="8"/>
      <c r="PJA46" s="8"/>
      <c r="PJB46" s="8"/>
      <c r="PJC46" s="8"/>
      <c r="PJD46" s="8"/>
      <c r="PJE46" s="8"/>
      <c r="PJF46" s="8"/>
      <c r="PJG46" s="8"/>
      <c r="PJH46" s="8"/>
      <c r="PJI46" s="8"/>
      <c r="PJJ46" s="8"/>
      <c r="PJK46" s="8"/>
      <c r="PJL46" s="8"/>
      <c r="PJM46" s="8"/>
      <c r="PJN46" s="8"/>
      <c r="PJO46" s="8"/>
      <c r="PJP46" s="8"/>
      <c r="PJQ46" s="8"/>
      <c r="PJR46" s="8"/>
      <c r="PJS46" s="8"/>
      <c r="PJT46" s="8"/>
      <c r="PJU46" s="8"/>
      <c r="PJV46" s="8"/>
      <c r="PJW46" s="8"/>
      <c r="PJX46" s="8"/>
      <c r="PJY46" s="8"/>
      <c r="PJZ46" s="8"/>
      <c r="PKA46" s="8"/>
      <c r="PKB46" s="8"/>
      <c r="PKC46" s="8"/>
      <c r="PKD46" s="8"/>
      <c r="PKE46" s="8"/>
      <c r="PKF46" s="8"/>
      <c r="PKG46" s="8"/>
      <c r="PKH46" s="8"/>
      <c r="PKI46" s="8"/>
      <c r="PKJ46" s="8"/>
      <c r="PKK46" s="8"/>
      <c r="PKL46" s="8"/>
      <c r="PKM46" s="8"/>
      <c r="PKN46" s="8"/>
      <c r="PKO46" s="8"/>
      <c r="PKP46" s="8"/>
      <c r="PKQ46" s="8"/>
      <c r="PKR46" s="8"/>
      <c r="PKS46" s="8"/>
      <c r="PKT46" s="8"/>
      <c r="PKU46" s="8"/>
      <c r="PKV46" s="8"/>
      <c r="PKW46" s="8"/>
      <c r="PKX46" s="8"/>
      <c r="PKY46" s="8"/>
      <c r="PKZ46" s="8"/>
      <c r="PLA46" s="8"/>
      <c r="PLB46" s="8"/>
      <c r="PLC46" s="8"/>
      <c r="PLD46" s="8"/>
      <c r="PLE46" s="8"/>
      <c r="PLF46" s="8"/>
      <c r="PLG46" s="8"/>
      <c r="PLH46" s="8"/>
      <c r="PLI46" s="8"/>
      <c r="PLJ46" s="8"/>
      <c r="PLK46" s="8"/>
      <c r="PLL46" s="8"/>
      <c r="PLM46" s="8"/>
      <c r="PLN46" s="8"/>
      <c r="PLO46" s="8"/>
      <c r="PLP46" s="8"/>
      <c r="PLQ46" s="8"/>
      <c r="PLR46" s="8"/>
      <c r="PLS46" s="8"/>
      <c r="PLT46" s="8"/>
      <c r="PLU46" s="8"/>
      <c r="PLV46" s="8"/>
      <c r="PLW46" s="8"/>
      <c r="PLX46" s="8"/>
      <c r="PLY46" s="8"/>
      <c r="PLZ46" s="8"/>
      <c r="PMA46" s="8"/>
      <c r="PMB46" s="8"/>
      <c r="PMC46" s="8"/>
      <c r="PMD46" s="8"/>
      <c r="PME46" s="8"/>
      <c r="PMF46" s="8"/>
      <c r="PMG46" s="8"/>
      <c r="PMH46" s="8"/>
      <c r="PMI46" s="8"/>
      <c r="PMJ46" s="8"/>
      <c r="PMK46" s="8"/>
      <c r="PML46" s="8"/>
      <c r="PMM46" s="8"/>
      <c r="PMN46" s="8"/>
      <c r="PMO46" s="8"/>
      <c r="PMP46" s="8"/>
      <c r="PMQ46" s="8"/>
      <c r="PMR46" s="8"/>
      <c r="PMS46" s="8"/>
      <c r="PMT46" s="8"/>
      <c r="PMU46" s="8"/>
      <c r="PMV46" s="8"/>
      <c r="PMW46" s="8"/>
      <c r="PMX46" s="8"/>
      <c r="PMY46" s="8"/>
      <c r="PMZ46" s="8"/>
      <c r="PNA46" s="8"/>
      <c r="PNB46" s="8"/>
      <c r="PNC46" s="8"/>
      <c r="PND46" s="8"/>
      <c r="PNE46" s="8"/>
      <c r="PNF46" s="8"/>
      <c r="PNG46" s="8"/>
      <c r="PNH46" s="8"/>
      <c r="PNI46" s="8"/>
      <c r="PNJ46" s="8"/>
      <c r="PNK46" s="8"/>
      <c r="PNL46" s="8"/>
      <c r="PNM46" s="8"/>
      <c r="PNN46" s="8"/>
      <c r="PNO46" s="8"/>
      <c r="PNP46" s="8"/>
      <c r="PNQ46" s="8"/>
      <c r="PNR46" s="8"/>
      <c r="PNS46" s="8"/>
      <c r="PNT46" s="8"/>
      <c r="PNU46" s="8"/>
      <c r="PNV46" s="8"/>
      <c r="PNW46" s="8"/>
      <c r="PNX46" s="8"/>
      <c r="PNY46" s="8"/>
      <c r="PNZ46" s="8"/>
      <c r="POA46" s="8"/>
      <c r="POB46" s="8"/>
      <c r="POC46" s="8"/>
      <c r="POD46" s="8"/>
      <c r="POE46" s="8"/>
      <c r="POF46" s="8"/>
      <c r="POG46" s="8"/>
      <c r="POH46" s="8"/>
      <c r="POI46" s="8"/>
      <c r="POJ46" s="8"/>
      <c r="POK46" s="8"/>
      <c r="POL46" s="8"/>
      <c r="POM46" s="8"/>
      <c r="PON46" s="8"/>
      <c r="POO46" s="8"/>
      <c r="POP46" s="8"/>
      <c r="POQ46" s="8"/>
      <c r="POR46" s="8"/>
      <c r="POS46" s="8"/>
      <c r="POT46" s="8"/>
      <c r="POU46" s="8"/>
      <c r="POV46" s="8"/>
      <c r="POW46" s="8"/>
      <c r="POX46" s="8"/>
      <c r="POY46" s="8"/>
      <c r="POZ46" s="8"/>
      <c r="PPA46" s="8"/>
      <c r="PPB46" s="8"/>
      <c r="PPC46" s="8"/>
      <c r="PPD46" s="8"/>
      <c r="PPE46" s="8"/>
      <c r="PPF46" s="8"/>
      <c r="PPG46" s="8"/>
      <c r="PPH46" s="8"/>
      <c r="PPI46" s="8"/>
      <c r="PPJ46" s="8"/>
      <c r="PPK46" s="8"/>
      <c r="PPL46" s="8"/>
      <c r="PPM46" s="8"/>
      <c r="PPN46" s="8"/>
      <c r="PPO46" s="8"/>
      <c r="PPP46" s="8"/>
      <c r="PPQ46" s="8"/>
      <c r="PPR46" s="8"/>
      <c r="PPS46" s="8"/>
      <c r="PPT46" s="8"/>
      <c r="PPU46" s="8"/>
      <c r="PPV46" s="8"/>
      <c r="PPW46" s="8"/>
      <c r="PPX46" s="8"/>
      <c r="PPY46" s="8"/>
      <c r="PPZ46" s="8"/>
      <c r="PQA46" s="8"/>
      <c r="PQB46" s="8"/>
      <c r="PQC46" s="8"/>
      <c r="PQD46" s="8"/>
      <c r="PQE46" s="8"/>
      <c r="PQF46" s="8"/>
      <c r="PQG46" s="8"/>
      <c r="PQH46" s="8"/>
      <c r="PQI46" s="8"/>
      <c r="PQJ46" s="8"/>
      <c r="PQK46" s="8"/>
      <c r="PQL46" s="8"/>
      <c r="PQM46" s="8"/>
      <c r="PQN46" s="8"/>
      <c r="PQO46" s="8"/>
      <c r="PQP46" s="8"/>
      <c r="PQQ46" s="8"/>
      <c r="PQR46" s="8"/>
      <c r="PQS46" s="8"/>
      <c r="PQT46" s="8"/>
      <c r="PQU46" s="8"/>
      <c r="PQV46" s="8"/>
      <c r="PQW46" s="8"/>
      <c r="PQX46" s="8"/>
      <c r="PQY46" s="8"/>
      <c r="PQZ46" s="8"/>
      <c r="PRA46" s="8"/>
      <c r="PRB46" s="8"/>
      <c r="PRC46" s="8"/>
      <c r="PRD46" s="8"/>
      <c r="PRE46" s="8"/>
      <c r="PRF46" s="8"/>
      <c r="PRG46" s="8"/>
      <c r="PRH46" s="8"/>
      <c r="PRI46" s="8"/>
      <c r="PRJ46" s="8"/>
      <c r="PRK46" s="8"/>
      <c r="PRL46" s="8"/>
      <c r="PRM46" s="8"/>
      <c r="PRN46" s="8"/>
      <c r="PRO46" s="8"/>
      <c r="PRP46" s="8"/>
      <c r="PRQ46" s="8"/>
      <c r="PRR46" s="8"/>
      <c r="PRS46" s="8"/>
      <c r="PRT46" s="8"/>
      <c r="PRU46" s="8"/>
      <c r="PRV46" s="8"/>
      <c r="PRW46" s="8"/>
      <c r="PRX46" s="8"/>
      <c r="PRY46" s="8"/>
      <c r="PRZ46" s="8"/>
      <c r="PSA46" s="8"/>
      <c r="PSB46" s="8"/>
      <c r="PSC46" s="8"/>
      <c r="PSD46" s="8"/>
      <c r="PSE46" s="8"/>
      <c r="PSF46" s="8"/>
      <c r="PSG46" s="8"/>
      <c r="PSH46" s="8"/>
      <c r="PSI46" s="8"/>
      <c r="PSJ46" s="8"/>
      <c r="PSK46" s="8"/>
      <c r="PSL46" s="8"/>
      <c r="PSM46" s="8"/>
      <c r="PSN46" s="8"/>
      <c r="PSO46" s="8"/>
      <c r="PSP46" s="8"/>
      <c r="PSQ46" s="8"/>
      <c r="PSR46" s="8"/>
      <c r="PSS46" s="8"/>
      <c r="PST46" s="8"/>
      <c r="PSU46" s="8"/>
      <c r="PSV46" s="8"/>
      <c r="PSW46" s="8"/>
      <c r="PSX46" s="8"/>
      <c r="PSY46" s="8"/>
      <c r="PSZ46" s="8"/>
      <c r="PTA46" s="8"/>
      <c r="PTB46" s="8"/>
      <c r="PTC46" s="8"/>
      <c r="PTD46" s="8"/>
      <c r="PTE46" s="8"/>
      <c r="PTF46" s="8"/>
      <c r="PTG46" s="8"/>
      <c r="PTH46" s="8"/>
      <c r="PTI46" s="8"/>
      <c r="PTJ46" s="8"/>
      <c r="PTK46" s="8"/>
      <c r="PTL46" s="8"/>
      <c r="PTM46" s="8"/>
      <c r="PTN46" s="8"/>
      <c r="PTO46" s="8"/>
      <c r="PTP46" s="8"/>
      <c r="PTQ46" s="8"/>
      <c r="PTR46" s="8"/>
      <c r="PTS46" s="8"/>
      <c r="PTT46" s="8"/>
      <c r="PTU46" s="8"/>
      <c r="PTV46" s="8"/>
      <c r="PTW46" s="8"/>
      <c r="PTX46" s="8"/>
      <c r="PTY46" s="8"/>
      <c r="PTZ46" s="8"/>
      <c r="PUA46" s="8"/>
      <c r="PUB46" s="8"/>
      <c r="PUC46" s="8"/>
      <c r="PUD46" s="8"/>
      <c r="PUE46" s="8"/>
      <c r="PUF46" s="8"/>
      <c r="PUG46" s="8"/>
      <c r="PUH46" s="8"/>
      <c r="PUI46" s="8"/>
      <c r="PUJ46" s="8"/>
      <c r="PUK46" s="8"/>
      <c r="PUL46" s="8"/>
      <c r="PUM46" s="8"/>
      <c r="PUN46" s="8"/>
      <c r="PUO46" s="8"/>
      <c r="PUP46" s="8"/>
      <c r="PUQ46" s="8"/>
      <c r="PUR46" s="8"/>
      <c r="PUS46" s="8"/>
      <c r="PUT46" s="8"/>
      <c r="PUU46" s="8"/>
      <c r="PUV46" s="8"/>
      <c r="PUW46" s="8"/>
      <c r="PUX46" s="8"/>
      <c r="PUY46" s="8"/>
      <c r="PUZ46" s="8"/>
      <c r="PVA46" s="8"/>
      <c r="PVB46" s="8"/>
      <c r="PVC46" s="8"/>
      <c r="PVD46" s="8"/>
      <c r="PVE46" s="8"/>
      <c r="PVF46" s="8"/>
      <c r="PVG46" s="8"/>
      <c r="PVH46" s="8"/>
      <c r="PVI46" s="8"/>
      <c r="PVJ46" s="8"/>
      <c r="PVK46" s="8"/>
      <c r="PVL46" s="8"/>
      <c r="PVM46" s="8"/>
      <c r="PVN46" s="8"/>
      <c r="PVO46" s="8"/>
      <c r="PVP46" s="8"/>
      <c r="PVQ46" s="8"/>
      <c r="PVR46" s="8"/>
      <c r="PVS46" s="8"/>
      <c r="PVT46" s="8"/>
      <c r="PVU46" s="8"/>
      <c r="PVV46" s="8"/>
      <c r="PVW46" s="8"/>
      <c r="PVX46" s="8"/>
      <c r="PVY46" s="8"/>
      <c r="PVZ46" s="8"/>
      <c r="PWA46" s="8"/>
      <c r="PWB46" s="8"/>
      <c r="PWC46" s="8"/>
      <c r="PWD46" s="8"/>
      <c r="PWE46" s="8"/>
      <c r="PWF46" s="8"/>
      <c r="PWG46" s="8"/>
      <c r="PWH46" s="8"/>
      <c r="PWI46" s="8"/>
      <c r="PWJ46" s="8"/>
      <c r="PWK46" s="8"/>
      <c r="PWL46" s="8"/>
      <c r="PWM46" s="8"/>
      <c r="PWN46" s="8"/>
      <c r="PWO46" s="8"/>
      <c r="PWP46" s="8"/>
      <c r="PWQ46" s="8"/>
      <c r="PWR46" s="8"/>
      <c r="PWS46" s="8"/>
      <c r="PWT46" s="8"/>
      <c r="PWU46" s="8"/>
      <c r="PWV46" s="8"/>
      <c r="PWW46" s="8"/>
      <c r="PWX46" s="8"/>
      <c r="PWY46" s="8"/>
      <c r="PWZ46" s="8"/>
      <c r="PXA46" s="8"/>
      <c r="PXB46" s="8"/>
      <c r="PXC46" s="8"/>
      <c r="PXD46" s="8"/>
      <c r="PXE46" s="8"/>
      <c r="PXF46" s="8"/>
      <c r="PXG46" s="8"/>
      <c r="PXH46" s="8"/>
      <c r="PXI46" s="8"/>
      <c r="PXJ46" s="8"/>
      <c r="PXK46" s="8"/>
      <c r="PXL46" s="8"/>
      <c r="PXM46" s="8"/>
      <c r="PXN46" s="8"/>
      <c r="PXO46" s="8"/>
      <c r="PXP46" s="8"/>
      <c r="PXQ46" s="8"/>
      <c r="PXR46" s="8"/>
      <c r="PXS46" s="8"/>
      <c r="PXT46" s="8"/>
      <c r="PXU46" s="8"/>
      <c r="PXV46" s="8"/>
      <c r="PXW46" s="8"/>
      <c r="PXX46" s="8"/>
      <c r="PXY46" s="8"/>
      <c r="PXZ46" s="8"/>
      <c r="PYA46" s="8"/>
      <c r="PYB46" s="8"/>
      <c r="PYC46" s="8"/>
      <c r="PYD46" s="8"/>
      <c r="PYE46" s="8"/>
      <c r="PYF46" s="8"/>
      <c r="PYG46" s="8"/>
      <c r="PYH46" s="8"/>
      <c r="PYI46" s="8"/>
      <c r="PYJ46" s="8"/>
      <c r="PYK46" s="8"/>
      <c r="PYL46" s="8"/>
      <c r="PYM46" s="8"/>
      <c r="PYN46" s="8"/>
      <c r="PYO46" s="8"/>
      <c r="PYP46" s="8"/>
      <c r="PYQ46" s="8"/>
      <c r="PYR46" s="8"/>
      <c r="PYS46" s="8"/>
      <c r="PYT46" s="8"/>
      <c r="PYU46" s="8"/>
      <c r="PYV46" s="8"/>
      <c r="PYW46" s="8"/>
      <c r="PYX46" s="8"/>
      <c r="PYY46" s="8"/>
      <c r="PYZ46" s="8"/>
      <c r="PZA46" s="8"/>
      <c r="PZB46" s="8"/>
      <c r="PZC46" s="8"/>
      <c r="PZD46" s="8"/>
      <c r="PZE46" s="8"/>
      <c r="PZF46" s="8"/>
      <c r="PZG46" s="8"/>
      <c r="PZH46" s="8"/>
      <c r="PZI46" s="8"/>
      <c r="PZJ46" s="8"/>
      <c r="PZK46" s="8"/>
      <c r="PZL46" s="8"/>
      <c r="PZM46" s="8"/>
      <c r="PZN46" s="8"/>
      <c r="PZO46" s="8"/>
      <c r="PZP46" s="8"/>
      <c r="PZQ46" s="8"/>
      <c r="PZR46" s="8"/>
      <c r="PZS46" s="8"/>
      <c r="PZT46" s="8"/>
      <c r="PZU46" s="8"/>
      <c r="PZV46" s="8"/>
      <c r="PZW46" s="8"/>
      <c r="PZX46" s="8"/>
      <c r="PZY46" s="8"/>
      <c r="PZZ46" s="8"/>
      <c r="QAA46" s="8"/>
      <c r="QAB46" s="8"/>
      <c r="QAC46" s="8"/>
      <c r="QAD46" s="8"/>
      <c r="QAE46" s="8"/>
      <c r="QAF46" s="8"/>
      <c r="QAG46" s="8"/>
      <c r="QAH46" s="8"/>
      <c r="QAI46" s="8"/>
      <c r="QAJ46" s="8"/>
      <c r="QAK46" s="8"/>
      <c r="QAL46" s="8"/>
      <c r="QAM46" s="8"/>
      <c r="QAN46" s="8"/>
      <c r="QAO46" s="8"/>
      <c r="QAP46" s="8"/>
      <c r="QAQ46" s="8"/>
      <c r="QAR46" s="8"/>
      <c r="QAS46" s="8"/>
      <c r="QAT46" s="8"/>
      <c r="QAU46" s="8"/>
      <c r="QAV46" s="8"/>
      <c r="QAW46" s="8"/>
      <c r="QAX46" s="8"/>
      <c r="QAY46" s="8"/>
      <c r="QAZ46" s="8"/>
      <c r="QBA46" s="8"/>
      <c r="QBB46" s="8"/>
      <c r="QBC46" s="8"/>
      <c r="QBD46" s="8"/>
      <c r="QBE46" s="8"/>
      <c r="QBF46" s="8"/>
      <c r="QBG46" s="8"/>
      <c r="QBH46" s="8"/>
      <c r="QBI46" s="8"/>
      <c r="QBJ46" s="8"/>
      <c r="QBK46" s="8"/>
      <c r="QBL46" s="8"/>
      <c r="QBM46" s="8"/>
      <c r="QBN46" s="8"/>
      <c r="QBO46" s="8"/>
      <c r="QBP46" s="8"/>
      <c r="QBQ46" s="8"/>
      <c r="QBR46" s="8"/>
      <c r="QBS46" s="8"/>
      <c r="QBT46" s="8"/>
      <c r="QBU46" s="8"/>
      <c r="QBV46" s="8"/>
      <c r="QBW46" s="8"/>
      <c r="QBX46" s="8"/>
      <c r="QBY46" s="8"/>
      <c r="QBZ46" s="8"/>
      <c r="QCA46" s="8"/>
      <c r="QCB46" s="8"/>
      <c r="QCC46" s="8"/>
      <c r="QCD46" s="8"/>
      <c r="QCE46" s="8"/>
      <c r="QCF46" s="8"/>
      <c r="QCG46" s="8"/>
      <c r="QCH46" s="8"/>
      <c r="QCI46" s="8"/>
      <c r="QCJ46" s="8"/>
      <c r="QCK46" s="8"/>
      <c r="QCL46" s="8"/>
      <c r="QCM46" s="8"/>
      <c r="QCN46" s="8"/>
      <c r="QCO46" s="8"/>
      <c r="QCP46" s="8"/>
      <c r="QCQ46" s="8"/>
      <c r="QCR46" s="8"/>
      <c r="QCS46" s="8"/>
      <c r="QCT46" s="8"/>
      <c r="QCU46" s="8"/>
      <c r="QCV46" s="8"/>
      <c r="QCW46" s="8"/>
      <c r="QCX46" s="8"/>
      <c r="QCY46" s="8"/>
      <c r="QCZ46" s="8"/>
      <c r="QDA46" s="8"/>
      <c r="QDB46" s="8"/>
      <c r="QDC46" s="8"/>
      <c r="QDD46" s="8"/>
      <c r="QDE46" s="8"/>
      <c r="QDF46" s="8"/>
      <c r="QDG46" s="8"/>
      <c r="QDH46" s="8"/>
      <c r="QDI46" s="8"/>
      <c r="QDJ46" s="8"/>
      <c r="QDK46" s="8"/>
      <c r="QDL46" s="8"/>
      <c r="QDM46" s="8"/>
      <c r="QDN46" s="8"/>
      <c r="QDO46" s="8"/>
      <c r="QDP46" s="8"/>
      <c r="QDQ46" s="8"/>
      <c r="QDR46" s="8"/>
      <c r="QDS46" s="8"/>
      <c r="QDT46" s="8"/>
      <c r="QDU46" s="8"/>
      <c r="QDV46" s="8"/>
      <c r="QDW46" s="8"/>
      <c r="QDX46" s="8"/>
      <c r="QDY46" s="8"/>
      <c r="QDZ46" s="8"/>
      <c r="QEA46" s="8"/>
      <c r="QEB46" s="8"/>
      <c r="QEC46" s="8"/>
      <c r="QED46" s="8"/>
      <c r="QEE46" s="8"/>
      <c r="QEF46" s="8"/>
      <c r="QEG46" s="8"/>
      <c r="QEH46" s="8"/>
      <c r="QEI46" s="8"/>
      <c r="QEJ46" s="8"/>
      <c r="QEK46" s="8"/>
      <c r="QEL46" s="8"/>
      <c r="QEM46" s="8"/>
      <c r="QEN46" s="8"/>
      <c r="QEO46" s="8"/>
      <c r="QEP46" s="8"/>
      <c r="QEQ46" s="8"/>
      <c r="QER46" s="8"/>
      <c r="QES46" s="8"/>
      <c r="QET46" s="8"/>
      <c r="QEU46" s="8"/>
      <c r="QEV46" s="8"/>
      <c r="QEW46" s="8"/>
      <c r="QEX46" s="8"/>
      <c r="QEY46" s="8"/>
      <c r="QEZ46" s="8"/>
      <c r="QFA46" s="8"/>
      <c r="QFB46" s="8"/>
      <c r="QFC46" s="8"/>
      <c r="QFD46" s="8"/>
      <c r="QFE46" s="8"/>
      <c r="QFF46" s="8"/>
      <c r="QFG46" s="8"/>
      <c r="QFH46" s="8"/>
      <c r="QFI46" s="8"/>
      <c r="QFJ46" s="8"/>
      <c r="QFK46" s="8"/>
      <c r="QFL46" s="8"/>
      <c r="QFM46" s="8"/>
      <c r="QFN46" s="8"/>
      <c r="QFO46" s="8"/>
      <c r="QFP46" s="8"/>
      <c r="QFQ46" s="8"/>
      <c r="QFR46" s="8"/>
      <c r="QFS46" s="8"/>
      <c r="QFT46" s="8"/>
      <c r="QFU46" s="8"/>
      <c r="QFV46" s="8"/>
      <c r="QFW46" s="8"/>
      <c r="QFX46" s="8"/>
      <c r="QFY46" s="8"/>
      <c r="QFZ46" s="8"/>
      <c r="QGA46" s="8"/>
      <c r="QGB46" s="8"/>
      <c r="QGC46" s="8"/>
      <c r="QGD46" s="8"/>
      <c r="QGE46" s="8"/>
      <c r="QGF46" s="8"/>
      <c r="QGG46" s="8"/>
      <c r="QGH46" s="8"/>
      <c r="QGI46" s="8"/>
      <c r="QGJ46" s="8"/>
      <c r="QGK46" s="8"/>
      <c r="QGL46" s="8"/>
      <c r="QGM46" s="8"/>
      <c r="QGN46" s="8"/>
      <c r="QGO46" s="8"/>
      <c r="QGP46" s="8"/>
      <c r="QGQ46" s="8"/>
      <c r="QGR46" s="8"/>
      <c r="QGS46" s="8"/>
      <c r="QGT46" s="8"/>
      <c r="QGU46" s="8"/>
      <c r="QGV46" s="8"/>
      <c r="QGW46" s="8"/>
      <c r="QGX46" s="8"/>
      <c r="QGY46" s="8"/>
      <c r="QGZ46" s="8"/>
      <c r="QHA46" s="8"/>
      <c r="QHB46" s="8"/>
      <c r="QHC46" s="8"/>
      <c r="QHD46" s="8"/>
      <c r="QHE46" s="8"/>
      <c r="QHF46" s="8"/>
      <c r="QHG46" s="8"/>
      <c r="QHH46" s="8"/>
      <c r="QHI46" s="8"/>
      <c r="QHJ46" s="8"/>
      <c r="QHK46" s="8"/>
      <c r="QHL46" s="8"/>
      <c r="QHM46" s="8"/>
      <c r="QHN46" s="8"/>
      <c r="QHO46" s="8"/>
      <c r="QHP46" s="8"/>
      <c r="QHQ46" s="8"/>
      <c r="QHR46" s="8"/>
      <c r="QHS46" s="8"/>
      <c r="QHT46" s="8"/>
      <c r="QHU46" s="8"/>
      <c r="QHV46" s="8"/>
      <c r="QHW46" s="8"/>
      <c r="QHX46" s="8"/>
      <c r="QHY46" s="8"/>
      <c r="QHZ46" s="8"/>
      <c r="QIA46" s="8"/>
      <c r="QIB46" s="8"/>
      <c r="QIC46" s="8"/>
      <c r="QID46" s="8"/>
      <c r="QIE46" s="8"/>
      <c r="QIF46" s="8"/>
      <c r="QIG46" s="8"/>
      <c r="QIH46" s="8"/>
      <c r="QII46" s="8"/>
      <c r="QIJ46" s="8"/>
      <c r="QIK46" s="8"/>
      <c r="QIL46" s="8"/>
      <c r="QIM46" s="8"/>
      <c r="QIN46" s="8"/>
      <c r="QIO46" s="8"/>
      <c r="QIP46" s="8"/>
      <c r="QIQ46" s="8"/>
      <c r="QIR46" s="8"/>
      <c r="QIS46" s="8"/>
      <c r="QIT46" s="8"/>
      <c r="QIU46" s="8"/>
      <c r="QIV46" s="8"/>
      <c r="QIW46" s="8"/>
      <c r="QIX46" s="8"/>
      <c r="QIY46" s="8"/>
      <c r="QIZ46" s="8"/>
      <c r="QJA46" s="8"/>
      <c r="QJB46" s="8"/>
      <c r="QJC46" s="8"/>
      <c r="QJD46" s="8"/>
      <c r="QJE46" s="8"/>
      <c r="QJF46" s="8"/>
      <c r="QJG46" s="8"/>
      <c r="QJH46" s="8"/>
      <c r="QJI46" s="8"/>
      <c r="QJJ46" s="8"/>
      <c r="QJK46" s="8"/>
      <c r="QJL46" s="8"/>
      <c r="QJM46" s="8"/>
      <c r="QJN46" s="8"/>
      <c r="QJO46" s="8"/>
      <c r="QJP46" s="8"/>
      <c r="QJQ46" s="8"/>
      <c r="QJR46" s="8"/>
      <c r="QJS46" s="8"/>
      <c r="QJT46" s="8"/>
      <c r="QJU46" s="8"/>
      <c r="QJV46" s="8"/>
      <c r="QJW46" s="8"/>
      <c r="QJX46" s="8"/>
      <c r="QJY46" s="8"/>
      <c r="QJZ46" s="8"/>
      <c r="QKA46" s="8"/>
      <c r="QKB46" s="8"/>
      <c r="QKC46" s="8"/>
      <c r="QKD46" s="8"/>
      <c r="QKE46" s="8"/>
      <c r="QKF46" s="8"/>
      <c r="QKG46" s="8"/>
      <c r="QKH46" s="8"/>
      <c r="QKI46" s="8"/>
      <c r="QKJ46" s="8"/>
      <c r="QKK46" s="8"/>
      <c r="QKL46" s="8"/>
      <c r="QKM46" s="8"/>
      <c r="QKN46" s="8"/>
      <c r="QKO46" s="8"/>
      <c r="QKP46" s="8"/>
      <c r="QKQ46" s="8"/>
      <c r="QKR46" s="8"/>
      <c r="QKS46" s="8"/>
      <c r="QKT46" s="8"/>
      <c r="QKU46" s="8"/>
      <c r="QKV46" s="8"/>
      <c r="QKW46" s="8"/>
      <c r="QKX46" s="8"/>
      <c r="QKY46" s="8"/>
      <c r="QKZ46" s="8"/>
      <c r="QLA46" s="8"/>
      <c r="QLB46" s="8"/>
      <c r="QLC46" s="8"/>
      <c r="QLD46" s="8"/>
      <c r="QLE46" s="8"/>
      <c r="QLF46" s="8"/>
      <c r="QLG46" s="8"/>
      <c r="QLH46" s="8"/>
      <c r="QLI46" s="8"/>
      <c r="QLJ46" s="8"/>
      <c r="QLK46" s="8"/>
      <c r="QLL46" s="8"/>
      <c r="QLM46" s="8"/>
      <c r="QLN46" s="8"/>
      <c r="QLO46" s="8"/>
      <c r="QLP46" s="8"/>
      <c r="QLQ46" s="8"/>
      <c r="QLR46" s="8"/>
      <c r="QLS46" s="8"/>
      <c r="QLT46" s="8"/>
      <c r="QLU46" s="8"/>
      <c r="QLV46" s="8"/>
      <c r="QLW46" s="8"/>
      <c r="QLX46" s="8"/>
      <c r="QLY46" s="8"/>
      <c r="QLZ46" s="8"/>
      <c r="QMA46" s="8"/>
      <c r="QMB46" s="8"/>
      <c r="QMC46" s="8"/>
      <c r="QMD46" s="8"/>
      <c r="QME46" s="8"/>
      <c r="QMF46" s="8"/>
      <c r="QMG46" s="8"/>
      <c r="QMH46" s="8"/>
      <c r="QMI46" s="8"/>
      <c r="QMJ46" s="8"/>
      <c r="QMK46" s="8"/>
      <c r="QML46" s="8"/>
      <c r="QMM46" s="8"/>
      <c r="QMN46" s="8"/>
      <c r="QMO46" s="8"/>
      <c r="QMP46" s="8"/>
      <c r="QMQ46" s="8"/>
      <c r="QMR46" s="8"/>
      <c r="QMS46" s="8"/>
      <c r="QMT46" s="8"/>
      <c r="QMU46" s="8"/>
      <c r="QMV46" s="8"/>
      <c r="QMW46" s="8"/>
      <c r="QMX46" s="8"/>
      <c r="QMY46" s="8"/>
      <c r="QMZ46" s="8"/>
      <c r="QNA46" s="8"/>
      <c r="QNB46" s="8"/>
      <c r="QNC46" s="8"/>
      <c r="QND46" s="8"/>
      <c r="QNE46" s="8"/>
      <c r="QNF46" s="8"/>
      <c r="QNG46" s="8"/>
      <c r="QNH46" s="8"/>
      <c r="QNI46" s="8"/>
      <c r="QNJ46" s="8"/>
      <c r="QNK46" s="8"/>
      <c r="QNL46" s="8"/>
      <c r="QNM46" s="8"/>
      <c r="QNN46" s="8"/>
      <c r="QNO46" s="8"/>
      <c r="QNP46" s="8"/>
      <c r="QNQ46" s="8"/>
      <c r="QNR46" s="8"/>
      <c r="QNS46" s="8"/>
      <c r="QNT46" s="8"/>
      <c r="QNU46" s="8"/>
      <c r="QNV46" s="8"/>
      <c r="QNW46" s="8"/>
      <c r="QNX46" s="8"/>
      <c r="QNY46" s="8"/>
      <c r="QNZ46" s="8"/>
      <c r="QOA46" s="8"/>
      <c r="QOB46" s="8"/>
      <c r="QOC46" s="8"/>
      <c r="QOD46" s="8"/>
      <c r="QOE46" s="8"/>
      <c r="QOF46" s="8"/>
      <c r="QOG46" s="8"/>
      <c r="QOH46" s="8"/>
      <c r="QOI46" s="8"/>
      <c r="QOJ46" s="8"/>
      <c r="QOK46" s="8"/>
      <c r="QOL46" s="8"/>
      <c r="QOM46" s="8"/>
      <c r="QON46" s="8"/>
      <c r="QOO46" s="8"/>
      <c r="QOP46" s="8"/>
      <c r="QOQ46" s="8"/>
      <c r="QOR46" s="8"/>
      <c r="QOS46" s="8"/>
      <c r="QOT46" s="8"/>
      <c r="QOU46" s="8"/>
      <c r="QOV46" s="8"/>
      <c r="QOW46" s="8"/>
      <c r="QOX46" s="8"/>
      <c r="QOY46" s="8"/>
      <c r="QOZ46" s="8"/>
      <c r="QPA46" s="8"/>
      <c r="QPB46" s="8"/>
      <c r="QPC46" s="8"/>
      <c r="QPD46" s="8"/>
      <c r="QPE46" s="8"/>
      <c r="QPF46" s="8"/>
      <c r="QPG46" s="8"/>
      <c r="QPH46" s="8"/>
      <c r="QPI46" s="8"/>
      <c r="QPJ46" s="8"/>
      <c r="QPK46" s="8"/>
      <c r="QPL46" s="8"/>
      <c r="QPM46" s="8"/>
      <c r="QPN46" s="8"/>
      <c r="QPO46" s="8"/>
      <c r="QPP46" s="8"/>
      <c r="QPQ46" s="8"/>
      <c r="QPR46" s="8"/>
      <c r="QPS46" s="8"/>
      <c r="QPT46" s="8"/>
      <c r="QPU46" s="8"/>
      <c r="QPV46" s="8"/>
      <c r="QPW46" s="8"/>
      <c r="QPX46" s="8"/>
      <c r="QPY46" s="8"/>
      <c r="QPZ46" s="8"/>
      <c r="QQA46" s="8"/>
      <c r="QQB46" s="8"/>
      <c r="QQC46" s="8"/>
      <c r="QQD46" s="8"/>
      <c r="QQE46" s="8"/>
      <c r="QQF46" s="8"/>
      <c r="QQG46" s="8"/>
      <c r="QQH46" s="8"/>
      <c r="QQI46" s="8"/>
      <c r="QQJ46" s="8"/>
      <c r="QQK46" s="8"/>
      <c r="QQL46" s="8"/>
      <c r="QQM46" s="8"/>
      <c r="QQN46" s="8"/>
      <c r="QQO46" s="8"/>
      <c r="QQP46" s="8"/>
      <c r="QQQ46" s="8"/>
      <c r="QQR46" s="8"/>
      <c r="QQS46" s="8"/>
      <c r="QQT46" s="8"/>
      <c r="QQU46" s="8"/>
      <c r="QQV46" s="8"/>
      <c r="QQW46" s="8"/>
      <c r="QQX46" s="8"/>
      <c r="QQY46" s="8"/>
      <c r="QQZ46" s="8"/>
      <c r="QRA46" s="8"/>
      <c r="QRB46" s="8"/>
      <c r="QRC46" s="8"/>
      <c r="QRD46" s="8"/>
      <c r="QRE46" s="8"/>
      <c r="QRF46" s="8"/>
      <c r="QRG46" s="8"/>
      <c r="QRH46" s="8"/>
      <c r="QRI46" s="8"/>
      <c r="QRJ46" s="8"/>
      <c r="QRK46" s="8"/>
      <c r="QRL46" s="8"/>
      <c r="QRM46" s="8"/>
      <c r="QRN46" s="8"/>
      <c r="QRO46" s="8"/>
      <c r="QRP46" s="8"/>
      <c r="QRQ46" s="8"/>
      <c r="QRR46" s="8"/>
      <c r="QRS46" s="8"/>
      <c r="QRT46" s="8"/>
      <c r="QRU46" s="8"/>
      <c r="QRV46" s="8"/>
      <c r="QRW46" s="8"/>
      <c r="QRX46" s="8"/>
      <c r="QRY46" s="8"/>
      <c r="QRZ46" s="8"/>
      <c r="QSA46" s="8"/>
      <c r="QSB46" s="8"/>
      <c r="QSC46" s="8"/>
      <c r="QSD46" s="8"/>
      <c r="QSE46" s="8"/>
      <c r="QSF46" s="8"/>
      <c r="QSG46" s="8"/>
      <c r="QSH46" s="8"/>
      <c r="QSI46" s="8"/>
      <c r="QSJ46" s="8"/>
      <c r="QSK46" s="8"/>
      <c r="QSL46" s="8"/>
      <c r="QSM46" s="8"/>
      <c r="QSN46" s="8"/>
      <c r="QSO46" s="8"/>
      <c r="QSP46" s="8"/>
      <c r="QSQ46" s="8"/>
      <c r="QSR46" s="8"/>
      <c r="QSS46" s="8"/>
      <c r="QST46" s="8"/>
      <c r="QSU46" s="8"/>
      <c r="QSV46" s="8"/>
      <c r="QSW46" s="8"/>
      <c r="QSX46" s="8"/>
      <c r="QSY46" s="8"/>
      <c r="QSZ46" s="8"/>
      <c r="QTA46" s="8"/>
      <c r="QTB46" s="8"/>
      <c r="QTC46" s="8"/>
      <c r="QTD46" s="8"/>
      <c r="QTE46" s="8"/>
      <c r="QTF46" s="8"/>
      <c r="QTG46" s="8"/>
      <c r="QTH46" s="8"/>
      <c r="QTI46" s="8"/>
      <c r="QTJ46" s="8"/>
      <c r="QTK46" s="8"/>
      <c r="QTL46" s="8"/>
      <c r="QTM46" s="8"/>
      <c r="QTN46" s="8"/>
      <c r="QTO46" s="8"/>
      <c r="QTP46" s="8"/>
      <c r="QTQ46" s="8"/>
      <c r="QTR46" s="8"/>
      <c r="QTS46" s="8"/>
      <c r="QTT46" s="8"/>
      <c r="QTU46" s="8"/>
      <c r="QTV46" s="8"/>
      <c r="QTW46" s="8"/>
      <c r="QTX46" s="8"/>
      <c r="QTY46" s="8"/>
      <c r="QTZ46" s="8"/>
      <c r="QUA46" s="8"/>
      <c r="QUB46" s="8"/>
      <c r="QUC46" s="8"/>
      <c r="QUD46" s="8"/>
      <c r="QUE46" s="8"/>
      <c r="QUF46" s="8"/>
      <c r="QUG46" s="8"/>
      <c r="QUH46" s="8"/>
      <c r="QUI46" s="8"/>
      <c r="QUJ46" s="8"/>
      <c r="QUK46" s="8"/>
      <c r="QUL46" s="8"/>
      <c r="QUM46" s="8"/>
      <c r="QUN46" s="8"/>
      <c r="QUO46" s="8"/>
      <c r="QUP46" s="8"/>
      <c r="QUQ46" s="8"/>
      <c r="QUR46" s="8"/>
      <c r="QUS46" s="8"/>
      <c r="QUT46" s="8"/>
      <c r="QUU46" s="8"/>
      <c r="QUV46" s="8"/>
      <c r="QUW46" s="8"/>
      <c r="QUX46" s="8"/>
      <c r="QUY46" s="8"/>
      <c r="QUZ46" s="8"/>
      <c r="QVA46" s="8"/>
      <c r="QVB46" s="8"/>
      <c r="QVC46" s="8"/>
      <c r="QVD46" s="8"/>
      <c r="QVE46" s="8"/>
      <c r="QVF46" s="8"/>
      <c r="QVG46" s="8"/>
      <c r="QVH46" s="8"/>
      <c r="QVI46" s="8"/>
      <c r="QVJ46" s="8"/>
      <c r="QVK46" s="8"/>
      <c r="QVL46" s="8"/>
      <c r="QVM46" s="8"/>
      <c r="QVN46" s="8"/>
      <c r="QVO46" s="8"/>
      <c r="QVP46" s="8"/>
      <c r="QVQ46" s="8"/>
      <c r="QVR46" s="8"/>
      <c r="QVS46" s="8"/>
      <c r="QVT46" s="8"/>
      <c r="QVU46" s="8"/>
      <c r="QVV46" s="8"/>
      <c r="QVW46" s="8"/>
      <c r="QVX46" s="8"/>
      <c r="QVY46" s="8"/>
      <c r="QVZ46" s="8"/>
      <c r="QWA46" s="8"/>
      <c r="QWB46" s="8"/>
      <c r="QWC46" s="8"/>
      <c r="QWD46" s="8"/>
      <c r="QWE46" s="8"/>
      <c r="QWF46" s="8"/>
      <c r="QWG46" s="8"/>
      <c r="QWH46" s="8"/>
      <c r="QWI46" s="8"/>
      <c r="QWJ46" s="8"/>
      <c r="QWK46" s="8"/>
      <c r="QWL46" s="8"/>
      <c r="QWM46" s="8"/>
      <c r="QWN46" s="8"/>
      <c r="QWO46" s="8"/>
      <c r="QWP46" s="8"/>
      <c r="QWQ46" s="8"/>
      <c r="QWR46" s="8"/>
      <c r="QWS46" s="8"/>
      <c r="QWT46" s="8"/>
      <c r="QWU46" s="8"/>
      <c r="QWV46" s="8"/>
      <c r="QWW46" s="8"/>
      <c r="QWX46" s="8"/>
      <c r="QWY46" s="8"/>
      <c r="QWZ46" s="8"/>
      <c r="QXA46" s="8"/>
      <c r="QXB46" s="8"/>
      <c r="QXC46" s="8"/>
      <c r="QXD46" s="8"/>
      <c r="QXE46" s="8"/>
      <c r="QXF46" s="8"/>
      <c r="QXG46" s="8"/>
      <c r="QXH46" s="8"/>
      <c r="QXI46" s="8"/>
      <c r="QXJ46" s="8"/>
      <c r="QXK46" s="8"/>
      <c r="QXL46" s="8"/>
      <c r="QXM46" s="8"/>
      <c r="QXN46" s="8"/>
      <c r="QXO46" s="8"/>
      <c r="QXP46" s="8"/>
      <c r="QXQ46" s="8"/>
      <c r="QXR46" s="8"/>
      <c r="QXS46" s="8"/>
      <c r="QXT46" s="8"/>
      <c r="QXU46" s="8"/>
      <c r="QXV46" s="8"/>
      <c r="QXW46" s="8"/>
      <c r="QXX46" s="8"/>
      <c r="QXY46" s="8"/>
      <c r="QXZ46" s="8"/>
      <c r="QYA46" s="8"/>
      <c r="QYB46" s="8"/>
      <c r="QYC46" s="8"/>
      <c r="QYD46" s="8"/>
      <c r="QYE46" s="8"/>
      <c r="QYF46" s="8"/>
      <c r="QYG46" s="8"/>
      <c r="QYH46" s="8"/>
      <c r="QYI46" s="8"/>
      <c r="QYJ46" s="8"/>
      <c r="QYK46" s="8"/>
      <c r="QYL46" s="8"/>
      <c r="QYM46" s="8"/>
      <c r="QYN46" s="8"/>
      <c r="QYO46" s="8"/>
      <c r="QYP46" s="8"/>
      <c r="QYQ46" s="8"/>
      <c r="QYR46" s="8"/>
      <c r="QYS46" s="8"/>
      <c r="QYT46" s="8"/>
      <c r="QYU46" s="8"/>
      <c r="QYV46" s="8"/>
      <c r="QYW46" s="8"/>
      <c r="QYX46" s="8"/>
      <c r="QYY46" s="8"/>
      <c r="QYZ46" s="8"/>
      <c r="QZA46" s="8"/>
      <c r="QZB46" s="8"/>
      <c r="QZC46" s="8"/>
      <c r="QZD46" s="8"/>
      <c r="QZE46" s="8"/>
      <c r="QZF46" s="8"/>
      <c r="QZG46" s="8"/>
      <c r="QZH46" s="8"/>
      <c r="QZI46" s="8"/>
      <c r="QZJ46" s="8"/>
      <c r="QZK46" s="8"/>
      <c r="QZL46" s="8"/>
      <c r="QZM46" s="8"/>
      <c r="QZN46" s="8"/>
      <c r="QZO46" s="8"/>
      <c r="QZP46" s="8"/>
      <c r="QZQ46" s="8"/>
      <c r="QZR46" s="8"/>
      <c r="QZS46" s="8"/>
      <c r="QZT46" s="8"/>
      <c r="QZU46" s="8"/>
      <c r="QZV46" s="8"/>
      <c r="QZW46" s="8"/>
      <c r="QZX46" s="8"/>
      <c r="QZY46" s="8"/>
      <c r="QZZ46" s="8"/>
      <c r="RAA46" s="8"/>
      <c r="RAB46" s="8"/>
      <c r="RAC46" s="8"/>
      <c r="RAD46" s="8"/>
      <c r="RAE46" s="8"/>
      <c r="RAF46" s="8"/>
      <c r="RAG46" s="8"/>
      <c r="RAH46" s="8"/>
      <c r="RAI46" s="8"/>
      <c r="RAJ46" s="8"/>
      <c r="RAK46" s="8"/>
      <c r="RAL46" s="8"/>
      <c r="RAM46" s="8"/>
      <c r="RAN46" s="8"/>
      <c r="RAO46" s="8"/>
      <c r="RAP46" s="8"/>
      <c r="RAQ46" s="8"/>
      <c r="RAR46" s="8"/>
      <c r="RAS46" s="8"/>
      <c r="RAT46" s="8"/>
      <c r="RAU46" s="8"/>
      <c r="RAV46" s="8"/>
      <c r="RAW46" s="8"/>
      <c r="RAX46" s="8"/>
      <c r="RAY46" s="8"/>
      <c r="RAZ46" s="8"/>
      <c r="RBA46" s="8"/>
      <c r="RBB46" s="8"/>
      <c r="RBC46" s="8"/>
      <c r="RBD46" s="8"/>
      <c r="RBE46" s="8"/>
      <c r="RBF46" s="8"/>
      <c r="RBG46" s="8"/>
      <c r="RBH46" s="8"/>
      <c r="RBI46" s="8"/>
      <c r="RBJ46" s="8"/>
      <c r="RBK46" s="8"/>
      <c r="RBL46" s="8"/>
      <c r="RBM46" s="8"/>
      <c r="RBN46" s="8"/>
      <c r="RBO46" s="8"/>
      <c r="RBP46" s="8"/>
      <c r="RBQ46" s="8"/>
      <c r="RBR46" s="8"/>
      <c r="RBS46" s="8"/>
      <c r="RBT46" s="8"/>
      <c r="RBU46" s="8"/>
      <c r="RBV46" s="8"/>
      <c r="RBW46" s="8"/>
      <c r="RBX46" s="8"/>
      <c r="RBY46" s="8"/>
      <c r="RBZ46" s="8"/>
      <c r="RCA46" s="8"/>
      <c r="RCB46" s="8"/>
      <c r="RCC46" s="8"/>
      <c r="RCD46" s="8"/>
      <c r="RCE46" s="8"/>
      <c r="RCF46" s="8"/>
      <c r="RCG46" s="8"/>
      <c r="RCH46" s="8"/>
      <c r="RCI46" s="8"/>
      <c r="RCJ46" s="8"/>
      <c r="RCK46" s="8"/>
      <c r="RCL46" s="8"/>
      <c r="RCM46" s="8"/>
      <c r="RCN46" s="8"/>
      <c r="RCO46" s="8"/>
      <c r="RCP46" s="8"/>
      <c r="RCQ46" s="8"/>
      <c r="RCR46" s="8"/>
      <c r="RCS46" s="8"/>
      <c r="RCT46" s="8"/>
      <c r="RCU46" s="8"/>
      <c r="RCV46" s="8"/>
      <c r="RCW46" s="8"/>
      <c r="RCX46" s="8"/>
      <c r="RCY46" s="8"/>
      <c r="RCZ46" s="8"/>
      <c r="RDA46" s="8"/>
      <c r="RDB46" s="8"/>
      <c r="RDC46" s="8"/>
      <c r="RDD46" s="8"/>
      <c r="RDE46" s="8"/>
      <c r="RDF46" s="8"/>
      <c r="RDG46" s="8"/>
      <c r="RDH46" s="8"/>
      <c r="RDI46" s="8"/>
      <c r="RDJ46" s="8"/>
      <c r="RDK46" s="8"/>
      <c r="RDL46" s="8"/>
      <c r="RDM46" s="8"/>
      <c r="RDN46" s="8"/>
      <c r="RDO46" s="8"/>
      <c r="RDP46" s="8"/>
      <c r="RDQ46" s="8"/>
      <c r="RDR46" s="8"/>
      <c r="RDS46" s="8"/>
      <c r="RDT46" s="8"/>
      <c r="RDU46" s="8"/>
      <c r="RDV46" s="8"/>
      <c r="RDW46" s="8"/>
      <c r="RDX46" s="8"/>
      <c r="RDY46" s="8"/>
      <c r="RDZ46" s="8"/>
      <c r="REA46" s="8"/>
      <c r="REB46" s="8"/>
      <c r="REC46" s="8"/>
      <c r="RED46" s="8"/>
      <c r="REE46" s="8"/>
      <c r="REF46" s="8"/>
      <c r="REG46" s="8"/>
      <c r="REH46" s="8"/>
      <c r="REI46" s="8"/>
      <c r="REJ46" s="8"/>
      <c r="REK46" s="8"/>
      <c r="REL46" s="8"/>
      <c r="REM46" s="8"/>
      <c r="REN46" s="8"/>
      <c r="REO46" s="8"/>
      <c r="REP46" s="8"/>
      <c r="REQ46" s="8"/>
      <c r="RER46" s="8"/>
      <c r="RES46" s="8"/>
      <c r="RET46" s="8"/>
      <c r="REU46" s="8"/>
      <c r="REV46" s="8"/>
      <c r="REW46" s="8"/>
      <c r="REX46" s="8"/>
      <c r="REY46" s="8"/>
      <c r="REZ46" s="8"/>
      <c r="RFA46" s="8"/>
      <c r="RFB46" s="8"/>
      <c r="RFC46" s="8"/>
      <c r="RFD46" s="8"/>
      <c r="RFE46" s="8"/>
      <c r="RFF46" s="8"/>
      <c r="RFG46" s="8"/>
      <c r="RFH46" s="8"/>
      <c r="RFI46" s="8"/>
      <c r="RFJ46" s="8"/>
      <c r="RFK46" s="8"/>
      <c r="RFL46" s="8"/>
      <c r="RFM46" s="8"/>
      <c r="RFN46" s="8"/>
      <c r="RFO46" s="8"/>
      <c r="RFP46" s="8"/>
      <c r="RFQ46" s="8"/>
      <c r="RFR46" s="8"/>
      <c r="RFS46" s="8"/>
      <c r="RFT46" s="8"/>
      <c r="RFU46" s="8"/>
      <c r="RFV46" s="8"/>
      <c r="RFW46" s="8"/>
      <c r="RFX46" s="8"/>
      <c r="RFY46" s="8"/>
      <c r="RFZ46" s="8"/>
      <c r="RGA46" s="8"/>
      <c r="RGB46" s="8"/>
      <c r="RGC46" s="8"/>
      <c r="RGD46" s="8"/>
      <c r="RGE46" s="8"/>
      <c r="RGF46" s="8"/>
      <c r="RGG46" s="8"/>
      <c r="RGH46" s="8"/>
      <c r="RGI46" s="8"/>
      <c r="RGJ46" s="8"/>
      <c r="RGK46" s="8"/>
      <c r="RGL46" s="8"/>
      <c r="RGM46" s="8"/>
      <c r="RGN46" s="8"/>
      <c r="RGO46" s="8"/>
      <c r="RGP46" s="8"/>
      <c r="RGQ46" s="8"/>
      <c r="RGR46" s="8"/>
      <c r="RGS46" s="8"/>
      <c r="RGT46" s="8"/>
      <c r="RGU46" s="8"/>
      <c r="RGV46" s="8"/>
      <c r="RGW46" s="8"/>
      <c r="RGX46" s="8"/>
      <c r="RGY46" s="8"/>
      <c r="RGZ46" s="8"/>
      <c r="RHA46" s="8"/>
      <c r="RHB46" s="8"/>
      <c r="RHC46" s="8"/>
      <c r="RHD46" s="8"/>
      <c r="RHE46" s="8"/>
      <c r="RHF46" s="8"/>
      <c r="RHG46" s="8"/>
      <c r="RHH46" s="8"/>
      <c r="RHI46" s="8"/>
      <c r="RHJ46" s="8"/>
      <c r="RHK46" s="8"/>
      <c r="RHL46" s="8"/>
      <c r="RHM46" s="8"/>
      <c r="RHN46" s="8"/>
      <c r="RHO46" s="8"/>
      <c r="RHP46" s="8"/>
      <c r="RHQ46" s="8"/>
      <c r="RHR46" s="8"/>
      <c r="RHS46" s="8"/>
      <c r="RHT46" s="8"/>
      <c r="RHU46" s="8"/>
      <c r="RHV46" s="8"/>
      <c r="RHW46" s="8"/>
      <c r="RHX46" s="8"/>
      <c r="RHY46" s="8"/>
      <c r="RHZ46" s="8"/>
      <c r="RIA46" s="8"/>
      <c r="RIB46" s="8"/>
      <c r="RIC46" s="8"/>
      <c r="RID46" s="8"/>
      <c r="RIE46" s="8"/>
      <c r="RIF46" s="8"/>
      <c r="RIG46" s="8"/>
      <c r="RIH46" s="8"/>
      <c r="RII46" s="8"/>
      <c r="RIJ46" s="8"/>
      <c r="RIK46" s="8"/>
      <c r="RIL46" s="8"/>
      <c r="RIM46" s="8"/>
      <c r="RIN46" s="8"/>
      <c r="RIO46" s="8"/>
      <c r="RIP46" s="8"/>
      <c r="RIQ46" s="8"/>
      <c r="RIR46" s="8"/>
      <c r="RIS46" s="8"/>
      <c r="RIT46" s="8"/>
      <c r="RIU46" s="8"/>
      <c r="RIV46" s="8"/>
      <c r="RIW46" s="8"/>
      <c r="RIX46" s="8"/>
      <c r="RIY46" s="8"/>
      <c r="RIZ46" s="8"/>
      <c r="RJA46" s="8"/>
      <c r="RJB46" s="8"/>
      <c r="RJC46" s="8"/>
      <c r="RJD46" s="8"/>
      <c r="RJE46" s="8"/>
      <c r="RJF46" s="8"/>
      <c r="RJG46" s="8"/>
      <c r="RJH46" s="8"/>
      <c r="RJI46" s="8"/>
      <c r="RJJ46" s="8"/>
      <c r="RJK46" s="8"/>
      <c r="RJL46" s="8"/>
      <c r="RJM46" s="8"/>
      <c r="RJN46" s="8"/>
      <c r="RJO46" s="8"/>
      <c r="RJP46" s="8"/>
      <c r="RJQ46" s="8"/>
      <c r="RJR46" s="8"/>
      <c r="RJS46" s="8"/>
      <c r="RJT46" s="8"/>
      <c r="RJU46" s="8"/>
      <c r="RJV46" s="8"/>
      <c r="RJW46" s="8"/>
      <c r="RJX46" s="8"/>
      <c r="RJY46" s="8"/>
      <c r="RJZ46" s="8"/>
      <c r="RKA46" s="8"/>
      <c r="RKB46" s="8"/>
      <c r="RKC46" s="8"/>
      <c r="RKD46" s="8"/>
      <c r="RKE46" s="8"/>
      <c r="RKF46" s="8"/>
      <c r="RKG46" s="8"/>
      <c r="RKH46" s="8"/>
      <c r="RKI46" s="8"/>
      <c r="RKJ46" s="8"/>
      <c r="RKK46" s="8"/>
      <c r="RKL46" s="8"/>
      <c r="RKM46" s="8"/>
      <c r="RKN46" s="8"/>
      <c r="RKO46" s="8"/>
      <c r="RKP46" s="8"/>
      <c r="RKQ46" s="8"/>
      <c r="RKR46" s="8"/>
      <c r="RKS46" s="8"/>
      <c r="RKT46" s="8"/>
      <c r="RKU46" s="8"/>
      <c r="RKV46" s="8"/>
      <c r="RKW46" s="8"/>
      <c r="RKX46" s="8"/>
      <c r="RKY46" s="8"/>
      <c r="RKZ46" s="8"/>
      <c r="RLA46" s="8"/>
      <c r="RLB46" s="8"/>
      <c r="RLC46" s="8"/>
      <c r="RLD46" s="8"/>
      <c r="RLE46" s="8"/>
      <c r="RLF46" s="8"/>
      <c r="RLG46" s="8"/>
      <c r="RLH46" s="8"/>
      <c r="RLI46" s="8"/>
      <c r="RLJ46" s="8"/>
      <c r="RLK46" s="8"/>
      <c r="RLL46" s="8"/>
      <c r="RLM46" s="8"/>
      <c r="RLN46" s="8"/>
      <c r="RLO46" s="8"/>
      <c r="RLP46" s="8"/>
      <c r="RLQ46" s="8"/>
      <c r="RLR46" s="8"/>
      <c r="RLS46" s="8"/>
      <c r="RLT46" s="8"/>
      <c r="RLU46" s="8"/>
      <c r="RLV46" s="8"/>
      <c r="RLW46" s="8"/>
      <c r="RLX46" s="8"/>
      <c r="RLY46" s="8"/>
      <c r="RLZ46" s="8"/>
      <c r="RMA46" s="8"/>
      <c r="RMB46" s="8"/>
      <c r="RMC46" s="8"/>
      <c r="RMD46" s="8"/>
      <c r="RME46" s="8"/>
      <c r="RMF46" s="8"/>
      <c r="RMG46" s="8"/>
      <c r="RMH46" s="8"/>
      <c r="RMI46" s="8"/>
      <c r="RMJ46" s="8"/>
      <c r="RMK46" s="8"/>
      <c r="RML46" s="8"/>
      <c r="RMM46" s="8"/>
      <c r="RMN46" s="8"/>
      <c r="RMO46" s="8"/>
      <c r="RMP46" s="8"/>
      <c r="RMQ46" s="8"/>
      <c r="RMR46" s="8"/>
      <c r="RMS46" s="8"/>
      <c r="RMT46" s="8"/>
      <c r="RMU46" s="8"/>
      <c r="RMV46" s="8"/>
      <c r="RMW46" s="8"/>
      <c r="RMX46" s="8"/>
      <c r="RMY46" s="8"/>
      <c r="RMZ46" s="8"/>
      <c r="RNA46" s="8"/>
      <c r="RNB46" s="8"/>
      <c r="RNC46" s="8"/>
      <c r="RND46" s="8"/>
      <c r="RNE46" s="8"/>
      <c r="RNF46" s="8"/>
      <c r="RNG46" s="8"/>
      <c r="RNH46" s="8"/>
      <c r="RNI46" s="8"/>
      <c r="RNJ46" s="8"/>
      <c r="RNK46" s="8"/>
      <c r="RNL46" s="8"/>
      <c r="RNM46" s="8"/>
      <c r="RNN46" s="8"/>
      <c r="RNO46" s="8"/>
      <c r="RNP46" s="8"/>
      <c r="RNQ46" s="8"/>
      <c r="RNR46" s="8"/>
      <c r="RNS46" s="8"/>
      <c r="RNT46" s="8"/>
      <c r="RNU46" s="8"/>
      <c r="RNV46" s="8"/>
      <c r="RNW46" s="8"/>
      <c r="RNX46" s="8"/>
      <c r="RNY46" s="8"/>
      <c r="RNZ46" s="8"/>
      <c r="ROA46" s="8"/>
      <c r="ROB46" s="8"/>
      <c r="ROC46" s="8"/>
      <c r="ROD46" s="8"/>
      <c r="ROE46" s="8"/>
      <c r="ROF46" s="8"/>
      <c r="ROG46" s="8"/>
      <c r="ROH46" s="8"/>
      <c r="ROI46" s="8"/>
      <c r="ROJ46" s="8"/>
      <c r="ROK46" s="8"/>
      <c r="ROL46" s="8"/>
      <c r="ROM46" s="8"/>
      <c r="RON46" s="8"/>
      <c r="ROO46" s="8"/>
      <c r="ROP46" s="8"/>
      <c r="ROQ46" s="8"/>
      <c r="ROR46" s="8"/>
      <c r="ROS46" s="8"/>
      <c r="ROT46" s="8"/>
      <c r="ROU46" s="8"/>
      <c r="ROV46" s="8"/>
      <c r="ROW46" s="8"/>
      <c r="ROX46" s="8"/>
      <c r="ROY46" s="8"/>
      <c r="ROZ46" s="8"/>
      <c r="RPA46" s="8"/>
      <c r="RPB46" s="8"/>
      <c r="RPC46" s="8"/>
      <c r="RPD46" s="8"/>
      <c r="RPE46" s="8"/>
      <c r="RPF46" s="8"/>
      <c r="RPG46" s="8"/>
      <c r="RPH46" s="8"/>
      <c r="RPI46" s="8"/>
      <c r="RPJ46" s="8"/>
      <c r="RPK46" s="8"/>
      <c r="RPL46" s="8"/>
      <c r="RPM46" s="8"/>
      <c r="RPN46" s="8"/>
      <c r="RPO46" s="8"/>
      <c r="RPP46" s="8"/>
      <c r="RPQ46" s="8"/>
      <c r="RPR46" s="8"/>
      <c r="RPS46" s="8"/>
      <c r="RPT46" s="8"/>
      <c r="RPU46" s="8"/>
      <c r="RPV46" s="8"/>
      <c r="RPW46" s="8"/>
      <c r="RPX46" s="8"/>
      <c r="RPY46" s="8"/>
      <c r="RPZ46" s="8"/>
      <c r="RQA46" s="8"/>
      <c r="RQB46" s="8"/>
      <c r="RQC46" s="8"/>
      <c r="RQD46" s="8"/>
      <c r="RQE46" s="8"/>
      <c r="RQF46" s="8"/>
      <c r="RQG46" s="8"/>
      <c r="RQH46" s="8"/>
      <c r="RQI46" s="8"/>
      <c r="RQJ46" s="8"/>
      <c r="RQK46" s="8"/>
      <c r="RQL46" s="8"/>
      <c r="RQM46" s="8"/>
      <c r="RQN46" s="8"/>
      <c r="RQO46" s="8"/>
      <c r="RQP46" s="8"/>
      <c r="RQQ46" s="8"/>
      <c r="RQR46" s="8"/>
      <c r="RQS46" s="8"/>
      <c r="RQT46" s="8"/>
      <c r="RQU46" s="8"/>
      <c r="RQV46" s="8"/>
      <c r="RQW46" s="8"/>
      <c r="RQX46" s="8"/>
      <c r="RQY46" s="8"/>
      <c r="RQZ46" s="8"/>
      <c r="RRA46" s="8"/>
      <c r="RRB46" s="8"/>
      <c r="RRC46" s="8"/>
      <c r="RRD46" s="8"/>
      <c r="RRE46" s="8"/>
      <c r="RRF46" s="8"/>
      <c r="RRG46" s="8"/>
      <c r="RRH46" s="8"/>
      <c r="RRI46" s="8"/>
      <c r="RRJ46" s="8"/>
      <c r="RRK46" s="8"/>
      <c r="RRL46" s="8"/>
      <c r="RRM46" s="8"/>
      <c r="RRN46" s="8"/>
      <c r="RRO46" s="8"/>
      <c r="RRP46" s="8"/>
      <c r="RRQ46" s="8"/>
      <c r="RRR46" s="8"/>
      <c r="RRS46" s="8"/>
      <c r="RRT46" s="8"/>
      <c r="RRU46" s="8"/>
      <c r="RRV46" s="8"/>
      <c r="RRW46" s="8"/>
      <c r="RRX46" s="8"/>
      <c r="RRY46" s="8"/>
      <c r="RRZ46" s="8"/>
      <c r="RSA46" s="8"/>
      <c r="RSB46" s="8"/>
      <c r="RSC46" s="8"/>
      <c r="RSD46" s="8"/>
      <c r="RSE46" s="8"/>
      <c r="RSF46" s="8"/>
      <c r="RSG46" s="8"/>
      <c r="RSH46" s="8"/>
      <c r="RSI46" s="8"/>
      <c r="RSJ46" s="8"/>
      <c r="RSK46" s="8"/>
      <c r="RSL46" s="8"/>
      <c r="RSM46" s="8"/>
      <c r="RSN46" s="8"/>
      <c r="RSO46" s="8"/>
      <c r="RSP46" s="8"/>
      <c r="RSQ46" s="8"/>
      <c r="RSR46" s="8"/>
      <c r="RSS46" s="8"/>
      <c r="RST46" s="8"/>
      <c r="RSU46" s="8"/>
      <c r="RSV46" s="8"/>
      <c r="RSW46" s="8"/>
      <c r="RSX46" s="8"/>
      <c r="RSY46" s="8"/>
      <c r="RSZ46" s="8"/>
      <c r="RTA46" s="8"/>
      <c r="RTB46" s="8"/>
      <c r="RTC46" s="8"/>
      <c r="RTD46" s="8"/>
      <c r="RTE46" s="8"/>
      <c r="RTF46" s="8"/>
      <c r="RTG46" s="8"/>
      <c r="RTH46" s="8"/>
      <c r="RTI46" s="8"/>
      <c r="RTJ46" s="8"/>
      <c r="RTK46" s="8"/>
      <c r="RTL46" s="8"/>
      <c r="RTM46" s="8"/>
      <c r="RTN46" s="8"/>
      <c r="RTO46" s="8"/>
      <c r="RTP46" s="8"/>
      <c r="RTQ46" s="8"/>
      <c r="RTR46" s="8"/>
      <c r="RTS46" s="8"/>
      <c r="RTT46" s="8"/>
      <c r="RTU46" s="8"/>
      <c r="RTV46" s="8"/>
      <c r="RTW46" s="8"/>
      <c r="RTX46" s="8"/>
      <c r="RTY46" s="8"/>
      <c r="RTZ46" s="8"/>
      <c r="RUA46" s="8"/>
      <c r="RUB46" s="8"/>
      <c r="RUC46" s="8"/>
      <c r="RUD46" s="8"/>
      <c r="RUE46" s="8"/>
      <c r="RUF46" s="8"/>
      <c r="RUG46" s="8"/>
      <c r="RUH46" s="8"/>
      <c r="RUI46" s="8"/>
      <c r="RUJ46" s="8"/>
      <c r="RUK46" s="8"/>
      <c r="RUL46" s="8"/>
      <c r="RUM46" s="8"/>
      <c r="RUN46" s="8"/>
      <c r="RUO46" s="8"/>
      <c r="RUP46" s="8"/>
      <c r="RUQ46" s="8"/>
      <c r="RUR46" s="8"/>
      <c r="RUS46" s="8"/>
      <c r="RUT46" s="8"/>
      <c r="RUU46" s="8"/>
      <c r="RUV46" s="8"/>
      <c r="RUW46" s="8"/>
      <c r="RUX46" s="8"/>
      <c r="RUY46" s="8"/>
      <c r="RUZ46" s="8"/>
      <c r="RVA46" s="8"/>
      <c r="RVB46" s="8"/>
      <c r="RVC46" s="8"/>
      <c r="RVD46" s="8"/>
      <c r="RVE46" s="8"/>
      <c r="RVF46" s="8"/>
      <c r="RVG46" s="8"/>
      <c r="RVH46" s="8"/>
      <c r="RVI46" s="8"/>
      <c r="RVJ46" s="8"/>
      <c r="RVK46" s="8"/>
      <c r="RVL46" s="8"/>
      <c r="RVM46" s="8"/>
      <c r="RVN46" s="8"/>
      <c r="RVO46" s="8"/>
      <c r="RVP46" s="8"/>
      <c r="RVQ46" s="8"/>
      <c r="RVR46" s="8"/>
      <c r="RVS46" s="8"/>
      <c r="RVT46" s="8"/>
      <c r="RVU46" s="8"/>
      <c r="RVV46" s="8"/>
      <c r="RVW46" s="8"/>
      <c r="RVX46" s="8"/>
      <c r="RVY46" s="8"/>
      <c r="RVZ46" s="8"/>
      <c r="RWA46" s="8"/>
      <c r="RWB46" s="8"/>
      <c r="RWC46" s="8"/>
      <c r="RWD46" s="8"/>
      <c r="RWE46" s="8"/>
      <c r="RWF46" s="8"/>
      <c r="RWG46" s="8"/>
      <c r="RWH46" s="8"/>
      <c r="RWI46" s="8"/>
      <c r="RWJ46" s="8"/>
      <c r="RWK46" s="8"/>
      <c r="RWL46" s="8"/>
      <c r="RWM46" s="8"/>
      <c r="RWN46" s="8"/>
      <c r="RWO46" s="8"/>
      <c r="RWP46" s="8"/>
      <c r="RWQ46" s="8"/>
      <c r="RWR46" s="8"/>
      <c r="RWS46" s="8"/>
      <c r="RWT46" s="8"/>
      <c r="RWU46" s="8"/>
      <c r="RWV46" s="8"/>
      <c r="RWW46" s="8"/>
      <c r="RWX46" s="8"/>
      <c r="RWY46" s="8"/>
      <c r="RWZ46" s="8"/>
      <c r="RXA46" s="8"/>
      <c r="RXB46" s="8"/>
      <c r="RXC46" s="8"/>
      <c r="RXD46" s="8"/>
      <c r="RXE46" s="8"/>
      <c r="RXF46" s="8"/>
      <c r="RXG46" s="8"/>
      <c r="RXH46" s="8"/>
      <c r="RXI46" s="8"/>
      <c r="RXJ46" s="8"/>
      <c r="RXK46" s="8"/>
      <c r="RXL46" s="8"/>
      <c r="RXM46" s="8"/>
      <c r="RXN46" s="8"/>
      <c r="RXO46" s="8"/>
      <c r="RXP46" s="8"/>
      <c r="RXQ46" s="8"/>
      <c r="RXR46" s="8"/>
      <c r="RXS46" s="8"/>
      <c r="RXT46" s="8"/>
      <c r="RXU46" s="8"/>
      <c r="RXV46" s="8"/>
      <c r="RXW46" s="8"/>
      <c r="RXX46" s="8"/>
      <c r="RXY46" s="8"/>
      <c r="RXZ46" s="8"/>
      <c r="RYA46" s="8"/>
      <c r="RYB46" s="8"/>
      <c r="RYC46" s="8"/>
      <c r="RYD46" s="8"/>
      <c r="RYE46" s="8"/>
      <c r="RYF46" s="8"/>
      <c r="RYG46" s="8"/>
      <c r="RYH46" s="8"/>
      <c r="RYI46" s="8"/>
      <c r="RYJ46" s="8"/>
      <c r="RYK46" s="8"/>
      <c r="RYL46" s="8"/>
      <c r="RYM46" s="8"/>
      <c r="RYN46" s="8"/>
      <c r="RYO46" s="8"/>
      <c r="RYP46" s="8"/>
      <c r="RYQ46" s="8"/>
      <c r="RYR46" s="8"/>
      <c r="RYS46" s="8"/>
      <c r="RYT46" s="8"/>
      <c r="RYU46" s="8"/>
      <c r="RYV46" s="8"/>
      <c r="RYW46" s="8"/>
      <c r="RYX46" s="8"/>
      <c r="RYY46" s="8"/>
      <c r="RYZ46" s="8"/>
      <c r="RZA46" s="8"/>
      <c r="RZB46" s="8"/>
      <c r="RZC46" s="8"/>
      <c r="RZD46" s="8"/>
      <c r="RZE46" s="8"/>
      <c r="RZF46" s="8"/>
      <c r="RZG46" s="8"/>
      <c r="RZH46" s="8"/>
      <c r="RZI46" s="8"/>
      <c r="RZJ46" s="8"/>
      <c r="RZK46" s="8"/>
      <c r="RZL46" s="8"/>
      <c r="RZM46" s="8"/>
      <c r="RZN46" s="8"/>
      <c r="RZO46" s="8"/>
      <c r="RZP46" s="8"/>
      <c r="RZQ46" s="8"/>
      <c r="RZR46" s="8"/>
      <c r="RZS46" s="8"/>
      <c r="RZT46" s="8"/>
      <c r="RZU46" s="8"/>
      <c r="RZV46" s="8"/>
      <c r="RZW46" s="8"/>
      <c r="RZX46" s="8"/>
      <c r="RZY46" s="8"/>
      <c r="RZZ46" s="8"/>
      <c r="SAA46" s="8"/>
      <c r="SAB46" s="8"/>
      <c r="SAC46" s="8"/>
      <c r="SAD46" s="8"/>
      <c r="SAE46" s="8"/>
      <c r="SAF46" s="8"/>
      <c r="SAG46" s="8"/>
      <c r="SAH46" s="8"/>
      <c r="SAI46" s="8"/>
      <c r="SAJ46" s="8"/>
      <c r="SAK46" s="8"/>
      <c r="SAL46" s="8"/>
      <c r="SAM46" s="8"/>
      <c r="SAN46" s="8"/>
      <c r="SAO46" s="8"/>
      <c r="SAP46" s="8"/>
      <c r="SAQ46" s="8"/>
      <c r="SAR46" s="8"/>
      <c r="SAS46" s="8"/>
      <c r="SAT46" s="8"/>
      <c r="SAU46" s="8"/>
      <c r="SAV46" s="8"/>
      <c r="SAW46" s="8"/>
      <c r="SAX46" s="8"/>
      <c r="SAY46" s="8"/>
      <c r="SAZ46" s="8"/>
      <c r="SBA46" s="8"/>
      <c r="SBB46" s="8"/>
      <c r="SBC46" s="8"/>
      <c r="SBD46" s="8"/>
      <c r="SBE46" s="8"/>
      <c r="SBF46" s="8"/>
      <c r="SBG46" s="8"/>
      <c r="SBH46" s="8"/>
      <c r="SBI46" s="8"/>
      <c r="SBJ46" s="8"/>
      <c r="SBK46" s="8"/>
      <c r="SBL46" s="8"/>
      <c r="SBM46" s="8"/>
      <c r="SBN46" s="8"/>
      <c r="SBO46" s="8"/>
      <c r="SBP46" s="8"/>
      <c r="SBQ46" s="8"/>
      <c r="SBR46" s="8"/>
      <c r="SBS46" s="8"/>
      <c r="SBT46" s="8"/>
      <c r="SBU46" s="8"/>
      <c r="SBV46" s="8"/>
      <c r="SBW46" s="8"/>
      <c r="SBX46" s="8"/>
      <c r="SBY46" s="8"/>
      <c r="SBZ46" s="8"/>
      <c r="SCA46" s="8"/>
      <c r="SCB46" s="8"/>
      <c r="SCC46" s="8"/>
      <c r="SCD46" s="8"/>
      <c r="SCE46" s="8"/>
      <c r="SCF46" s="8"/>
      <c r="SCG46" s="8"/>
      <c r="SCH46" s="8"/>
      <c r="SCI46" s="8"/>
      <c r="SCJ46" s="8"/>
      <c r="SCK46" s="8"/>
      <c r="SCL46" s="8"/>
      <c r="SCM46" s="8"/>
      <c r="SCN46" s="8"/>
      <c r="SCO46" s="8"/>
      <c r="SCP46" s="8"/>
      <c r="SCQ46" s="8"/>
      <c r="SCR46" s="8"/>
      <c r="SCS46" s="8"/>
      <c r="SCT46" s="8"/>
      <c r="SCU46" s="8"/>
      <c r="SCV46" s="8"/>
      <c r="SCW46" s="8"/>
      <c r="SCX46" s="8"/>
      <c r="SCY46" s="8"/>
      <c r="SCZ46" s="8"/>
      <c r="SDA46" s="8"/>
      <c r="SDB46" s="8"/>
      <c r="SDC46" s="8"/>
      <c r="SDD46" s="8"/>
      <c r="SDE46" s="8"/>
      <c r="SDF46" s="8"/>
      <c r="SDG46" s="8"/>
      <c r="SDH46" s="8"/>
      <c r="SDI46" s="8"/>
      <c r="SDJ46" s="8"/>
      <c r="SDK46" s="8"/>
      <c r="SDL46" s="8"/>
      <c r="SDM46" s="8"/>
      <c r="SDN46" s="8"/>
      <c r="SDO46" s="8"/>
      <c r="SDP46" s="8"/>
      <c r="SDQ46" s="8"/>
      <c r="SDR46" s="8"/>
      <c r="SDS46" s="8"/>
      <c r="SDT46" s="8"/>
      <c r="SDU46" s="8"/>
      <c r="SDV46" s="8"/>
      <c r="SDW46" s="8"/>
      <c r="SDX46" s="8"/>
      <c r="SDY46" s="8"/>
      <c r="SDZ46" s="8"/>
      <c r="SEA46" s="8"/>
      <c r="SEB46" s="8"/>
      <c r="SEC46" s="8"/>
      <c r="SED46" s="8"/>
      <c r="SEE46" s="8"/>
      <c r="SEF46" s="8"/>
      <c r="SEG46" s="8"/>
      <c r="SEH46" s="8"/>
      <c r="SEI46" s="8"/>
      <c r="SEJ46" s="8"/>
      <c r="SEK46" s="8"/>
      <c r="SEL46" s="8"/>
      <c r="SEM46" s="8"/>
      <c r="SEN46" s="8"/>
      <c r="SEO46" s="8"/>
      <c r="SEP46" s="8"/>
      <c r="SEQ46" s="8"/>
      <c r="SER46" s="8"/>
      <c r="SES46" s="8"/>
      <c r="SET46" s="8"/>
      <c r="SEU46" s="8"/>
      <c r="SEV46" s="8"/>
      <c r="SEW46" s="8"/>
      <c r="SEX46" s="8"/>
      <c r="SEY46" s="8"/>
      <c r="SEZ46" s="8"/>
      <c r="SFA46" s="8"/>
      <c r="SFB46" s="8"/>
      <c r="SFC46" s="8"/>
      <c r="SFD46" s="8"/>
      <c r="SFE46" s="8"/>
      <c r="SFF46" s="8"/>
      <c r="SFG46" s="8"/>
      <c r="SFH46" s="8"/>
      <c r="SFI46" s="8"/>
      <c r="SFJ46" s="8"/>
      <c r="SFK46" s="8"/>
      <c r="SFL46" s="8"/>
      <c r="SFM46" s="8"/>
      <c r="SFN46" s="8"/>
      <c r="SFO46" s="8"/>
      <c r="SFP46" s="8"/>
      <c r="SFQ46" s="8"/>
      <c r="SFR46" s="8"/>
      <c r="SFS46" s="8"/>
      <c r="SFT46" s="8"/>
      <c r="SFU46" s="8"/>
      <c r="SFV46" s="8"/>
      <c r="SFW46" s="8"/>
      <c r="SFX46" s="8"/>
      <c r="SFY46" s="8"/>
      <c r="SFZ46" s="8"/>
      <c r="SGA46" s="8"/>
      <c r="SGB46" s="8"/>
      <c r="SGC46" s="8"/>
      <c r="SGD46" s="8"/>
      <c r="SGE46" s="8"/>
      <c r="SGF46" s="8"/>
      <c r="SGG46" s="8"/>
      <c r="SGH46" s="8"/>
      <c r="SGI46" s="8"/>
      <c r="SGJ46" s="8"/>
      <c r="SGK46" s="8"/>
      <c r="SGL46" s="8"/>
      <c r="SGM46" s="8"/>
      <c r="SGN46" s="8"/>
      <c r="SGO46" s="8"/>
      <c r="SGP46" s="8"/>
      <c r="SGQ46" s="8"/>
      <c r="SGR46" s="8"/>
      <c r="SGS46" s="8"/>
      <c r="SGT46" s="8"/>
      <c r="SGU46" s="8"/>
      <c r="SGV46" s="8"/>
      <c r="SGW46" s="8"/>
      <c r="SGX46" s="8"/>
      <c r="SGY46" s="8"/>
      <c r="SGZ46" s="8"/>
      <c r="SHA46" s="8"/>
      <c r="SHB46" s="8"/>
      <c r="SHC46" s="8"/>
      <c r="SHD46" s="8"/>
      <c r="SHE46" s="8"/>
      <c r="SHF46" s="8"/>
      <c r="SHG46" s="8"/>
      <c r="SHH46" s="8"/>
      <c r="SHI46" s="8"/>
      <c r="SHJ46" s="8"/>
      <c r="SHK46" s="8"/>
      <c r="SHL46" s="8"/>
      <c r="SHM46" s="8"/>
      <c r="SHN46" s="8"/>
      <c r="SHO46" s="8"/>
      <c r="SHP46" s="8"/>
      <c r="SHQ46" s="8"/>
      <c r="SHR46" s="8"/>
      <c r="SHS46" s="8"/>
      <c r="SHT46" s="8"/>
      <c r="SHU46" s="8"/>
      <c r="SHV46" s="8"/>
      <c r="SHW46" s="8"/>
      <c r="SHX46" s="8"/>
      <c r="SHY46" s="8"/>
      <c r="SHZ46" s="8"/>
      <c r="SIA46" s="8"/>
      <c r="SIB46" s="8"/>
      <c r="SIC46" s="8"/>
      <c r="SID46" s="8"/>
      <c r="SIE46" s="8"/>
      <c r="SIF46" s="8"/>
      <c r="SIG46" s="8"/>
      <c r="SIH46" s="8"/>
      <c r="SII46" s="8"/>
      <c r="SIJ46" s="8"/>
      <c r="SIK46" s="8"/>
      <c r="SIL46" s="8"/>
      <c r="SIM46" s="8"/>
      <c r="SIN46" s="8"/>
      <c r="SIO46" s="8"/>
      <c r="SIP46" s="8"/>
      <c r="SIQ46" s="8"/>
      <c r="SIR46" s="8"/>
      <c r="SIS46" s="8"/>
      <c r="SIT46" s="8"/>
      <c r="SIU46" s="8"/>
      <c r="SIV46" s="8"/>
      <c r="SIW46" s="8"/>
      <c r="SIX46" s="8"/>
      <c r="SIY46" s="8"/>
      <c r="SIZ46" s="8"/>
      <c r="SJA46" s="8"/>
      <c r="SJB46" s="8"/>
      <c r="SJC46" s="8"/>
      <c r="SJD46" s="8"/>
      <c r="SJE46" s="8"/>
      <c r="SJF46" s="8"/>
      <c r="SJG46" s="8"/>
      <c r="SJH46" s="8"/>
      <c r="SJI46" s="8"/>
      <c r="SJJ46" s="8"/>
      <c r="SJK46" s="8"/>
      <c r="SJL46" s="8"/>
      <c r="SJM46" s="8"/>
      <c r="SJN46" s="8"/>
      <c r="SJO46" s="8"/>
      <c r="SJP46" s="8"/>
      <c r="SJQ46" s="8"/>
      <c r="SJR46" s="8"/>
      <c r="SJS46" s="8"/>
      <c r="SJT46" s="8"/>
      <c r="SJU46" s="8"/>
      <c r="SJV46" s="8"/>
      <c r="SJW46" s="8"/>
      <c r="SJX46" s="8"/>
      <c r="SJY46" s="8"/>
      <c r="SJZ46" s="8"/>
      <c r="SKA46" s="8"/>
      <c r="SKB46" s="8"/>
      <c r="SKC46" s="8"/>
      <c r="SKD46" s="8"/>
      <c r="SKE46" s="8"/>
      <c r="SKF46" s="8"/>
      <c r="SKG46" s="8"/>
      <c r="SKH46" s="8"/>
      <c r="SKI46" s="8"/>
      <c r="SKJ46" s="8"/>
      <c r="SKK46" s="8"/>
      <c r="SKL46" s="8"/>
      <c r="SKM46" s="8"/>
      <c r="SKN46" s="8"/>
      <c r="SKO46" s="8"/>
      <c r="SKP46" s="8"/>
      <c r="SKQ46" s="8"/>
      <c r="SKR46" s="8"/>
      <c r="SKS46" s="8"/>
      <c r="SKT46" s="8"/>
      <c r="SKU46" s="8"/>
      <c r="SKV46" s="8"/>
      <c r="SKW46" s="8"/>
      <c r="SKX46" s="8"/>
      <c r="SKY46" s="8"/>
      <c r="SKZ46" s="8"/>
      <c r="SLA46" s="8"/>
      <c r="SLB46" s="8"/>
      <c r="SLC46" s="8"/>
      <c r="SLD46" s="8"/>
      <c r="SLE46" s="8"/>
      <c r="SLF46" s="8"/>
      <c r="SLG46" s="8"/>
      <c r="SLH46" s="8"/>
      <c r="SLI46" s="8"/>
      <c r="SLJ46" s="8"/>
      <c r="SLK46" s="8"/>
      <c r="SLL46" s="8"/>
      <c r="SLM46" s="8"/>
      <c r="SLN46" s="8"/>
      <c r="SLO46" s="8"/>
      <c r="SLP46" s="8"/>
      <c r="SLQ46" s="8"/>
      <c r="SLR46" s="8"/>
      <c r="SLS46" s="8"/>
      <c r="SLT46" s="8"/>
      <c r="SLU46" s="8"/>
      <c r="SLV46" s="8"/>
      <c r="SLW46" s="8"/>
      <c r="SLX46" s="8"/>
      <c r="SLY46" s="8"/>
      <c r="SLZ46" s="8"/>
      <c r="SMA46" s="8"/>
      <c r="SMB46" s="8"/>
      <c r="SMC46" s="8"/>
      <c r="SMD46" s="8"/>
      <c r="SME46" s="8"/>
      <c r="SMF46" s="8"/>
      <c r="SMG46" s="8"/>
      <c r="SMH46" s="8"/>
      <c r="SMI46" s="8"/>
      <c r="SMJ46" s="8"/>
      <c r="SMK46" s="8"/>
      <c r="SML46" s="8"/>
      <c r="SMM46" s="8"/>
      <c r="SMN46" s="8"/>
      <c r="SMO46" s="8"/>
      <c r="SMP46" s="8"/>
      <c r="SMQ46" s="8"/>
      <c r="SMR46" s="8"/>
      <c r="SMS46" s="8"/>
      <c r="SMT46" s="8"/>
      <c r="SMU46" s="8"/>
      <c r="SMV46" s="8"/>
      <c r="SMW46" s="8"/>
      <c r="SMX46" s="8"/>
      <c r="SMY46" s="8"/>
      <c r="SMZ46" s="8"/>
      <c r="SNA46" s="8"/>
      <c r="SNB46" s="8"/>
      <c r="SNC46" s="8"/>
      <c r="SND46" s="8"/>
      <c r="SNE46" s="8"/>
      <c r="SNF46" s="8"/>
      <c r="SNG46" s="8"/>
      <c r="SNH46" s="8"/>
      <c r="SNI46" s="8"/>
      <c r="SNJ46" s="8"/>
      <c r="SNK46" s="8"/>
      <c r="SNL46" s="8"/>
      <c r="SNM46" s="8"/>
      <c r="SNN46" s="8"/>
      <c r="SNO46" s="8"/>
      <c r="SNP46" s="8"/>
      <c r="SNQ46" s="8"/>
      <c r="SNR46" s="8"/>
      <c r="SNS46" s="8"/>
      <c r="SNT46" s="8"/>
      <c r="SNU46" s="8"/>
      <c r="SNV46" s="8"/>
      <c r="SNW46" s="8"/>
      <c r="SNX46" s="8"/>
      <c r="SNY46" s="8"/>
      <c r="SNZ46" s="8"/>
      <c r="SOA46" s="8"/>
      <c r="SOB46" s="8"/>
      <c r="SOC46" s="8"/>
      <c r="SOD46" s="8"/>
      <c r="SOE46" s="8"/>
      <c r="SOF46" s="8"/>
      <c r="SOG46" s="8"/>
      <c r="SOH46" s="8"/>
      <c r="SOI46" s="8"/>
      <c r="SOJ46" s="8"/>
      <c r="SOK46" s="8"/>
      <c r="SOL46" s="8"/>
      <c r="SOM46" s="8"/>
      <c r="SON46" s="8"/>
      <c r="SOO46" s="8"/>
      <c r="SOP46" s="8"/>
      <c r="SOQ46" s="8"/>
      <c r="SOR46" s="8"/>
      <c r="SOS46" s="8"/>
      <c r="SOT46" s="8"/>
      <c r="SOU46" s="8"/>
      <c r="SOV46" s="8"/>
      <c r="SOW46" s="8"/>
      <c r="SOX46" s="8"/>
      <c r="SOY46" s="8"/>
      <c r="SOZ46" s="8"/>
      <c r="SPA46" s="8"/>
      <c r="SPB46" s="8"/>
      <c r="SPC46" s="8"/>
      <c r="SPD46" s="8"/>
      <c r="SPE46" s="8"/>
      <c r="SPF46" s="8"/>
      <c r="SPG46" s="8"/>
      <c r="SPH46" s="8"/>
      <c r="SPI46" s="8"/>
      <c r="SPJ46" s="8"/>
      <c r="SPK46" s="8"/>
      <c r="SPL46" s="8"/>
      <c r="SPM46" s="8"/>
      <c r="SPN46" s="8"/>
      <c r="SPO46" s="8"/>
      <c r="SPP46" s="8"/>
      <c r="SPQ46" s="8"/>
      <c r="SPR46" s="8"/>
      <c r="SPS46" s="8"/>
      <c r="SPT46" s="8"/>
      <c r="SPU46" s="8"/>
      <c r="SPV46" s="8"/>
      <c r="SPW46" s="8"/>
      <c r="SPX46" s="8"/>
      <c r="SPY46" s="8"/>
      <c r="SPZ46" s="8"/>
      <c r="SQA46" s="8"/>
      <c r="SQB46" s="8"/>
      <c r="SQC46" s="8"/>
      <c r="SQD46" s="8"/>
      <c r="SQE46" s="8"/>
      <c r="SQF46" s="8"/>
      <c r="SQG46" s="8"/>
      <c r="SQH46" s="8"/>
      <c r="SQI46" s="8"/>
      <c r="SQJ46" s="8"/>
      <c r="SQK46" s="8"/>
      <c r="SQL46" s="8"/>
      <c r="SQM46" s="8"/>
      <c r="SQN46" s="8"/>
      <c r="SQO46" s="8"/>
      <c r="SQP46" s="8"/>
      <c r="SQQ46" s="8"/>
      <c r="SQR46" s="8"/>
      <c r="SQS46" s="8"/>
      <c r="SQT46" s="8"/>
      <c r="SQU46" s="8"/>
      <c r="SQV46" s="8"/>
      <c r="SQW46" s="8"/>
      <c r="SQX46" s="8"/>
      <c r="SQY46" s="8"/>
      <c r="SQZ46" s="8"/>
      <c r="SRA46" s="8"/>
      <c r="SRB46" s="8"/>
      <c r="SRC46" s="8"/>
      <c r="SRD46" s="8"/>
      <c r="SRE46" s="8"/>
      <c r="SRF46" s="8"/>
      <c r="SRG46" s="8"/>
      <c r="SRH46" s="8"/>
      <c r="SRI46" s="8"/>
      <c r="SRJ46" s="8"/>
      <c r="SRK46" s="8"/>
      <c r="SRL46" s="8"/>
      <c r="SRM46" s="8"/>
      <c r="SRN46" s="8"/>
      <c r="SRO46" s="8"/>
      <c r="SRP46" s="8"/>
      <c r="SRQ46" s="8"/>
      <c r="SRR46" s="8"/>
      <c r="SRS46" s="8"/>
      <c r="SRT46" s="8"/>
      <c r="SRU46" s="8"/>
      <c r="SRV46" s="8"/>
      <c r="SRW46" s="8"/>
      <c r="SRX46" s="8"/>
      <c r="SRY46" s="8"/>
      <c r="SRZ46" s="8"/>
      <c r="SSA46" s="8"/>
      <c r="SSB46" s="8"/>
      <c r="SSC46" s="8"/>
      <c r="SSD46" s="8"/>
      <c r="SSE46" s="8"/>
      <c r="SSF46" s="8"/>
      <c r="SSG46" s="8"/>
      <c r="SSH46" s="8"/>
      <c r="SSI46" s="8"/>
      <c r="SSJ46" s="8"/>
      <c r="SSK46" s="8"/>
      <c r="SSL46" s="8"/>
      <c r="SSM46" s="8"/>
      <c r="SSN46" s="8"/>
      <c r="SSO46" s="8"/>
      <c r="SSP46" s="8"/>
      <c r="SSQ46" s="8"/>
      <c r="SSR46" s="8"/>
      <c r="SSS46" s="8"/>
      <c r="SST46" s="8"/>
      <c r="SSU46" s="8"/>
      <c r="SSV46" s="8"/>
      <c r="SSW46" s="8"/>
      <c r="SSX46" s="8"/>
      <c r="SSY46" s="8"/>
      <c r="SSZ46" s="8"/>
      <c r="STA46" s="8"/>
      <c r="STB46" s="8"/>
      <c r="STC46" s="8"/>
      <c r="STD46" s="8"/>
      <c r="STE46" s="8"/>
      <c r="STF46" s="8"/>
      <c r="STG46" s="8"/>
      <c r="STH46" s="8"/>
      <c r="STI46" s="8"/>
      <c r="STJ46" s="8"/>
      <c r="STK46" s="8"/>
      <c r="STL46" s="8"/>
      <c r="STM46" s="8"/>
      <c r="STN46" s="8"/>
      <c r="STO46" s="8"/>
      <c r="STP46" s="8"/>
      <c r="STQ46" s="8"/>
      <c r="STR46" s="8"/>
      <c r="STS46" s="8"/>
      <c r="STT46" s="8"/>
      <c r="STU46" s="8"/>
      <c r="STV46" s="8"/>
      <c r="STW46" s="8"/>
      <c r="STX46" s="8"/>
      <c r="STY46" s="8"/>
      <c r="STZ46" s="8"/>
      <c r="SUA46" s="8"/>
      <c r="SUB46" s="8"/>
      <c r="SUC46" s="8"/>
      <c r="SUD46" s="8"/>
      <c r="SUE46" s="8"/>
      <c r="SUF46" s="8"/>
      <c r="SUG46" s="8"/>
      <c r="SUH46" s="8"/>
      <c r="SUI46" s="8"/>
      <c r="SUJ46" s="8"/>
      <c r="SUK46" s="8"/>
      <c r="SUL46" s="8"/>
      <c r="SUM46" s="8"/>
      <c r="SUN46" s="8"/>
      <c r="SUO46" s="8"/>
      <c r="SUP46" s="8"/>
      <c r="SUQ46" s="8"/>
      <c r="SUR46" s="8"/>
      <c r="SUS46" s="8"/>
      <c r="SUT46" s="8"/>
      <c r="SUU46" s="8"/>
      <c r="SUV46" s="8"/>
      <c r="SUW46" s="8"/>
      <c r="SUX46" s="8"/>
      <c r="SUY46" s="8"/>
      <c r="SUZ46" s="8"/>
      <c r="SVA46" s="8"/>
      <c r="SVB46" s="8"/>
      <c r="SVC46" s="8"/>
      <c r="SVD46" s="8"/>
      <c r="SVE46" s="8"/>
      <c r="SVF46" s="8"/>
      <c r="SVG46" s="8"/>
      <c r="SVH46" s="8"/>
      <c r="SVI46" s="8"/>
      <c r="SVJ46" s="8"/>
      <c r="SVK46" s="8"/>
      <c r="SVL46" s="8"/>
      <c r="SVM46" s="8"/>
      <c r="SVN46" s="8"/>
      <c r="SVO46" s="8"/>
      <c r="SVP46" s="8"/>
      <c r="SVQ46" s="8"/>
      <c r="SVR46" s="8"/>
      <c r="SVS46" s="8"/>
      <c r="SVT46" s="8"/>
      <c r="SVU46" s="8"/>
      <c r="SVV46" s="8"/>
      <c r="SVW46" s="8"/>
      <c r="SVX46" s="8"/>
      <c r="SVY46" s="8"/>
      <c r="SVZ46" s="8"/>
      <c r="SWA46" s="8"/>
      <c r="SWB46" s="8"/>
      <c r="SWC46" s="8"/>
      <c r="SWD46" s="8"/>
      <c r="SWE46" s="8"/>
      <c r="SWF46" s="8"/>
      <c r="SWG46" s="8"/>
      <c r="SWH46" s="8"/>
      <c r="SWI46" s="8"/>
      <c r="SWJ46" s="8"/>
      <c r="SWK46" s="8"/>
      <c r="SWL46" s="8"/>
      <c r="SWM46" s="8"/>
      <c r="SWN46" s="8"/>
      <c r="SWO46" s="8"/>
      <c r="SWP46" s="8"/>
      <c r="SWQ46" s="8"/>
      <c r="SWR46" s="8"/>
      <c r="SWS46" s="8"/>
      <c r="SWT46" s="8"/>
      <c r="SWU46" s="8"/>
      <c r="SWV46" s="8"/>
      <c r="SWW46" s="8"/>
      <c r="SWX46" s="8"/>
      <c r="SWY46" s="8"/>
      <c r="SWZ46" s="8"/>
      <c r="SXA46" s="8"/>
      <c r="SXB46" s="8"/>
      <c r="SXC46" s="8"/>
      <c r="SXD46" s="8"/>
      <c r="SXE46" s="8"/>
      <c r="SXF46" s="8"/>
      <c r="SXG46" s="8"/>
      <c r="SXH46" s="8"/>
      <c r="SXI46" s="8"/>
      <c r="SXJ46" s="8"/>
      <c r="SXK46" s="8"/>
      <c r="SXL46" s="8"/>
      <c r="SXM46" s="8"/>
      <c r="SXN46" s="8"/>
      <c r="SXO46" s="8"/>
      <c r="SXP46" s="8"/>
      <c r="SXQ46" s="8"/>
      <c r="SXR46" s="8"/>
      <c r="SXS46" s="8"/>
      <c r="SXT46" s="8"/>
      <c r="SXU46" s="8"/>
      <c r="SXV46" s="8"/>
      <c r="SXW46" s="8"/>
      <c r="SXX46" s="8"/>
      <c r="SXY46" s="8"/>
      <c r="SXZ46" s="8"/>
      <c r="SYA46" s="8"/>
      <c r="SYB46" s="8"/>
      <c r="SYC46" s="8"/>
      <c r="SYD46" s="8"/>
      <c r="SYE46" s="8"/>
      <c r="SYF46" s="8"/>
      <c r="SYG46" s="8"/>
      <c r="SYH46" s="8"/>
      <c r="SYI46" s="8"/>
      <c r="SYJ46" s="8"/>
      <c r="SYK46" s="8"/>
      <c r="SYL46" s="8"/>
      <c r="SYM46" s="8"/>
      <c r="SYN46" s="8"/>
      <c r="SYO46" s="8"/>
      <c r="SYP46" s="8"/>
      <c r="SYQ46" s="8"/>
      <c r="SYR46" s="8"/>
      <c r="SYS46" s="8"/>
      <c r="SYT46" s="8"/>
      <c r="SYU46" s="8"/>
      <c r="SYV46" s="8"/>
      <c r="SYW46" s="8"/>
      <c r="SYX46" s="8"/>
      <c r="SYY46" s="8"/>
      <c r="SYZ46" s="8"/>
      <c r="SZA46" s="8"/>
      <c r="SZB46" s="8"/>
      <c r="SZC46" s="8"/>
      <c r="SZD46" s="8"/>
      <c r="SZE46" s="8"/>
      <c r="SZF46" s="8"/>
      <c r="SZG46" s="8"/>
      <c r="SZH46" s="8"/>
      <c r="SZI46" s="8"/>
      <c r="SZJ46" s="8"/>
      <c r="SZK46" s="8"/>
      <c r="SZL46" s="8"/>
      <c r="SZM46" s="8"/>
      <c r="SZN46" s="8"/>
      <c r="SZO46" s="8"/>
      <c r="SZP46" s="8"/>
      <c r="SZQ46" s="8"/>
      <c r="SZR46" s="8"/>
      <c r="SZS46" s="8"/>
      <c r="SZT46" s="8"/>
      <c r="SZU46" s="8"/>
      <c r="SZV46" s="8"/>
      <c r="SZW46" s="8"/>
      <c r="SZX46" s="8"/>
      <c r="SZY46" s="8"/>
      <c r="SZZ46" s="8"/>
      <c r="TAA46" s="8"/>
      <c r="TAB46" s="8"/>
      <c r="TAC46" s="8"/>
      <c r="TAD46" s="8"/>
      <c r="TAE46" s="8"/>
      <c r="TAF46" s="8"/>
      <c r="TAG46" s="8"/>
      <c r="TAH46" s="8"/>
      <c r="TAI46" s="8"/>
      <c r="TAJ46" s="8"/>
      <c r="TAK46" s="8"/>
      <c r="TAL46" s="8"/>
      <c r="TAM46" s="8"/>
      <c r="TAN46" s="8"/>
      <c r="TAO46" s="8"/>
      <c r="TAP46" s="8"/>
      <c r="TAQ46" s="8"/>
      <c r="TAR46" s="8"/>
      <c r="TAS46" s="8"/>
      <c r="TAT46" s="8"/>
      <c r="TAU46" s="8"/>
      <c r="TAV46" s="8"/>
      <c r="TAW46" s="8"/>
      <c r="TAX46" s="8"/>
      <c r="TAY46" s="8"/>
      <c r="TAZ46" s="8"/>
      <c r="TBA46" s="8"/>
      <c r="TBB46" s="8"/>
      <c r="TBC46" s="8"/>
      <c r="TBD46" s="8"/>
      <c r="TBE46" s="8"/>
      <c r="TBF46" s="8"/>
      <c r="TBG46" s="8"/>
      <c r="TBH46" s="8"/>
      <c r="TBI46" s="8"/>
      <c r="TBJ46" s="8"/>
      <c r="TBK46" s="8"/>
      <c r="TBL46" s="8"/>
      <c r="TBM46" s="8"/>
      <c r="TBN46" s="8"/>
      <c r="TBO46" s="8"/>
      <c r="TBP46" s="8"/>
      <c r="TBQ46" s="8"/>
      <c r="TBR46" s="8"/>
      <c r="TBS46" s="8"/>
      <c r="TBT46" s="8"/>
      <c r="TBU46" s="8"/>
      <c r="TBV46" s="8"/>
      <c r="TBW46" s="8"/>
      <c r="TBX46" s="8"/>
      <c r="TBY46" s="8"/>
      <c r="TBZ46" s="8"/>
      <c r="TCA46" s="8"/>
      <c r="TCB46" s="8"/>
      <c r="TCC46" s="8"/>
      <c r="TCD46" s="8"/>
      <c r="TCE46" s="8"/>
      <c r="TCF46" s="8"/>
      <c r="TCG46" s="8"/>
      <c r="TCH46" s="8"/>
      <c r="TCI46" s="8"/>
      <c r="TCJ46" s="8"/>
      <c r="TCK46" s="8"/>
      <c r="TCL46" s="8"/>
      <c r="TCM46" s="8"/>
      <c r="TCN46" s="8"/>
      <c r="TCO46" s="8"/>
      <c r="TCP46" s="8"/>
      <c r="TCQ46" s="8"/>
      <c r="TCR46" s="8"/>
      <c r="TCS46" s="8"/>
      <c r="TCT46" s="8"/>
      <c r="TCU46" s="8"/>
      <c r="TCV46" s="8"/>
      <c r="TCW46" s="8"/>
      <c r="TCX46" s="8"/>
      <c r="TCY46" s="8"/>
      <c r="TCZ46" s="8"/>
      <c r="TDA46" s="8"/>
      <c r="TDB46" s="8"/>
      <c r="TDC46" s="8"/>
      <c r="TDD46" s="8"/>
      <c r="TDE46" s="8"/>
      <c r="TDF46" s="8"/>
      <c r="TDG46" s="8"/>
      <c r="TDH46" s="8"/>
      <c r="TDI46" s="8"/>
      <c r="TDJ46" s="8"/>
      <c r="TDK46" s="8"/>
      <c r="TDL46" s="8"/>
      <c r="TDM46" s="8"/>
      <c r="TDN46" s="8"/>
      <c r="TDO46" s="8"/>
      <c r="TDP46" s="8"/>
      <c r="TDQ46" s="8"/>
      <c r="TDR46" s="8"/>
      <c r="TDS46" s="8"/>
      <c r="TDT46" s="8"/>
      <c r="TDU46" s="8"/>
      <c r="TDV46" s="8"/>
      <c r="TDW46" s="8"/>
      <c r="TDX46" s="8"/>
      <c r="TDY46" s="8"/>
      <c r="TDZ46" s="8"/>
      <c r="TEA46" s="8"/>
      <c r="TEB46" s="8"/>
      <c r="TEC46" s="8"/>
      <c r="TED46" s="8"/>
      <c r="TEE46" s="8"/>
      <c r="TEF46" s="8"/>
      <c r="TEG46" s="8"/>
      <c r="TEH46" s="8"/>
      <c r="TEI46" s="8"/>
      <c r="TEJ46" s="8"/>
      <c r="TEK46" s="8"/>
      <c r="TEL46" s="8"/>
      <c r="TEM46" s="8"/>
      <c r="TEN46" s="8"/>
      <c r="TEO46" s="8"/>
      <c r="TEP46" s="8"/>
      <c r="TEQ46" s="8"/>
      <c r="TER46" s="8"/>
      <c r="TES46" s="8"/>
      <c r="TET46" s="8"/>
      <c r="TEU46" s="8"/>
      <c r="TEV46" s="8"/>
      <c r="TEW46" s="8"/>
      <c r="TEX46" s="8"/>
      <c r="TEY46" s="8"/>
      <c r="TEZ46" s="8"/>
      <c r="TFA46" s="8"/>
      <c r="TFB46" s="8"/>
      <c r="TFC46" s="8"/>
      <c r="TFD46" s="8"/>
      <c r="TFE46" s="8"/>
      <c r="TFF46" s="8"/>
      <c r="TFG46" s="8"/>
      <c r="TFH46" s="8"/>
      <c r="TFI46" s="8"/>
      <c r="TFJ46" s="8"/>
      <c r="TFK46" s="8"/>
      <c r="TFL46" s="8"/>
      <c r="TFM46" s="8"/>
      <c r="TFN46" s="8"/>
      <c r="TFO46" s="8"/>
      <c r="TFP46" s="8"/>
      <c r="TFQ46" s="8"/>
      <c r="TFR46" s="8"/>
      <c r="TFS46" s="8"/>
      <c r="TFT46" s="8"/>
      <c r="TFU46" s="8"/>
      <c r="TFV46" s="8"/>
      <c r="TFW46" s="8"/>
      <c r="TFX46" s="8"/>
      <c r="TFY46" s="8"/>
      <c r="TFZ46" s="8"/>
      <c r="TGA46" s="8"/>
      <c r="TGB46" s="8"/>
      <c r="TGC46" s="8"/>
      <c r="TGD46" s="8"/>
      <c r="TGE46" s="8"/>
      <c r="TGF46" s="8"/>
      <c r="TGG46" s="8"/>
      <c r="TGH46" s="8"/>
      <c r="TGI46" s="8"/>
      <c r="TGJ46" s="8"/>
      <c r="TGK46" s="8"/>
      <c r="TGL46" s="8"/>
      <c r="TGM46" s="8"/>
      <c r="TGN46" s="8"/>
      <c r="TGO46" s="8"/>
      <c r="TGP46" s="8"/>
      <c r="TGQ46" s="8"/>
      <c r="TGR46" s="8"/>
      <c r="TGS46" s="8"/>
      <c r="TGT46" s="8"/>
      <c r="TGU46" s="8"/>
      <c r="TGV46" s="8"/>
      <c r="TGW46" s="8"/>
      <c r="TGX46" s="8"/>
      <c r="TGY46" s="8"/>
      <c r="TGZ46" s="8"/>
      <c r="THA46" s="8"/>
      <c r="THB46" s="8"/>
      <c r="THC46" s="8"/>
      <c r="THD46" s="8"/>
      <c r="THE46" s="8"/>
      <c r="THF46" s="8"/>
      <c r="THG46" s="8"/>
      <c r="THH46" s="8"/>
      <c r="THI46" s="8"/>
      <c r="THJ46" s="8"/>
      <c r="THK46" s="8"/>
      <c r="THL46" s="8"/>
      <c r="THM46" s="8"/>
      <c r="THN46" s="8"/>
      <c r="THO46" s="8"/>
      <c r="THP46" s="8"/>
      <c r="THQ46" s="8"/>
      <c r="THR46" s="8"/>
      <c r="THS46" s="8"/>
      <c r="THT46" s="8"/>
      <c r="THU46" s="8"/>
      <c r="THV46" s="8"/>
      <c r="THW46" s="8"/>
      <c r="THX46" s="8"/>
      <c r="THY46" s="8"/>
      <c r="THZ46" s="8"/>
      <c r="TIA46" s="8"/>
      <c r="TIB46" s="8"/>
      <c r="TIC46" s="8"/>
      <c r="TID46" s="8"/>
      <c r="TIE46" s="8"/>
      <c r="TIF46" s="8"/>
      <c r="TIG46" s="8"/>
      <c r="TIH46" s="8"/>
      <c r="TII46" s="8"/>
      <c r="TIJ46" s="8"/>
      <c r="TIK46" s="8"/>
      <c r="TIL46" s="8"/>
      <c r="TIM46" s="8"/>
      <c r="TIN46" s="8"/>
      <c r="TIO46" s="8"/>
      <c r="TIP46" s="8"/>
      <c r="TIQ46" s="8"/>
      <c r="TIR46" s="8"/>
      <c r="TIS46" s="8"/>
      <c r="TIT46" s="8"/>
      <c r="TIU46" s="8"/>
      <c r="TIV46" s="8"/>
      <c r="TIW46" s="8"/>
      <c r="TIX46" s="8"/>
      <c r="TIY46" s="8"/>
      <c r="TIZ46" s="8"/>
      <c r="TJA46" s="8"/>
      <c r="TJB46" s="8"/>
      <c r="TJC46" s="8"/>
      <c r="TJD46" s="8"/>
      <c r="TJE46" s="8"/>
      <c r="TJF46" s="8"/>
      <c r="TJG46" s="8"/>
      <c r="TJH46" s="8"/>
      <c r="TJI46" s="8"/>
      <c r="TJJ46" s="8"/>
      <c r="TJK46" s="8"/>
      <c r="TJL46" s="8"/>
      <c r="TJM46" s="8"/>
      <c r="TJN46" s="8"/>
      <c r="TJO46" s="8"/>
      <c r="TJP46" s="8"/>
      <c r="TJQ46" s="8"/>
      <c r="TJR46" s="8"/>
      <c r="TJS46" s="8"/>
      <c r="TJT46" s="8"/>
      <c r="TJU46" s="8"/>
      <c r="TJV46" s="8"/>
      <c r="TJW46" s="8"/>
      <c r="TJX46" s="8"/>
      <c r="TJY46" s="8"/>
      <c r="TJZ46" s="8"/>
      <c r="TKA46" s="8"/>
      <c r="TKB46" s="8"/>
      <c r="TKC46" s="8"/>
      <c r="TKD46" s="8"/>
      <c r="TKE46" s="8"/>
      <c r="TKF46" s="8"/>
      <c r="TKG46" s="8"/>
      <c r="TKH46" s="8"/>
      <c r="TKI46" s="8"/>
      <c r="TKJ46" s="8"/>
      <c r="TKK46" s="8"/>
      <c r="TKL46" s="8"/>
      <c r="TKM46" s="8"/>
      <c r="TKN46" s="8"/>
      <c r="TKO46" s="8"/>
      <c r="TKP46" s="8"/>
      <c r="TKQ46" s="8"/>
      <c r="TKR46" s="8"/>
      <c r="TKS46" s="8"/>
      <c r="TKT46" s="8"/>
      <c r="TKU46" s="8"/>
      <c r="TKV46" s="8"/>
      <c r="TKW46" s="8"/>
      <c r="TKX46" s="8"/>
      <c r="TKY46" s="8"/>
      <c r="TKZ46" s="8"/>
      <c r="TLA46" s="8"/>
      <c r="TLB46" s="8"/>
      <c r="TLC46" s="8"/>
      <c r="TLD46" s="8"/>
      <c r="TLE46" s="8"/>
      <c r="TLF46" s="8"/>
      <c r="TLG46" s="8"/>
      <c r="TLH46" s="8"/>
      <c r="TLI46" s="8"/>
      <c r="TLJ46" s="8"/>
      <c r="TLK46" s="8"/>
      <c r="TLL46" s="8"/>
      <c r="TLM46" s="8"/>
      <c r="TLN46" s="8"/>
      <c r="TLO46" s="8"/>
      <c r="TLP46" s="8"/>
      <c r="TLQ46" s="8"/>
      <c r="TLR46" s="8"/>
      <c r="TLS46" s="8"/>
      <c r="TLT46" s="8"/>
      <c r="TLU46" s="8"/>
      <c r="TLV46" s="8"/>
      <c r="TLW46" s="8"/>
      <c r="TLX46" s="8"/>
      <c r="TLY46" s="8"/>
      <c r="TLZ46" s="8"/>
      <c r="TMA46" s="8"/>
      <c r="TMB46" s="8"/>
      <c r="TMC46" s="8"/>
      <c r="TMD46" s="8"/>
      <c r="TME46" s="8"/>
      <c r="TMF46" s="8"/>
      <c r="TMG46" s="8"/>
      <c r="TMH46" s="8"/>
      <c r="TMI46" s="8"/>
      <c r="TMJ46" s="8"/>
      <c r="TMK46" s="8"/>
      <c r="TML46" s="8"/>
      <c r="TMM46" s="8"/>
      <c r="TMN46" s="8"/>
      <c r="TMO46" s="8"/>
      <c r="TMP46" s="8"/>
      <c r="TMQ46" s="8"/>
      <c r="TMR46" s="8"/>
      <c r="TMS46" s="8"/>
      <c r="TMT46" s="8"/>
      <c r="TMU46" s="8"/>
      <c r="TMV46" s="8"/>
      <c r="TMW46" s="8"/>
      <c r="TMX46" s="8"/>
      <c r="TMY46" s="8"/>
      <c r="TMZ46" s="8"/>
      <c r="TNA46" s="8"/>
      <c r="TNB46" s="8"/>
      <c r="TNC46" s="8"/>
      <c r="TND46" s="8"/>
      <c r="TNE46" s="8"/>
      <c r="TNF46" s="8"/>
      <c r="TNG46" s="8"/>
      <c r="TNH46" s="8"/>
      <c r="TNI46" s="8"/>
      <c r="TNJ46" s="8"/>
      <c r="TNK46" s="8"/>
      <c r="TNL46" s="8"/>
      <c r="TNM46" s="8"/>
      <c r="TNN46" s="8"/>
      <c r="TNO46" s="8"/>
      <c r="TNP46" s="8"/>
      <c r="TNQ46" s="8"/>
      <c r="TNR46" s="8"/>
      <c r="TNS46" s="8"/>
      <c r="TNT46" s="8"/>
      <c r="TNU46" s="8"/>
      <c r="TNV46" s="8"/>
      <c r="TNW46" s="8"/>
      <c r="TNX46" s="8"/>
      <c r="TNY46" s="8"/>
      <c r="TNZ46" s="8"/>
      <c r="TOA46" s="8"/>
      <c r="TOB46" s="8"/>
      <c r="TOC46" s="8"/>
      <c r="TOD46" s="8"/>
      <c r="TOE46" s="8"/>
      <c r="TOF46" s="8"/>
      <c r="TOG46" s="8"/>
      <c r="TOH46" s="8"/>
      <c r="TOI46" s="8"/>
      <c r="TOJ46" s="8"/>
      <c r="TOK46" s="8"/>
      <c r="TOL46" s="8"/>
      <c r="TOM46" s="8"/>
      <c r="TON46" s="8"/>
      <c r="TOO46" s="8"/>
      <c r="TOP46" s="8"/>
      <c r="TOQ46" s="8"/>
      <c r="TOR46" s="8"/>
      <c r="TOS46" s="8"/>
      <c r="TOT46" s="8"/>
      <c r="TOU46" s="8"/>
      <c r="TOV46" s="8"/>
      <c r="TOW46" s="8"/>
      <c r="TOX46" s="8"/>
      <c r="TOY46" s="8"/>
      <c r="TOZ46" s="8"/>
      <c r="TPA46" s="8"/>
      <c r="TPB46" s="8"/>
      <c r="TPC46" s="8"/>
      <c r="TPD46" s="8"/>
      <c r="TPE46" s="8"/>
      <c r="TPF46" s="8"/>
      <c r="TPG46" s="8"/>
      <c r="TPH46" s="8"/>
      <c r="TPI46" s="8"/>
      <c r="TPJ46" s="8"/>
      <c r="TPK46" s="8"/>
      <c r="TPL46" s="8"/>
      <c r="TPM46" s="8"/>
      <c r="TPN46" s="8"/>
      <c r="TPO46" s="8"/>
      <c r="TPP46" s="8"/>
      <c r="TPQ46" s="8"/>
      <c r="TPR46" s="8"/>
      <c r="TPS46" s="8"/>
      <c r="TPT46" s="8"/>
      <c r="TPU46" s="8"/>
      <c r="TPV46" s="8"/>
      <c r="TPW46" s="8"/>
      <c r="TPX46" s="8"/>
      <c r="TPY46" s="8"/>
      <c r="TPZ46" s="8"/>
      <c r="TQA46" s="8"/>
      <c r="TQB46" s="8"/>
      <c r="TQC46" s="8"/>
      <c r="TQD46" s="8"/>
      <c r="TQE46" s="8"/>
      <c r="TQF46" s="8"/>
      <c r="TQG46" s="8"/>
      <c r="TQH46" s="8"/>
      <c r="TQI46" s="8"/>
      <c r="TQJ46" s="8"/>
      <c r="TQK46" s="8"/>
      <c r="TQL46" s="8"/>
      <c r="TQM46" s="8"/>
      <c r="TQN46" s="8"/>
      <c r="TQO46" s="8"/>
      <c r="TQP46" s="8"/>
      <c r="TQQ46" s="8"/>
      <c r="TQR46" s="8"/>
      <c r="TQS46" s="8"/>
      <c r="TQT46" s="8"/>
      <c r="TQU46" s="8"/>
      <c r="TQV46" s="8"/>
      <c r="TQW46" s="8"/>
      <c r="TQX46" s="8"/>
      <c r="TQY46" s="8"/>
      <c r="TQZ46" s="8"/>
      <c r="TRA46" s="8"/>
      <c r="TRB46" s="8"/>
      <c r="TRC46" s="8"/>
      <c r="TRD46" s="8"/>
      <c r="TRE46" s="8"/>
      <c r="TRF46" s="8"/>
      <c r="TRG46" s="8"/>
      <c r="TRH46" s="8"/>
      <c r="TRI46" s="8"/>
      <c r="TRJ46" s="8"/>
      <c r="TRK46" s="8"/>
      <c r="TRL46" s="8"/>
      <c r="TRM46" s="8"/>
      <c r="TRN46" s="8"/>
      <c r="TRO46" s="8"/>
      <c r="TRP46" s="8"/>
      <c r="TRQ46" s="8"/>
      <c r="TRR46" s="8"/>
      <c r="TRS46" s="8"/>
      <c r="TRT46" s="8"/>
      <c r="TRU46" s="8"/>
      <c r="TRV46" s="8"/>
      <c r="TRW46" s="8"/>
      <c r="TRX46" s="8"/>
      <c r="TRY46" s="8"/>
      <c r="TRZ46" s="8"/>
      <c r="TSA46" s="8"/>
      <c r="TSB46" s="8"/>
      <c r="TSC46" s="8"/>
      <c r="TSD46" s="8"/>
      <c r="TSE46" s="8"/>
      <c r="TSF46" s="8"/>
      <c r="TSG46" s="8"/>
      <c r="TSH46" s="8"/>
      <c r="TSI46" s="8"/>
      <c r="TSJ46" s="8"/>
      <c r="TSK46" s="8"/>
      <c r="TSL46" s="8"/>
      <c r="TSM46" s="8"/>
      <c r="TSN46" s="8"/>
      <c r="TSO46" s="8"/>
      <c r="TSP46" s="8"/>
      <c r="TSQ46" s="8"/>
      <c r="TSR46" s="8"/>
      <c r="TSS46" s="8"/>
      <c r="TST46" s="8"/>
      <c r="TSU46" s="8"/>
      <c r="TSV46" s="8"/>
      <c r="TSW46" s="8"/>
      <c r="TSX46" s="8"/>
      <c r="TSY46" s="8"/>
      <c r="TSZ46" s="8"/>
      <c r="TTA46" s="8"/>
      <c r="TTB46" s="8"/>
      <c r="TTC46" s="8"/>
      <c r="TTD46" s="8"/>
      <c r="TTE46" s="8"/>
      <c r="TTF46" s="8"/>
      <c r="TTG46" s="8"/>
      <c r="TTH46" s="8"/>
      <c r="TTI46" s="8"/>
      <c r="TTJ46" s="8"/>
      <c r="TTK46" s="8"/>
      <c r="TTL46" s="8"/>
      <c r="TTM46" s="8"/>
      <c r="TTN46" s="8"/>
      <c r="TTO46" s="8"/>
      <c r="TTP46" s="8"/>
      <c r="TTQ46" s="8"/>
      <c r="TTR46" s="8"/>
      <c r="TTS46" s="8"/>
      <c r="TTT46" s="8"/>
      <c r="TTU46" s="8"/>
      <c r="TTV46" s="8"/>
      <c r="TTW46" s="8"/>
      <c r="TTX46" s="8"/>
      <c r="TTY46" s="8"/>
      <c r="TTZ46" s="8"/>
      <c r="TUA46" s="8"/>
      <c r="TUB46" s="8"/>
      <c r="TUC46" s="8"/>
      <c r="TUD46" s="8"/>
      <c r="TUE46" s="8"/>
      <c r="TUF46" s="8"/>
      <c r="TUG46" s="8"/>
      <c r="TUH46" s="8"/>
      <c r="TUI46" s="8"/>
      <c r="TUJ46" s="8"/>
      <c r="TUK46" s="8"/>
      <c r="TUL46" s="8"/>
      <c r="TUM46" s="8"/>
      <c r="TUN46" s="8"/>
      <c r="TUO46" s="8"/>
      <c r="TUP46" s="8"/>
      <c r="TUQ46" s="8"/>
      <c r="TUR46" s="8"/>
      <c r="TUS46" s="8"/>
      <c r="TUT46" s="8"/>
      <c r="TUU46" s="8"/>
      <c r="TUV46" s="8"/>
      <c r="TUW46" s="8"/>
      <c r="TUX46" s="8"/>
      <c r="TUY46" s="8"/>
      <c r="TUZ46" s="8"/>
      <c r="TVA46" s="8"/>
      <c r="TVB46" s="8"/>
      <c r="TVC46" s="8"/>
      <c r="TVD46" s="8"/>
      <c r="TVE46" s="8"/>
      <c r="TVF46" s="8"/>
      <c r="TVG46" s="8"/>
      <c r="TVH46" s="8"/>
      <c r="TVI46" s="8"/>
      <c r="TVJ46" s="8"/>
      <c r="TVK46" s="8"/>
      <c r="TVL46" s="8"/>
      <c r="TVM46" s="8"/>
      <c r="TVN46" s="8"/>
      <c r="TVO46" s="8"/>
      <c r="TVP46" s="8"/>
      <c r="TVQ46" s="8"/>
      <c r="TVR46" s="8"/>
      <c r="TVS46" s="8"/>
      <c r="TVT46" s="8"/>
      <c r="TVU46" s="8"/>
      <c r="TVV46" s="8"/>
      <c r="TVW46" s="8"/>
      <c r="TVX46" s="8"/>
      <c r="TVY46" s="8"/>
      <c r="TVZ46" s="8"/>
      <c r="TWA46" s="8"/>
      <c r="TWB46" s="8"/>
      <c r="TWC46" s="8"/>
      <c r="TWD46" s="8"/>
      <c r="TWE46" s="8"/>
      <c r="TWF46" s="8"/>
      <c r="TWG46" s="8"/>
      <c r="TWH46" s="8"/>
      <c r="TWI46" s="8"/>
      <c r="TWJ46" s="8"/>
      <c r="TWK46" s="8"/>
      <c r="TWL46" s="8"/>
      <c r="TWM46" s="8"/>
      <c r="TWN46" s="8"/>
      <c r="TWO46" s="8"/>
      <c r="TWP46" s="8"/>
      <c r="TWQ46" s="8"/>
      <c r="TWR46" s="8"/>
      <c r="TWS46" s="8"/>
      <c r="TWT46" s="8"/>
      <c r="TWU46" s="8"/>
      <c r="TWV46" s="8"/>
      <c r="TWW46" s="8"/>
      <c r="TWX46" s="8"/>
      <c r="TWY46" s="8"/>
      <c r="TWZ46" s="8"/>
      <c r="TXA46" s="8"/>
      <c r="TXB46" s="8"/>
      <c r="TXC46" s="8"/>
      <c r="TXD46" s="8"/>
      <c r="TXE46" s="8"/>
      <c r="TXF46" s="8"/>
      <c r="TXG46" s="8"/>
      <c r="TXH46" s="8"/>
      <c r="TXI46" s="8"/>
      <c r="TXJ46" s="8"/>
      <c r="TXK46" s="8"/>
      <c r="TXL46" s="8"/>
      <c r="TXM46" s="8"/>
      <c r="TXN46" s="8"/>
      <c r="TXO46" s="8"/>
      <c r="TXP46" s="8"/>
      <c r="TXQ46" s="8"/>
      <c r="TXR46" s="8"/>
      <c r="TXS46" s="8"/>
      <c r="TXT46" s="8"/>
      <c r="TXU46" s="8"/>
      <c r="TXV46" s="8"/>
      <c r="TXW46" s="8"/>
      <c r="TXX46" s="8"/>
      <c r="TXY46" s="8"/>
      <c r="TXZ46" s="8"/>
      <c r="TYA46" s="8"/>
      <c r="TYB46" s="8"/>
      <c r="TYC46" s="8"/>
      <c r="TYD46" s="8"/>
      <c r="TYE46" s="8"/>
      <c r="TYF46" s="8"/>
      <c r="TYG46" s="8"/>
      <c r="TYH46" s="8"/>
      <c r="TYI46" s="8"/>
      <c r="TYJ46" s="8"/>
      <c r="TYK46" s="8"/>
      <c r="TYL46" s="8"/>
      <c r="TYM46" s="8"/>
      <c r="TYN46" s="8"/>
      <c r="TYO46" s="8"/>
      <c r="TYP46" s="8"/>
      <c r="TYQ46" s="8"/>
      <c r="TYR46" s="8"/>
      <c r="TYS46" s="8"/>
      <c r="TYT46" s="8"/>
      <c r="TYU46" s="8"/>
      <c r="TYV46" s="8"/>
      <c r="TYW46" s="8"/>
      <c r="TYX46" s="8"/>
      <c r="TYY46" s="8"/>
      <c r="TYZ46" s="8"/>
      <c r="TZA46" s="8"/>
      <c r="TZB46" s="8"/>
      <c r="TZC46" s="8"/>
      <c r="TZD46" s="8"/>
      <c r="TZE46" s="8"/>
      <c r="TZF46" s="8"/>
      <c r="TZG46" s="8"/>
      <c r="TZH46" s="8"/>
      <c r="TZI46" s="8"/>
      <c r="TZJ46" s="8"/>
      <c r="TZK46" s="8"/>
      <c r="TZL46" s="8"/>
      <c r="TZM46" s="8"/>
      <c r="TZN46" s="8"/>
      <c r="TZO46" s="8"/>
      <c r="TZP46" s="8"/>
      <c r="TZQ46" s="8"/>
      <c r="TZR46" s="8"/>
      <c r="TZS46" s="8"/>
      <c r="TZT46" s="8"/>
      <c r="TZU46" s="8"/>
      <c r="TZV46" s="8"/>
      <c r="TZW46" s="8"/>
      <c r="TZX46" s="8"/>
      <c r="TZY46" s="8"/>
      <c r="TZZ46" s="8"/>
      <c r="UAA46" s="8"/>
      <c r="UAB46" s="8"/>
      <c r="UAC46" s="8"/>
      <c r="UAD46" s="8"/>
      <c r="UAE46" s="8"/>
      <c r="UAF46" s="8"/>
      <c r="UAG46" s="8"/>
      <c r="UAH46" s="8"/>
      <c r="UAI46" s="8"/>
      <c r="UAJ46" s="8"/>
      <c r="UAK46" s="8"/>
      <c r="UAL46" s="8"/>
      <c r="UAM46" s="8"/>
      <c r="UAN46" s="8"/>
      <c r="UAO46" s="8"/>
      <c r="UAP46" s="8"/>
      <c r="UAQ46" s="8"/>
      <c r="UAR46" s="8"/>
      <c r="UAS46" s="8"/>
      <c r="UAT46" s="8"/>
      <c r="UAU46" s="8"/>
      <c r="UAV46" s="8"/>
      <c r="UAW46" s="8"/>
      <c r="UAX46" s="8"/>
      <c r="UAY46" s="8"/>
      <c r="UAZ46" s="8"/>
      <c r="UBA46" s="8"/>
      <c r="UBB46" s="8"/>
      <c r="UBC46" s="8"/>
      <c r="UBD46" s="8"/>
      <c r="UBE46" s="8"/>
      <c r="UBF46" s="8"/>
      <c r="UBG46" s="8"/>
      <c r="UBH46" s="8"/>
      <c r="UBI46" s="8"/>
      <c r="UBJ46" s="8"/>
      <c r="UBK46" s="8"/>
      <c r="UBL46" s="8"/>
      <c r="UBM46" s="8"/>
      <c r="UBN46" s="8"/>
      <c r="UBO46" s="8"/>
      <c r="UBP46" s="8"/>
      <c r="UBQ46" s="8"/>
      <c r="UBR46" s="8"/>
      <c r="UBS46" s="8"/>
      <c r="UBT46" s="8"/>
      <c r="UBU46" s="8"/>
      <c r="UBV46" s="8"/>
      <c r="UBW46" s="8"/>
      <c r="UBX46" s="8"/>
      <c r="UBY46" s="8"/>
      <c r="UBZ46" s="8"/>
      <c r="UCA46" s="8"/>
      <c r="UCB46" s="8"/>
      <c r="UCC46" s="8"/>
      <c r="UCD46" s="8"/>
      <c r="UCE46" s="8"/>
      <c r="UCF46" s="8"/>
      <c r="UCG46" s="8"/>
      <c r="UCH46" s="8"/>
      <c r="UCI46" s="8"/>
      <c r="UCJ46" s="8"/>
      <c r="UCK46" s="8"/>
      <c r="UCL46" s="8"/>
      <c r="UCM46" s="8"/>
      <c r="UCN46" s="8"/>
      <c r="UCO46" s="8"/>
      <c r="UCP46" s="8"/>
      <c r="UCQ46" s="8"/>
      <c r="UCR46" s="8"/>
      <c r="UCS46" s="8"/>
      <c r="UCT46" s="8"/>
      <c r="UCU46" s="8"/>
      <c r="UCV46" s="8"/>
      <c r="UCW46" s="8"/>
      <c r="UCX46" s="8"/>
      <c r="UCY46" s="8"/>
      <c r="UCZ46" s="8"/>
      <c r="UDA46" s="8"/>
      <c r="UDB46" s="8"/>
      <c r="UDC46" s="8"/>
      <c r="UDD46" s="8"/>
      <c r="UDE46" s="8"/>
      <c r="UDF46" s="8"/>
      <c r="UDG46" s="8"/>
      <c r="UDH46" s="8"/>
      <c r="UDI46" s="8"/>
      <c r="UDJ46" s="8"/>
      <c r="UDK46" s="8"/>
      <c r="UDL46" s="8"/>
      <c r="UDM46" s="8"/>
      <c r="UDN46" s="8"/>
      <c r="UDO46" s="8"/>
      <c r="UDP46" s="8"/>
      <c r="UDQ46" s="8"/>
      <c r="UDR46" s="8"/>
      <c r="UDS46" s="8"/>
      <c r="UDT46" s="8"/>
      <c r="UDU46" s="8"/>
      <c r="UDV46" s="8"/>
      <c r="UDW46" s="8"/>
      <c r="UDX46" s="8"/>
      <c r="UDY46" s="8"/>
      <c r="UDZ46" s="8"/>
      <c r="UEA46" s="8"/>
      <c r="UEB46" s="8"/>
      <c r="UEC46" s="8"/>
      <c r="UED46" s="8"/>
      <c r="UEE46" s="8"/>
      <c r="UEF46" s="8"/>
      <c r="UEG46" s="8"/>
      <c r="UEH46" s="8"/>
      <c r="UEI46" s="8"/>
      <c r="UEJ46" s="8"/>
      <c r="UEK46" s="8"/>
      <c r="UEL46" s="8"/>
      <c r="UEM46" s="8"/>
      <c r="UEN46" s="8"/>
      <c r="UEO46" s="8"/>
      <c r="UEP46" s="8"/>
      <c r="UEQ46" s="8"/>
      <c r="UER46" s="8"/>
      <c r="UES46" s="8"/>
      <c r="UET46" s="8"/>
      <c r="UEU46" s="8"/>
      <c r="UEV46" s="8"/>
      <c r="UEW46" s="8"/>
      <c r="UEX46" s="8"/>
      <c r="UEY46" s="8"/>
      <c r="UEZ46" s="8"/>
      <c r="UFA46" s="8"/>
      <c r="UFB46" s="8"/>
      <c r="UFC46" s="8"/>
      <c r="UFD46" s="8"/>
      <c r="UFE46" s="8"/>
      <c r="UFF46" s="8"/>
      <c r="UFG46" s="8"/>
      <c r="UFH46" s="8"/>
      <c r="UFI46" s="8"/>
      <c r="UFJ46" s="8"/>
      <c r="UFK46" s="8"/>
      <c r="UFL46" s="8"/>
      <c r="UFM46" s="8"/>
      <c r="UFN46" s="8"/>
      <c r="UFO46" s="8"/>
      <c r="UFP46" s="8"/>
      <c r="UFQ46" s="8"/>
      <c r="UFR46" s="8"/>
      <c r="UFS46" s="8"/>
      <c r="UFT46" s="8"/>
      <c r="UFU46" s="8"/>
      <c r="UFV46" s="8"/>
      <c r="UFW46" s="8"/>
      <c r="UFX46" s="8"/>
      <c r="UFY46" s="8"/>
      <c r="UFZ46" s="8"/>
      <c r="UGA46" s="8"/>
      <c r="UGB46" s="8"/>
      <c r="UGC46" s="8"/>
      <c r="UGD46" s="8"/>
      <c r="UGE46" s="8"/>
      <c r="UGF46" s="8"/>
      <c r="UGG46" s="8"/>
      <c r="UGH46" s="8"/>
      <c r="UGI46" s="8"/>
      <c r="UGJ46" s="8"/>
      <c r="UGK46" s="8"/>
      <c r="UGL46" s="8"/>
      <c r="UGM46" s="8"/>
      <c r="UGN46" s="8"/>
      <c r="UGO46" s="8"/>
      <c r="UGP46" s="8"/>
      <c r="UGQ46" s="8"/>
      <c r="UGR46" s="8"/>
      <c r="UGS46" s="8"/>
      <c r="UGT46" s="8"/>
      <c r="UGU46" s="8"/>
      <c r="UGV46" s="8"/>
      <c r="UGW46" s="8"/>
      <c r="UGX46" s="8"/>
      <c r="UGY46" s="8"/>
      <c r="UGZ46" s="8"/>
      <c r="UHA46" s="8"/>
      <c r="UHB46" s="8"/>
      <c r="UHC46" s="8"/>
      <c r="UHD46" s="8"/>
      <c r="UHE46" s="8"/>
      <c r="UHF46" s="8"/>
      <c r="UHG46" s="8"/>
      <c r="UHH46" s="8"/>
      <c r="UHI46" s="8"/>
      <c r="UHJ46" s="8"/>
      <c r="UHK46" s="8"/>
      <c r="UHL46" s="8"/>
      <c r="UHM46" s="8"/>
      <c r="UHN46" s="8"/>
      <c r="UHO46" s="8"/>
      <c r="UHP46" s="8"/>
      <c r="UHQ46" s="8"/>
      <c r="UHR46" s="8"/>
      <c r="UHS46" s="8"/>
      <c r="UHT46" s="8"/>
      <c r="UHU46" s="8"/>
      <c r="UHV46" s="8"/>
      <c r="UHW46" s="8"/>
      <c r="UHX46" s="8"/>
      <c r="UHY46" s="8"/>
      <c r="UHZ46" s="8"/>
      <c r="UIA46" s="8"/>
      <c r="UIB46" s="8"/>
      <c r="UIC46" s="8"/>
      <c r="UID46" s="8"/>
      <c r="UIE46" s="8"/>
      <c r="UIF46" s="8"/>
      <c r="UIG46" s="8"/>
      <c r="UIH46" s="8"/>
      <c r="UII46" s="8"/>
      <c r="UIJ46" s="8"/>
      <c r="UIK46" s="8"/>
      <c r="UIL46" s="8"/>
      <c r="UIM46" s="8"/>
      <c r="UIN46" s="8"/>
      <c r="UIO46" s="8"/>
      <c r="UIP46" s="8"/>
      <c r="UIQ46" s="8"/>
      <c r="UIR46" s="8"/>
      <c r="UIS46" s="8"/>
      <c r="UIT46" s="8"/>
      <c r="UIU46" s="8"/>
      <c r="UIV46" s="8"/>
      <c r="UIW46" s="8"/>
      <c r="UIX46" s="8"/>
      <c r="UIY46" s="8"/>
      <c r="UIZ46" s="8"/>
      <c r="UJA46" s="8"/>
      <c r="UJB46" s="8"/>
      <c r="UJC46" s="8"/>
      <c r="UJD46" s="8"/>
      <c r="UJE46" s="8"/>
      <c r="UJF46" s="8"/>
      <c r="UJG46" s="8"/>
      <c r="UJH46" s="8"/>
      <c r="UJI46" s="8"/>
      <c r="UJJ46" s="8"/>
      <c r="UJK46" s="8"/>
      <c r="UJL46" s="8"/>
      <c r="UJM46" s="8"/>
      <c r="UJN46" s="8"/>
      <c r="UJO46" s="8"/>
      <c r="UJP46" s="8"/>
      <c r="UJQ46" s="8"/>
      <c r="UJR46" s="8"/>
      <c r="UJS46" s="8"/>
      <c r="UJT46" s="8"/>
      <c r="UJU46" s="8"/>
      <c r="UJV46" s="8"/>
      <c r="UJW46" s="8"/>
      <c r="UJX46" s="8"/>
      <c r="UJY46" s="8"/>
      <c r="UJZ46" s="8"/>
      <c r="UKA46" s="8"/>
      <c r="UKB46" s="8"/>
      <c r="UKC46" s="8"/>
      <c r="UKD46" s="8"/>
      <c r="UKE46" s="8"/>
      <c r="UKF46" s="8"/>
      <c r="UKG46" s="8"/>
      <c r="UKH46" s="8"/>
      <c r="UKI46" s="8"/>
      <c r="UKJ46" s="8"/>
      <c r="UKK46" s="8"/>
      <c r="UKL46" s="8"/>
      <c r="UKM46" s="8"/>
      <c r="UKN46" s="8"/>
      <c r="UKO46" s="8"/>
      <c r="UKP46" s="8"/>
      <c r="UKQ46" s="8"/>
      <c r="UKR46" s="8"/>
      <c r="UKS46" s="8"/>
      <c r="UKT46" s="8"/>
      <c r="UKU46" s="8"/>
      <c r="UKV46" s="8"/>
      <c r="UKW46" s="8"/>
      <c r="UKX46" s="8"/>
      <c r="UKY46" s="8"/>
      <c r="UKZ46" s="8"/>
      <c r="ULA46" s="8"/>
      <c r="ULB46" s="8"/>
      <c r="ULC46" s="8"/>
      <c r="ULD46" s="8"/>
      <c r="ULE46" s="8"/>
      <c r="ULF46" s="8"/>
      <c r="ULG46" s="8"/>
      <c r="ULH46" s="8"/>
      <c r="ULI46" s="8"/>
      <c r="ULJ46" s="8"/>
      <c r="ULK46" s="8"/>
      <c r="ULL46" s="8"/>
      <c r="ULM46" s="8"/>
      <c r="ULN46" s="8"/>
      <c r="ULO46" s="8"/>
      <c r="ULP46" s="8"/>
      <c r="ULQ46" s="8"/>
      <c r="ULR46" s="8"/>
      <c r="ULS46" s="8"/>
      <c r="ULT46" s="8"/>
      <c r="ULU46" s="8"/>
      <c r="ULV46" s="8"/>
      <c r="ULW46" s="8"/>
      <c r="ULX46" s="8"/>
      <c r="ULY46" s="8"/>
      <c r="ULZ46" s="8"/>
      <c r="UMA46" s="8"/>
      <c r="UMB46" s="8"/>
      <c r="UMC46" s="8"/>
      <c r="UMD46" s="8"/>
      <c r="UME46" s="8"/>
      <c r="UMF46" s="8"/>
      <c r="UMG46" s="8"/>
      <c r="UMH46" s="8"/>
      <c r="UMI46" s="8"/>
      <c r="UMJ46" s="8"/>
      <c r="UMK46" s="8"/>
      <c r="UML46" s="8"/>
      <c r="UMM46" s="8"/>
      <c r="UMN46" s="8"/>
      <c r="UMO46" s="8"/>
      <c r="UMP46" s="8"/>
      <c r="UMQ46" s="8"/>
      <c r="UMR46" s="8"/>
      <c r="UMS46" s="8"/>
      <c r="UMT46" s="8"/>
      <c r="UMU46" s="8"/>
      <c r="UMV46" s="8"/>
      <c r="UMW46" s="8"/>
      <c r="UMX46" s="8"/>
      <c r="UMY46" s="8"/>
      <c r="UMZ46" s="8"/>
      <c r="UNA46" s="8"/>
      <c r="UNB46" s="8"/>
      <c r="UNC46" s="8"/>
      <c r="UND46" s="8"/>
      <c r="UNE46" s="8"/>
      <c r="UNF46" s="8"/>
      <c r="UNG46" s="8"/>
      <c r="UNH46" s="8"/>
      <c r="UNI46" s="8"/>
      <c r="UNJ46" s="8"/>
      <c r="UNK46" s="8"/>
      <c r="UNL46" s="8"/>
      <c r="UNM46" s="8"/>
      <c r="UNN46" s="8"/>
      <c r="UNO46" s="8"/>
      <c r="UNP46" s="8"/>
      <c r="UNQ46" s="8"/>
      <c r="UNR46" s="8"/>
      <c r="UNS46" s="8"/>
      <c r="UNT46" s="8"/>
      <c r="UNU46" s="8"/>
      <c r="UNV46" s="8"/>
      <c r="UNW46" s="8"/>
      <c r="UNX46" s="8"/>
      <c r="UNY46" s="8"/>
      <c r="UNZ46" s="8"/>
      <c r="UOA46" s="8"/>
      <c r="UOB46" s="8"/>
      <c r="UOC46" s="8"/>
      <c r="UOD46" s="8"/>
      <c r="UOE46" s="8"/>
      <c r="UOF46" s="8"/>
      <c r="UOG46" s="8"/>
      <c r="UOH46" s="8"/>
      <c r="UOI46" s="8"/>
      <c r="UOJ46" s="8"/>
      <c r="UOK46" s="8"/>
      <c r="UOL46" s="8"/>
      <c r="UOM46" s="8"/>
      <c r="UON46" s="8"/>
      <c r="UOO46" s="8"/>
      <c r="UOP46" s="8"/>
      <c r="UOQ46" s="8"/>
      <c r="UOR46" s="8"/>
      <c r="UOS46" s="8"/>
      <c r="UOT46" s="8"/>
      <c r="UOU46" s="8"/>
      <c r="UOV46" s="8"/>
      <c r="UOW46" s="8"/>
      <c r="UOX46" s="8"/>
      <c r="UOY46" s="8"/>
      <c r="UOZ46" s="8"/>
      <c r="UPA46" s="8"/>
      <c r="UPB46" s="8"/>
      <c r="UPC46" s="8"/>
      <c r="UPD46" s="8"/>
      <c r="UPE46" s="8"/>
      <c r="UPF46" s="8"/>
      <c r="UPG46" s="8"/>
      <c r="UPH46" s="8"/>
      <c r="UPI46" s="8"/>
      <c r="UPJ46" s="8"/>
      <c r="UPK46" s="8"/>
      <c r="UPL46" s="8"/>
      <c r="UPM46" s="8"/>
      <c r="UPN46" s="8"/>
      <c r="UPO46" s="8"/>
      <c r="UPP46" s="8"/>
      <c r="UPQ46" s="8"/>
      <c r="UPR46" s="8"/>
      <c r="UPS46" s="8"/>
      <c r="UPT46" s="8"/>
      <c r="UPU46" s="8"/>
      <c r="UPV46" s="8"/>
      <c r="UPW46" s="8"/>
      <c r="UPX46" s="8"/>
      <c r="UPY46" s="8"/>
      <c r="UPZ46" s="8"/>
      <c r="UQA46" s="8"/>
      <c r="UQB46" s="8"/>
      <c r="UQC46" s="8"/>
      <c r="UQD46" s="8"/>
      <c r="UQE46" s="8"/>
      <c r="UQF46" s="8"/>
      <c r="UQG46" s="8"/>
      <c r="UQH46" s="8"/>
      <c r="UQI46" s="8"/>
      <c r="UQJ46" s="8"/>
      <c r="UQK46" s="8"/>
      <c r="UQL46" s="8"/>
      <c r="UQM46" s="8"/>
      <c r="UQN46" s="8"/>
      <c r="UQO46" s="8"/>
      <c r="UQP46" s="8"/>
      <c r="UQQ46" s="8"/>
      <c r="UQR46" s="8"/>
      <c r="UQS46" s="8"/>
      <c r="UQT46" s="8"/>
      <c r="UQU46" s="8"/>
      <c r="UQV46" s="8"/>
      <c r="UQW46" s="8"/>
      <c r="UQX46" s="8"/>
      <c r="UQY46" s="8"/>
      <c r="UQZ46" s="8"/>
      <c r="URA46" s="8"/>
      <c r="URB46" s="8"/>
      <c r="URC46" s="8"/>
      <c r="URD46" s="8"/>
      <c r="URE46" s="8"/>
      <c r="URF46" s="8"/>
      <c r="URG46" s="8"/>
      <c r="URH46" s="8"/>
      <c r="URI46" s="8"/>
      <c r="URJ46" s="8"/>
      <c r="URK46" s="8"/>
      <c r="URL46" s="8"/>
      <c r="URM46" s="8"/>
      <c r="URN46" s="8"/>
      <c r="URO46" s="8"/>
      <c r="URP46" s="8"/>
      <c r="URQ46" s="8"/>
      <c r="URR46" s="8"/>
      <c r="URS46" s="8"/>
      <c r="URT46" s="8"/>
      <c r="URU46" s="8"/>
      <c r="URV46" s="8"/>
      <c r="URW46" s="8"/>
      <c r="URX46" s="8"/>
      <c r="URY46" s="8"/>
      <c r="URZ46" s="8"/>
      <c r="USA46" s="8"/>
      <c r="USB46" s="8"/>
      <c r="USC46" s="8"/>
      <c r="USD46" s="8"/>
      <c r="USE46" s="8"/>
      <c r="USF46" s="8"/>
      <c r="USG46" s="8"/>
      <c r="USH46" s="8"/>
      <c r="USI46" s="8"/>
      <c r="USJ46" s="8"/>
      <c r="USK46" s="8"/>
      <c r="USL46" s="8"/>
      <c r="USM46" s="8"/>
      <c r="USN46" s="8"/>
      <c r="USO46" s="8"/>
      <c r="USP46" s="8"/>
      <c r="USQ46" s="8"/>
      <c r="USR46" s="8"/>
      <c r="USS46" s="8"/>
      <c r="UST46" s="8"/>
      <c r="USU46" s="8"/>
      <c r="USV46" s="8"/>
      <c r="USW46" s="8"/>
      <c r="USX46" s="8"/>
      <c r="USY46" s="8"/>
      <c r="USZ46" s="8"/>
      <c r="UTA46" s="8"/>
      <c r="UTB46" s="8"/>
      <c r="UTC46" s="8"/>
      <c r="UTD46" s="8"/>
      <c r="UTE46" s="8"/>
      <c r="UTF46" s="8"/>
      <c r="UTG46" s="8"/>
      <c r="UTH46" s="8"/>
      <c r="UTI46" s="8"/>
      <c r="UTJ46" s="8"/>
      <c r="UTK46" s="8"/>
      <c r="UTL46" s="8"/>
      <c r="UTM46" s="8"/>
      <c r="UTN46" s="8"/>
      <c r="UTO46" s="8"/>
      <c r="UTP46" s="8"/>
      <c r="UTQ46" s="8"/>
      <c r="UTR46" s="8"/>
      <c r="UTS46" s="8"/>
      <c r="UTT46" s="8"/>
      <c r="UTU46" s="8"/>
      <c r="UTV46" s="8"/>
      <c r="UTW46" s="8"/>
      <c r="UTX46" s="8"/>
      <c r="UTY46" s="8"/>
      <c r="UTZ46" s="8"/>
      <c r="UUA46" s="8"/>
      <c r="UUB46" s="8"/>
      <c r="UUC46" s="8"/>
      <c r="UUD46" s="8"/>
      <c r="UUE46" s="8"/>
      <c r="UUF46" s="8"/>
      <c r="UUG46" s="8"/>
      <c r="UUH46" s="8"/>
      <c r="UUI46" s="8"/>
      <c r="UUJ46" s="8"/>
      <c r="UUK46" s="8"/>
      <c r="UUL46" s="8"/>
      <c r="UUM46" s="8"/>
      <c r="UUN46" s="8"/>
      <c r="UUO46" s="8"/>
      <c r="UUP46" s="8"/>
      <c r="UUQ46" s="8"/>
      <c r="UUR46" s="8"/>
      <c r="UUS46" s="8"/>
      <c r="UUT46" s="8"/>
      <c r="UUU46" s="8"/>
      <c r="UUV46" s="8"/>
      <c r="UUW46" s="8"/>
      <c r="UUX46" s="8"/>
      <c r="UUY46" s="8"/>
      <c r="UUZ46" s="8"/>
      <c r="UVA46" s="8"/>
      <c r="UVB46" s="8"/>
      <c r="UVC46" s="8"/>
      <c r="UVD46" s="8"/>
      <c r="UVE46" s="8"/>
      <c r="UVF46" s="8"/>
      <c r="UVG46" s="8"/>
      <c r="UVH46" s="8"/>
      <c r="UVI46" s="8"/>
      <c r="UVJ46" s="8"/>
      <c r="UVK46" s="8"/>
      <c r="UVL46" s="8"/>
      <c r="UVM46" s="8"/>
      <c r="UVN46" s="8"/>
      <c r="UVO46" s="8"/>
      <c r="UVP46" s="8"/>
      <c r="UVQ46" s="8"/>
      <c r="UVR46" s="8"/>
      <c r="UVS46" s="8"/>
      <c r="UVT46" s="8"/>
      <c r="UVU46" s="8"/>
      <c r="UVV46" s="8"/>
      <c r="UVW46" s="8"/>
      <c r="UVX46" s="8"/>
      <c r="UVY46" s="8"/>
      <c r="UVZ46" s="8"/>
      <c r="UWA46" s="8"/>
      <c r="UWB46" s="8"/>
      <c r="UWC46" s="8"/>
      <c r="UWD46" s="8"/>
      <c r="UWE46" s="8"/>
      <c r="UWF46" s="8"/>
      <c r="UWG46" s="8"/>
      <c r="UWH46" s="8"/>
      <c r="UWI46" s="8"/>
      <c r="UWJ46" s="8"/>
      <c r="UWK46" s="8"/>
      <c r="UWL46" s="8"/>
      <c r="UWM46" s="8"/>
      <c r="UWN46" s="8"/>
      <c r="UWO46" s="8"/>
      <c r="UWP46" s="8"/>
      <c r="UWQ46" s="8"/>
      <c r="UWR46" s="8"/>
      <c r="UWS46" s="8"/>
      <c r="UWT46" s="8"/>
      <c r="UWU46" s="8"/>
      <c r="UWV46" s="8"/>
      <c r="UWW46" s="8"/>
      <c r="UWX46" s="8"/>
      <c r="UWY46" s="8"/>
      <c r="UWZ46" s="8"/>
      <c r="UXA46" s="8"/>
      <c r="UXB46" s="8"/>
      <c r="UXC46" s="8"/>
      <c r="UXD46" s="8"/>
      <c r="UXE46" s="8"/>
      <c r="UXF46" s="8"/>
      <c r="UXG46" s="8"/>
      <c r="UXH46" s="8"/>
      <c r="UXI46" s="8"/>
      <c r="UXJ46" s="8"/>
      <c r="UXK46" s="8"/>
      <c r="UXL46" s="8"/>
      <c r="UXM46" s="8"/>
      <c r="UXN46" s="8"/>
      <c r="UXO46" s="8"/>
      <c r="UXP46" s="8"/>
      <c r="UXQ46" s="8"/>
      <c r="UXR46" s="8"/>
      <c r="UXS46" s="8"/>
      <c r="UXT46" s="8"/>
      <c r="UXU46" s="8"/>
      <c r="UXV46" s="8"/>
      <c r="UXW46" s="8"/>
      <c r="UXX46" s="8"/>
      <c r="UXY46" s="8"/>
      <c r="UXZ46" s="8"/>
      <c r="UYA46" s="8"/>
      <c r="UYB46" s="8"/>
      <c r="UYC46" s="8"/>
      <c r="UYD46" s="8"/>
      <c r="UYE46" s="8"/>
      <c r="UYF46" s="8"/>
      <c r="UYG46" s="8"/>
      <c r="UYH46" s="8"/>
      <c r="UYI46" s="8"/>
      <c r="UYJ46" s="8"/>
      <c r="UYK46" s="8"/>
      <c r="UYL46" s="8"/>
      <c r="UYM46" s="8"/>
      <c r="UYN46" s="8"/>
      <c r="UYO46" s="8"/>
      <c r="UYP46" s="8"/>
      <c r="UYQ46" s="8"/>
      <c r="UYR46" s="8"/>
      <c r="UYS46" s="8"/>
      <c r="UYT46" s="8"/>
      <c r="UYU46" s="8"/>
      <c r="UYV46" s="8"/>
      <c r="UYW46" s="8"/>
      <c r="UYX46" s="8"/>
      <c r="UYY46" s="8"/>
      <c r="UYZ46" s="8"/>
      <c r="UZA46" s="8"/>
      <c r="UZB46" s="8"/>
      <c r="UZC46" s="8"/>
      <c r="UZD46" s="8"/>
      <c r="UZE46" s="8"/>
      <c r="UZF46" s="8"/>
      <c r="UZG46" s="8"/>
      <c r="UZH46" s="8"/>
      <c r="UZI46" s="8"/>
      <c r="UZJ46" s="8"/>
      <c r="UZK46" s="8"/>
      <c r="UZL46" s="8"/>
      <c r="UZM46" s="8"/>
      <c r="UZN46" s="8"/>
      <c r="UZO46" s="8"/>
      <c r="UZP46" s="8"/>
      <c r="UZQ46" s="8"/>
      <c r="UZR46" s="8"/>
      <c r="UZS46" s="8"/>
      <c r="UZT46" s="8"/>
      <c r="UZU46" s="8"/>
      <c r="UZV46" s="8"/>
      <c r="UZW46" s="8"/>
      <c r="UZX46" s="8"/>
      <c r="UZY46" s="8"/>
      <c r="UZZ46" s="8"/>
      <c r="VAA46" s="8"/>
      <c r="VAB46" s="8"/>
      <c r="VAC46" s="8"/>
      <c r="VAD46" s="8"/>
      <c r="VAE46" s="8"/>
      <c r="VAF46" s="8"/>
      <c r="VAG46" s="8"/>
      <c r="VAH46" s="8"/>
      <c r="VAI46" s="8"/>
      <c r="VAJ46" s="8"/>
      <c r="VAK46" s="8"/>
      <c r="VAL46" s="8"/>
      <c r="VAM46" s="8"/>
      <c r="VAN46" s="8"/>
      <c r="VAO46" s="8"/>
      <c r="VAP46" s="8"/>
      <c r="VAQ46" s="8"/>
      <c r="VAR46" s="8"/>
      <c r="VAS46" s="8"/>
      <c r="VAT46" s="8"/>
      <c r="VAU46" s="8"/>
      <c r="VAV46" s="8"/>
      <c r="VAW46" s="8"/>
      <c r="VAX46" s="8"/>
      <c r="VAY46" s="8"/>
      <c r="VAZ46" s="8"/>
      <c r="VBA46" s="8"/>
      <c r="VBB46" s="8"/>
      <c r="VBC46" s="8"/>
      <c r="VBD46" s="8"/>
      <c r="VBE46" s="8"/>
      <c r="VBF46" s="8"/>
      <c r="VBG46" s="8"/>
      <c r="VBH46" s="8"/>
      <c r="VBI46" s="8"/>
      <c r="VBJ46" s="8"/>
      <c r="VBK46" s="8"/>
      <c r="VBL46" s="8"/>
      <c r="VBM46" s="8"/>
      <c r="VBN46" s="8"/>
      <c r="VBO46" s="8"/>
      <c r="VBP46" s="8"/>
      <c r="VBQ46" s="8"/>
      <c r="VBR46" s="8"/>
      <c r="VBS46" s="8"/>
      <c r="VBT46" s="8"/>
      <c r="VBU46" s="8"/>
      <c r="VBV46" s="8"/>
      <c r="VBW46" s="8"/>
      <c r="VBX46" s="8"/>
      <c r="VBY46" s="8"/>
      <c r="VBZ46" s="8"/>
      <c r="VCA46" s="8"/>
      <c r="VCB46" s="8"/>
      <c r="VCC46" s="8"/>
      <c r="VCD46" s="8"/>
      <c r="VCE46" s="8"/>
      <c r="VCF46" s="8"/>
      <c r="VCG46" s="8"/>
      <c r="VCH46" s="8"/>
      <c r="VCI46" s="8"/>
      <c r="VCJ46" s="8"/>
      <c r="VCK46" s="8"/>
      <c r="VCL46" s="8"/>
      <c r="VCM46" s="8"/>
      <c r="VCN46" s="8"/>
      <c r="VCO46" s="8"/>
      <c r="VCP46" s="8"/>
      <c r="VCQ46" s="8"/>
      <c r="VCR46" s="8"/>
      <c r="VCS46" s="8"/>
      <c r="VCT46" s="8"/>
      <c r="VCU46" s="8"/>
      <c r="VCV46" s="8"/>
      <c r="VCW46" s="8"/>
      <c r="VCX46" s="8"/>
      <c r="VCY46" s="8"/>
      <c r="VCZ46" s="8"/>
      <c r="VDA46" s="8"/>
      <c r="VDB46" s="8"/>
      <c r="VDC46" s="8"/>
      <c r="VDD46" s="8"/>
      <c r="VDE46" s="8"/>
      <c r="VDF46" s="8"/>
      <c r="VDG46" s="8"/>
      <c r="VDH46" s="8"/>
      <c r="VDI46" s="8"/>
      <c r="VDJ46" s="8"/>
      <c r="VDK46" s="8"/>
      <c r="VDL46" s="8"/>
      <c r="VDM46" s="8"/>
      <c r="VDN46" s="8"/>
      <c r="VDO46" s="8"/>
      <c r="VDP46" s="8"/>
      <c r="VDQ46" s="8"/>
      <c r="VDR46" s="8"/>
      <c r="VDS46" s="8"/>
      <c r="VDT46" s="8"/>
      <c r="VDU46" s="8"/>
      <c r="VDV46" s="8"/>
      <c r="VDW46" s="8"/>
      <c r="VDX46" s="8"/>
      <c r="VDY46" s="8"/>
      <c r="VDZ46" s="8"/>
      <c r="VEA46" s="8"/>
      <c r="VEB46" s="8"/>
      <c r="VEC46" s="8"/>
      <c r="VED46" s="8"/>
      <c r="VEE46" s="8"/>
      <c r="VEF46" s="8"/>
      <c r="VEG46" s="8"/>
      <c r="VEH46" s="8"/>
      <c r="VEI46" s="8"/>
      <c r="VEJ46" s="8"/>
      <c r="VEK46" s="8"/>
      <c r="VEL46" s="8"/>
      <c r="VEM46" s="8"/>
      <c r="VEN46" s="8"/>
      <c r="VEO46" s="8"/>
      <c r="VEP46" s="8"/>
      <c r="VEQ46" s="8"/>
      <c r="VER46" s="8"/>
      <c r="VES46" s="8"/>
      <c r="VET46" s="8"/>
      <c r="VEU46" s="8"/>
      <c r="VEV46" s="8"/>
      <c r="VEW46" s="8"/>
      <c r="VEX46" s="8"/>
      <c r="VEY46" s="8"/>
      <c r="VEZ46" s="8"/>
      <c r="VFA46" s="8"/>
      <c r="VFB46" s="8"/>
      <c r="VFC46" s="8"/>
      <c r="VFD46" s="8"/>
      <c r="VFE46" s="8"/>
      <c r="VFF46" s="8"/>
      <c r="VFG46" s="8"/>
      <c r="VFH46" s="8"/>
      <c r="VFI46" s="8"/>
      <c r="VFJ46" s="8"/>
      <c r="VFK46" s="8"/>
      <c r="VFL46" s="8"/>
      <c r="VFM46" s="8"/>
      <c r="VFN46" s="8"/>
      <c r="VFO46" s="8"/>
      <c r="VFP46" s="8"/>
      <c r="VFQ46" s="8"/>
      <c r="VFR46" s="8"/>
      <c r="VFS46" s="8"/>
      <c r="VFT46" s="8"/>
      <c r="VFU46" s="8"/>
      <c r="VFV46" s="8"/>
      <c r="VFW46" s="8"/>
      <c r="VFX46" s="8"/>
      <c r="VFY46" s="8"/>
      <c r="VFZ46" s="8"/>
      <c r="VGA46" s="8"/>
      <c r="VGB46" s="8"/>
      <c r="VGC46" s="8"/>
      <c r="VGD46" s="8"/>
      <c r="VGE46" s="8"/>
      <c r="VGF46" s="8"/>
      <c r="VGG46" s="8"/>
      <c r="VGH46" s="8"/>
      <c r="VGI46" s="8"/>
      <c r="VGJ46" s="8"/>
      <c r="VGK46" s="8"/>
      <c r="VGL46" s="8"/>
      <c r="VGM46" s="8"/>
      <c r="VGN46" s="8"/>
      <c r="VGO46" s="8"/>
      <c r="VGP46" s="8"/>
      <c r="VGQ46" s="8"/>
      <c r="VGR46" s="8"/>
      <c r="VGS46" s="8"/>
      <c r="VGT46" s="8"/>
      <c r="VGU46" s="8"/>
      <c r="VGV46" s="8"/>
      <c r="VGW46" s="8"/>
      <c r="VGX46" s="8"/>
      <c r="VGY46" s="8"/>
      <c r="VGZ46" s="8"/>
      <c r="VHA46" s="8"/>
      <c r="VHB46" s="8"/>
      <c r="VHC46" s="8"/>
      <c r="VHD46" s="8"/>
      <c r="VHE46" s="8"/>
      <c r="VHF46" s="8"/>
      <c r="VHG46" s="8"/>
      <c r="VHH46" s="8"/>
      <c r="VHI46" s="8"/>
      <c r="VHJ46" s="8"/>
      <c r="VHK46" s="8"/>
      <c r="VHL46" s="8"/>
      <c r="VHM46" s="8"/>
      <c r="VHN46" s="8"/>
      <c r="VHO46" s="8"/>
      <c r="VHP46" s="8"/>
      <c r="VHQ46" s="8"/>
      <c r="VHR46" s="8"/>
      <c r="VHS46" s="8"/>
      <c r="VHT46" s="8"/>
      <c r="VHU46" s="8"/>
      <c r="VHV46" s="8"/>
      <c r="VHW46" s="8"/>
      <c r="VHX46" s="8"/>
      <c r="VHY46" s="8"/>
      <c r="VHZ46" s="8"/>
      <c r="VIA46" s="8"/>
      <c r="VIB46" s="8"/>
      <c r="VIC46" s="8"/>
      <c r="VID46" s="8"/>
      <c r="VIE46" s="8"/>
      <c r="VIF46" s="8"/>
      <c r="VIG46" s="8"/>
      <c r="VIH46" s="8"/>
      <c r="VII46" s="8"/>
      <c r="VIJ46" s="8"/>
      <c r="VIK46" s="8"/>
      <c r="VIL46" s="8"/>
      <c r="VIM46" s="8"/>
      <c r="VIN46" s="8"/>
      <c r="VIO46" s="8"/>
      <c r="VIP46" s="8"/>
      <c r="VIQ46" s="8"/>
      <c r="VIR46" s="8"/>
      <c r="VIS46" s="8"/>
      <c r="VIT46" s="8"/>
      <c r="VIU46" s="8"/>
      <c r="VIV46" s="8"/>
      <c r="VIW46" s="8"/>
      <c r="VIX46" s="8"/>
      <c r="VIY46" s="8"/>
      <c r="VIZ46" s="8"/>
      <c r="VJA46" s="8"/>
      <c r="VJB46" s="8"/>
      <c r="VJC46" s="8"/>
      <c r="VJD46" s="8"/>
      <c r="VJE46" s="8"/>
      <c r="VJF46" s="8"/>
      <c r="VJG46" s="8"/>
      <c r="VJH46" s="8"/>
      <c r="VJI46" s="8"/>
      <c r="VJJ46" s="8"/>
      <c r="VJK46" s="8"/>
      <c r="VJL46" s="8"/>
      <c r="VJM46" s="8"/>
      <c r="VJN46" s="8"/>
      <c r="VJO46" s="8"/>
      <c r="VJP46" s="8"/>
      <c r="VJQ46" s="8"/>
      <c r="VJR46" s="8"/>
      <c r="VJS46" s="8"/>
      <c r="VJT46" s="8"/>
      <c r="VJU46" s="8"/>
      <c r="VJV46" s="8"/>
      <c r="VJW46" s="8"/>
      <c r="VJX46" s="8"/>
      <c r="VJY46" s="8"/>
      <c r="VJZ46" s="8"/>
      <c r="VKA46" s="8"/>
      <c r="VKB46" s="8"/>
      <c r="VKC46" s="8"/>
      <c r="VKD46" s="8"/>
      <c r="VKE46" s="8"/>
      <c r="VKF46" s="8"/>
      <c r="VKG46" s="8"/>
      <c r="VKH46" s="8"/>
      <c r="VKI46" s="8"/>
      <c r="VKJ46" s="8"/>
      <c r="VKK46" s="8"/>
      <c r="VKL46" s="8"/>
      <c r="VKM46" s="8"/>
      <c r="VKN46" s="8"/>
      <c r="VKO46" s="8"/>
      <c r="VKP46" s="8"/>
      <c r="VKQ46" s="8"/>
      <c r="VKR46" s="8"/>
      <c r="VKS46" s="8"/>
      <c r="VKT46" s="8"/>
      <c r="VKU46" s="8"/>
      <c r="VKV46" s="8"/>
      <c r="VKW46" s="8"/>
      <c r="VKX46" s="8"/>
      <c r="VKY46" s="8"/>
      <c r="VKZ46" s="8"/>
      <c r="VLA46" s="8"/>
      <c r="VLB46" s="8"/>
      <c r="VLC46" s="8"/>
      <c r="VLD46" s="8"/>
      <c r="VLE46" s="8"/>
      <c r="VLF46" s="8"/>
      <c r="VLG46" s="8"/>
      <c r="VLH46" s="8"/>
      <c r="VLI46" s="8"/>
      <c r="VLJ46" s="8"/>
      <c r="VLK46" s="8"/>
      <c r="VLL46" s="8"/>
      <c r="VLM46" s="8"/>
      <c r="VLN46" s="8"/>
      <c r="VLO46" s="8"/>
      <c r="VLP46" s="8"/>
      <c r="VLQ46" s="8"/>
      <c r="VLR46" s="8"/>
      <c r="VLS46" s="8"/>
      <c r="VLT46" s="8"/>
      <c r="VLU46" s="8"/>
      <c r="VLV46" s="8"/>
      <c r="VLW46" s="8"/>
      <c r="VLX46" s="8"/>
      <c r="VLY46" s="8"/>
      <c r="VLZ46" s="8"/>
      <c r="VMA46" s="8"/>
      <c r="VMB46" s="8"/>
      <c r="VMC46" s="8"/>
      <c r="VMD46" s="8"/>
      <c r="VME46" s="8"/>
      <c r="VMF46" s="8"/>
      <c r="VMG46" s="8"/>
      <c r="VMH46" s="8"/>
      <c r="VMI46" s="8"/>
      <c r="VMJ46" s="8"/>
      <c r="VMK46" s="8"/>
      <c r="VML46" s="8"/>
      <c r="VMM46" s="8"/>
      <c r="VMN46" s="8"/>
      <c r="VMO46" s="8"/>
      <c r="VMP46" s="8"/>
      <c r="VMQ46" s="8"/>
      <c r="VMR46" s="8"/>
      <c r="VMS46" s="8"/>
      <c r="VMT46" s="8"/>
      <c r="VMU46" s="8"/>
      <c r="VMV46" s="8"/>
      <c r="VMW46" s="8"/>
      <c r="VMX46" s="8"/>
      <c r="VMY46" s="8"/>
      <c r="VMZ46" s="8"/>
      <c r="VNA46" s="8"/>
      <c r="VNB46" s="8"/>
      <c r="VNC46" s="8"/>
      <c r="VND46" s="8"/>
      <c r="VNE46" s="8"/>
      <c r="VNF46" s="8"/>
      <c r="VNG46" s="8"/>
      <c r="VNH46" s="8"/>
      <c r="VNI46" s="8"/>
      <c r="VNJ46" s="8"/>
      <c r="VNK46" s="8"/>
      <c r="VNL46" s="8"/>
      <c r="VNM46" s="8"/>
      <c r="VNN46" s="8"/>
      <c r="VNO46" s="8"/>
      <c r="VNP46" s="8"/>
      <c r="VNQ46" s="8"/>
      <c r="VNR46" s="8"/>
      <c r="VNS46" s="8"/>
      <c r="VNT46" s="8"/>
      <c r="VNU46" s="8"/>
      <c r="VNV46" s="8"/>
      <c r="VNW46" s="8"/>
      <c r="VNX46" s="8"/>
      <c r="VNY46" s="8"/>
      <c r="VNZ46" s="8"/>
      <c r="VOA46" s="8"/>
      <c r="VOB46" s="8"/>
      <c r="VOC46" s="8"/>
      <c r="VOD46" s="8"/>
      <c r="VOE46" s="8"/>
      <c r="VOF46" s="8"/>
      <c r="VOG46" s="8"/>
      <c r="VOH46" s="8"/>
      <c r="VOI46" s="8"/>
      <c r="VOJ46" s="8"/>
      <c r="VOK46" s="8"/>
      <c r="VOL46" s="8"/>
      <c r="VOM46" s="8"/>
      <c r="VON46" s="8"/>
      <c r="VOO46" s="8"/>
      <c r="VOP46" s="8"/>
      <c r="VOQ46" s="8"/>
      <c r="VOR46" s="8"/>
      <c r="VOS46" s="8"/>
      <c r="VOT46" s="8"/>
      <c r="VOU46" s="8"/>
      <c r="VOV46" s="8"/>
      <c r="VOW46" s="8"/>
      <c r="VOX46" s="8"/>
      <c r="VOY46" s="8"/>
      <c r="VOZ46" s="8"/>
      <c r="VPA46" s="8"/>
      <c r="VPB46" s="8"/>
      <c r="VPC46" s="8"/>
      <c r="VPD46" s="8"/>
      <c r="VPE46" s="8"/>
      <c r="VPF46" s="8"/>
      <c r="VPG46" s="8"/>
      <c r="VPH46" s="8"/>
      <c r="VPI46" s="8"/>
      <c r="VPJ46" s="8"/>
      <c r="VPK46" s="8"/>
      <c r="VPL46" s="8"/>
      <c r="VPM46" s="8"/>
      <c r="VPN46" s="8"/>
      <c r="VPO46" s="8"/>
      <c r="VPP46" s="8"/>
      <c r="VPQ46" s="8"/>
      <c r="VPR46" s="8"/>
      <c r="VPS46" s="8"/>
      <c r="VPT46" s="8"/>
      <c r="VPU46" s="8"/>
      <c r="VPV46" s="8"/>
      <c r="VPW46" s="8"/>
      <c r="VPX46" s="8"/>
      <c r="VPY46" s="8"/>
      <c r="VPZ46" s="8"/>
      <c r="VQA46" s="8"/>
      <c r="VQB46" s="8"/>
      <c r="VQC46" s="8"/>
      <c r="VQD46" s="8"/>
      <c r="VQE46" s="8"/>
      <c r="VQF46" s="8"/>
      <c r="VQG46" s="8"/>
      <c r="VQH46" s="8"/>
      <c r="VQI46" s="8"/>
      <c r="VQJ46" s="8"/>
      <c r="VQK46" s="8"/>
      <c r="VQL46" s="8"/>
      <c r="VQM46" s="8"/>
      <c r="VQN46" s="8"/>
      <c r="VQO46" s="8"/>
      <c r="VQP46" s="8"/>
      <c r="VQQ46" s="8"/>
      <c r="VQR46" s="8"/>
      <c r="VQS46" s="8"/>
      <c r="VQT46" s="8"/>
      <c r="VQU46" s="8"/>
      <c r="VQV46" s="8"/>
      <c r="VQW46" s="8"/>
      <c r="VQX46" s="8"/>
      <c r="VQY46" s="8"/>
      <c r="VQZ46" s="8"/>
      <c r="VRA46" s="8"/>
      <c r="VRB46" s="8"/>
      <c r="VRC46" s="8"/>
      <c r="VRD46" s="8"/>
      <c r="VRE46" s="8"/>
      <c r="VRF46" s="8"/>
      <c r="VRG46" s="8"/>
      <c r="VRH46" s="8"/>
      <c r="VRI46" s="8"/>
      <c r="VRJ46" s="8"/>
      <c r="VRK46" s="8"/>
      <c r="VRL46" s="8"/>
      <c r="VRM46" s="8"/>
      <c r="VRN46" s="8"/>
      <c r="VRO46" s="8"/>
      <c r="VRP46" s="8"/>
      <c r="VRQ46" s="8"/>
      <c r="VRR46" s="8"/>
      <c r="VRS46" s="8"/>
      <c r="VRT46" s="8"/>
      <c r="VRU46" s="8"/>
      <c r="VRV46" s="8"/>
      <c r="VRW46" s="8"/>
      <c r="VRX46" s="8"/>
      <c r="VRY46" s="8"/>
      <c r="VRZ46" s="8"/>
      <c r="VSA46" s="8"/>
      <c r="VSB46" s="8"/>
      <c r="VSC46" s="8"/>
      <c r="VSD46" s="8"/>
      <c r="VSE46" s="8"/>
      <c r="VSF46" s="8"/>
      <c r="VSG46" s="8"/>
      <c r="VSH46" s="8"/>
      <c r="VSI46" s="8"/>
      <c r="VSJ46" s="8"/>
      <c r="VSK46" s="8"/>
      <c r="VSL46" s="8"/>
      <c r="VSM46" s="8"/>
      <c r="VSN46" s="8"/>
      <c r="VSO46" s="8"/>
      <c r="VSP46" s="8"/>
      <c r="VSQ46" s="8"/>
      <c r="VSR46" s="8"/>
      <c r="VSS46" s="8"/>
      <c r="VST46" s="8"/>
      <c r="VSU46" s="8"/>
      <c r="VSV46" s="8"/>
      <c r="VSW46" s="8"/>
      <c r="VSX46" s="8"/>
      <c r="VSY46" s="8"/>
      <c r="VSZ46" s="8"/>
      <c r="VTA46" s="8"/>
      <c r="VTB46" s="8"/>
      <c r="VTC46" s="8"/>
      <c r="VTD46" s="8"/>
      <c r="VTE46" s="8"/>
      <c r="VTF46" s="8"/>
      <c r="VTG46" s="8"/>
      <c r="VTH46" s="8"/>
      <c r="VTI46" s="8"/>
      <c r="VTJ46" s="8"/>
      <c r="VTK46" s="8"/>
      <c r="VTL46" s="8"/>
      <c r="VTM46" s="8"/>
      <c r="VTN46" s="8"/>
      <c r="VTO46" s="8"/>
      <c r="VTP46" s="8"/>
      <c r="VTQ46" s="8"/>
      <c r="VTR46" s="8"/>
      <c r="VTS46" s="8"/>
      <c r="VTT46" s="8"/>
      <c r="VTU46" s="8"/>
      <c r="VTV46" s="8"/>
      <c r="VTW46" s="8"/>
      <c r="VTX46" s="8"/>
      <c r="VTY46" s="8"/>
      <c r="VTZ46" s="8"/>
      <c r="VUA46" s="8"/>
      <c r="VUB46" s="8"/>
      <c r="VUC46" s="8"/>
      <c r="VUD46" s="8"/>
      <c r="VUE46" s="8"/>
      <c r="VUF46" s="8"/>
      <c r="VUG46" s="8"/>
      <c r="VUH46" s="8"/>
      <c r="VUI46" s="8"/>
      <c r="VUJ46" s="8"/>
      <c r="VUK46" s="8"/>
      <c r="VUL46" s="8"/>
      <c r="VUM46" s="8"/>
      <c r="VUN46" s="8"/>
      <c r="VUO46" s="8"/>
      <c r="VUP46" s="8"/>
      <c r="VUQ46" s="8"/>
      <c r="VUR46" s="8"/>
      <c r="VUS46" s="8"/>
      <c r="VUT46" s="8"/>
      <c r="VUU46" s="8"/>
      <c r="VUV46" s="8"/>
      <c r="VUW46" s="8"/>
      <c r="VUX46" s="8"/>
      <c r="VUY46" s="8"/>
      <c r="VUZ46" s="8"/>
      <c r="VVA46" s="8"/>
      <c r="VVB46" s="8"/>
      <c r="VVC46" s="8"/>
      <c r="VVD46" s="8"/>
      <c r="VVE46" s="8"/>
      <c r="VVF46" s="8"/>
      <c r="VVG46" s="8"/>
      <c r="VVH46" s="8"/>
      <c r="VVI46" s="8"/>
      <c r="VVJ46" s="8"/>
      <c r="VVK46" s="8"/>
      <c r="VVL46" s="8"/>
      <c r="VVM46" s="8"/>
      <c r="VVN46" s="8"/>
      <c r="VVO46" s="8"/>
      <c r="VVP46" s="8"/>
      <c r="VVQ46" s="8"/>
      <c r="VVR46" s="8"/>
      <c r="VVS46" s="8"/>
      <c r="VVT46" s="8"/>
      <c r="VVU46" s="8"/>
      <c r="VVV46" s="8"/>
      <c r="VVW46" s="8"/>
      <c r="VVX46" s="8"/>
      <c r="VVY46" s="8"/>
      <c r="VVZ46" s="8"/>
      <c r="VWA46" s="8"/>
      <c r="VWB46" s="8"/>
      <c r="VWC46" s="8"/>
      <c r="VWD46" s="8"/>
      <c r="VWE46" s="8"/>
      <c r="VWF46" s="8"/>
      <c r="VWG46" s="8"/>
      <c r="VWH46" s="8"/>
      <c r="VWI46" s="8"/>
      <c r="VWJ46" s="8"/>
      <c r="VWK46" s="8"/>
      <c r="VWL46" s="8"/>
      <c r="VWM46" s="8"/>
      <c r="VWN46" s="8"/>
      <c r="VWO46" s="8"/>
      <c r="VWP46" s="8"/>
      <c r="VWQ46" s="8"/>
      <c r="VWR46" s="8"/>
      <c r="VWS46" s="8"/>
      <c r="VWT46" s="8"/>
      <c r="VWU46" s="8"/>
      <c r="VWV46" s="8"/>
      <c r="VWW46" s="8"/>
      <c r="VWX46" s="8"/>
      <c r="VWY46" s="8"/>
      <c r="VWZ46" s="8"/>
      <c r="VXA46" s="8"/>
      <c r="VXB46" s="8"/>
      <c r="VXC46" s="8"/>
      <c r="VXD46" s="8"/>
      <c r="VXE46" s="8"/>
      <c r="VXF46" s="8"/>
      <c r="VXG46" s="8"/>
      <c r="VXH46" s="8"/>
      <c r="VXI46" s="8"/>
      <c r="VXJ46" s="8"/>
      <c r="VXK46" s="8"/>
      <c r="VXL46" s="8"/>
      <c r="VXM46" s="8"/>
      <c r="VXN46" s="8"/>
      <c r="VXO46" s="8"/>
      <c r="VXP46" s="8"/>
      <c r="VXQ46" s="8"/>
      <c r="VXR46" s="8"/>
      <c r="VXS46" s="8"/>
      <c r="VXT46" s="8"/>
      <c r="VXU46" s="8"/>
      <c r="VXV46" s="8"/>
      <c r="VXW46" s="8"/>
      <c r="VXX46" s="8"/>
      <c r="VXY46" s="8"/>
      <c r="VXZ46" s="8"/>
      <c r="VYA46" s="8"/>
      <c r="VYB46" s="8"/>
      <c r="VYC46" s="8"/>
      <c r="VYD46" s="8"/>
      <c r="VYE46" s="8"/>
      <c r="VYF46" s="8"/>
      <c r="VYG46" s="8"/>
      <c r="VYH46" s="8"/>
      <c r="VYI46" s="8"/>
      <c r="VYJ46" s="8"/>
      <c r="VYK46" s="8"/>
      <c r="VYL46" s="8"/>
      <c r="VYM46" s="8"/>
      <c r="VYN46" s="8"/>
      <c r="VYO46" s="8"/>
      <c r="VYP46" s="8"/>
      <c r="VYQ46" s="8"/>
      <c r="VYR46" s="8"/>
      <c r="VYS46" s="8"/>
      <c r="VYT46" s="8"/>
      <c r="VYU46" s="8"/>
      <c r="VYV46" s="8"/>
      <c r="VYW46" s="8"/>
      <c r="VYX46" s="8"/>
      <c r="VYY46" s="8"/>
      <c r="VYZ46" s="8"/>
      <c r="VZA46" s="8"/>
      <c r="VZB46" s="8"/>
      <c r="VZC46" s="8"/>
      <c r="VZD46" s="8"/>
      <c r="VZE46" s="8"/>
      <c r="VZF46" s="8"/>
      <c r="VZG46" s="8"/>
      <c r="VZH46" s="8"/>
      <c r="VZI46" s="8"/>
      <c r="VZJ46" s="8"/>
      <c r="VZK46" s="8"/>
      <c r="VZL46" s="8"/>
      <c r="VZM46" s="8"/>
      <c r="VZN46" s="8"/>
      <c r="VZO46" s="8"/>
      <c r="VZP46" s="8"/>
      <c r="VZQ46" s="8"/>
      <c r="VZR46" s="8"/>
      <c r="VZS46" s="8"/>
      <c r="VZT46" s="8"/>
      <c r="VZU46" s="8"/>
      <c r="VZV46" s="8"/>
      <c r="VZW46" s="8"/>
      <c r="VZX46" s="8"/>
      <c r="VZY46" s="8"/>
      <c r="VZZ46" s="8"/>
      <c r="WAA46" s="8"/>
      <c r="WAB46" s="8"/>
      <c r="WAC46" s="8"/>
      <c r="WAD46" s="8"/>
      <c r="WAE46" s="8"/>
      <c r="WAF46" s="8"/>
      <c r="WAG46" s="8"/>
      <c r="WAH46" s="8"/>
      <c r="WAI46" s="8"/>
      <c r="WAJ46" s="8"/>
      <c r="WAK46" s="8"/>
      <c r="WAL46" s="8"/>
      <c r="WAM46" s="8"/>
      <c r="WAN46" s="8"/>
      <c r="WAO46" s="8"/>
      <c r="WAP46" s="8"/>
      <c r="WAQ46" s="8"/>
      <c r="WAR46" s="8"/>
      <c r="WAS46" s="8"/>
      <c r="WAT46" s="8"/>
      <c r="WAU46" s="8"/>
      <c r="WAV46" s="8"/>
      <c r="WAW46" s="8"/>
      <c r="WAX46" s="8"/>
      <c r="WAY46" s="8"/>
      <c r="WAZ46" s="8"/>
      <c r="WBA46" s="8"/>
      <c r="WBB46" s="8"/>
      <c r="WBC46" s="8"/>
      <c r="WBD46" s="8"/>
      <c r="WBE46" s="8"/>
      <c r="WBF46" s="8"/>
      <c r="WBG46" s="8"/>
      <c r="WBH46" s="8"/>
      <c r="WBI46" s="8"/>
      <c r="WBJ46" s="8"/>
      <c r="WBK46" s="8"/>
      <c r="WBL46" s="8"/>
      <c r="WBM46" s="8"/>
      <c r="WBN46" s="8"/>
      <c r="WBO46" s="8"/>
      <c r="WBP46" s="8"/>
      <c r="WBQ46" s="8"/>
      <c r="WBR46" s="8"/>
      <c r="WBS46" s="8"/>
      <c r="WBT46" s="8"/>
      <c r="WBU46" s="8"/>
      <c r="WBV46" s="8"/>
      <c r="WBW46" s="8"/>
      <c r="WBX46" s="8"/>
      <c r="WBY46" s="8"/>
      <c r="WBZ46" s="8"/>
      <c r="WCA46" s="8"/>
      <c r="WCB46" s="8"/>
      <c r="WCC46" s="8"/>
      <c r="WCD46" s="8"/>
      <c r="WCE46" s="8"/>
      <c r="WCF46" s="8"/>
      <c r="WCG46" s="8"/>
      <c r="WCH46" s="8"/>
      <c r="WCI46" s="8"/>
      <c r="WCJ46" s="8"/>
      <c r="WCK46" s="8"/>
      <c r="WCL46" s="8"/>
      <c r="WCM46" s="8"/>
      <c r="WCN46" s="8"/>
      <c r="WCO46" s="8"/>
      <c r="WCP46" s="8"/>
      <c r="WCQ46" s="8"/>
      <c r="WCR46" s="8"/>
      <c r="WCS46" s="8"/>
      <c r="WCT46" s="8"/>
      <c r="WCU46" s="8"/>
      <c r="WCV46" s="8"/>
      <c r="WCW46" s="8"/>
      <c r="WCX46" s="8"/>
      <c r="WCY46" s="8"/>
      <c r="WCZ46" s="8"/>
      <c r="WDA46" s="8"/>
      <c r="WDB46" s="8"/>
      <c r="WDC46" s="8"/>
      <c r="WDD46" s="8"/>
      <c r="WDE46" s="8"/>
      <c r="WDF46" s="8"/>
      <c r="WDG46" s="8"/>
      <c r="WDH46" s="8"/>
      <c r="WDI46" s="8"/>
      <c r="WDJ46" s="8"/>
      <c r="WDK46" s="8"/>
      <c r="WDL46" s="8"/>
      <c r="WDM46" s="8"/>
      <c r="WDN46" s="8"/>
      <c r="WDO46" s="8"/>
      <c r="WDP46" s="8"/>
      <c r="WDQ46" s="8"/>
      <c r="WDR46" s="8"/>
      <c r="WDS46" s="8"/>
      <c r="WDT46" s="8"/>
      <c r="WDU46" s="8"/>
      <c r="WDV46" s="8"/>
      <c r="WDW46" s="8"/>
      <c r="WDX46" s="8"/>
      <c r="WDY46" s="8"/>
      <c r="WDZ46" s="8"/>
      <c r="WEA46" s="8"/>
      <c r="WEB46" s="8"/>
      <c r="WEC46" s="8"/>
      <c r="WED46" s="8"/>
      <c r="WEE46" s="8"/>
      <c r="WEF46" s="8"/>
      <c r="WEG46" s="8"/>
      <c r="WEH46" s="8"/>
      <c r="WEI46" s="8"/>
      <c r="WEJ46" s="8"/>
      <c r="WEK46" s="8"/>
      <c r="WEL46" s="8"/>
      <c r="WEM46" s="8"/>
      <c r="WEN46" s="8"/>
      <c r="WEO46" s="8"/>
      <c r="WEP46" s="8"/>
      <c r="WEQ46" s="8"/>
      <c r="WER46" s="8"/>
      <c r="WES46" s="8"/>
      <c r="WET46" s="8"/>
      <c r="WEU46" s="8"/>
      <c r="WEV46" s="8"/>
      <c r="WEW46" s="8"/>
      <c r="WEX46" s="8"/>
      <c r="WEY46" s="8"/>
      <c r="WEZ46" s="8"/>
      <c r="WFA46" s="8"/>
      <c r="WFB46" s="8"/>
      <c r="WFC46" s="8"/>
      <c r="WFD46" s="8"/>
      <c r="WFE46" s="8"/>
      <c r="WFF46" s="8"/>
      <c r="WFG46" s="8"/>
      <c r="WFH46" s="8"/>
      <c r="WFI46" s="8"/>
      <c r="WFJ46" s="8"/>
      <c r="WFK46" s="8"/>
      <c r="WFL46" s="8"/>
      <c r="WFM46" s="8"/>
      <c r="WFN46" s="8"/>
      <c r="WFO46" s="8"/>
      <c r="WFP46" s="8"/>
      <c r="WFQ46" s="8"/>
      <c r="WFR46" s="8"/>
      <c r="WFS46" s="8"/>
      <c r="WFT46" s="8"/>
      <c r="WFU46" s="8"/>
      <c r="WFV46" s="8"/>
      <c r="WFW46" s="8"/>
      <c r="WFX46" s="8"/>
      <c r="WFY46" s="8"/>
      <c r="WFZ46" s="8"/>
      <c r="WGA46" s="8"/>
      <c r="WGB46" s="8"/>
      <c r="WGC46" s="8"/>
      <c r="WGD46" s="8"/>
      <c r="WGE46" s="8"/>
      <c r="WGF46" s="8"/>
      <c r="WGG46" s="8"/>
      <c r="WGH46" s="8"/>
      <c r="WGI46" s="8"/>
      <c r="WGJ46" s="8"/>
      <c r="WGK46" s="8"/>
      <c r="WGL46" s="8"/>
      <c r="WGM46" s="8"/>
      <c r="WGN46" s="8"/>
      <c r="WGO46" s="8"/>
      <c r="WGP46" s="8"/>
      <c r="WGQ46" s="8"/>
      <c r="WGR46" s="8"/>
      <c r="WGS46" s="8"/>
      <c r="WGT46" s="8"/>
      <c r="WGU46" s="8"/>
      <c r="WGV46" s="8"/>
      <c r="WGW46" s="8"/>
      <c r="WGX46" s="8"/>
      <c r="WGY46" s="8"/>
      <c r="WGZ46" s="8"/>
      <c r="WHA46" s="8"/>
      <c r="WHB46" s="8"/>
      <c r="WHC46" s="8"/>
      <c r="WHD46" s="8"/>
      <c r="WHE46" s="8"/>
      <c r="WHF46" s="8"/>
      <c r="WHG46" s="8"/>
      <c r="WHH46" s="8"/>
      <c r="WHI46" s="8"/>
      <c r="WHJ46" s="8"/>
      <c r="WHK46" s="8"/>
      <c r="WHL46" s="8"/>
      <c r="WHM46" s="8"/>
      <c r="WHN46" s="8"/>
      <c r="WHO46" s="8"/>
      <c r="WHP46" s="8"/>
      <c r="WHQ46" s="8"/>
      <c r="WHR46" s="8"/>
      <c r="WHS46" s="8"/>
      <c r="WHT46" s="8"/>
      <c r="WHU46" s="8"/>
      <c r="WHV46" s="8"/>
      <c r="WHW46" s="8"/>
      <c r="WHX46" s="8"/>
      <c r="WHY46" s="8"/>
      <c r="WHZ46" s="8"/>
      <c r="WIA46" s="8"/>
      <c r="WIB46" s="8"/>
      <c r="WIC46" s="8"/>
      <c r="WID46" s="8"/>
      <c r="WIE46" s="8"/>
      <c r="WIF46" s="8"/>
      <c r="WIG46" s="8"/>
      <c r="WIH46" s="8"/>
      <c r="WII46" s="8"/>
      <c r="WIJ46" s="8"/>
      <c r="WIK46" s="8"/>
      <c r="WIL46" s="8"/>
      <c r="WIM46" s="8"/>
      <c r="WIN46" s="8"/>
      <c r="WIO46" s="8"/>
      <c r="WIP46" s="8"/>
      <c r="WIQ46" s="8"/>
      <c r="WIR46" s="8"/>
      <c r="WIS46" s="8"/>
      <c r="WIT46" s="8"/>
      <c r="WIU46" s="8"/>
      <c r="WIV46" s="8"/>
      <c r="WIW46" s="8"/>
      <c r="WIX46" s="8"/>
      <c r="WIY46" s="8"/>
      <c r="WIZ46" s="8"/>
      <c r="WJA46" s="8"/>
      <c r="WJB46" s="8"/>
      <c r="WJC46" s="8"/>
      <c r="WJD46" s="8"/>
      <c r="WJE46" s="8"/>
      <c r="WJF46" s="8"/>
      <c r="WJG46" s="8"/>
      <c r="WJH46" s="8"/>
      <c r="WJI46" s="8"/>
      <c r="WJJ46" s="8"/>
      <c r="WJK46" s="8"/>
      <c r="WJL46" s="8"/>
      <c r="WJM46" s="8"/>
      <c r="WJN46" s="8"/>
      <c r="WJO46" s="8"/>
      <c r="WJP46" s="8"/>
      <c r="WJQ46" s="8"/>
      <c r="WJR46" s="8"/>
      <c r="WJS46" s="8"/>
      <c r="WJT46" s="8"/>
      <c r="WJU46" s="8"/>
      <c r="WJV46" s="8"/>
      <c r="WJW46" s="8"/>
      <c r="WJX46" s="8"/>
      <c r="WJY46" s="8"/>
      <c r="WJZ46" s="8"/>
      <c r="WKA46" s="8"/>
      <c r="WKB46" s="8"/>
      <c r="WKC46" s="8"/>
      <c r="WKD46" s="8"/>
      <c r="WKE46" s="8"/>
      <c r="WKF46" s="8"/>
      <c r="WKG46" s="8"/>
      <c r="WKH46" s="8"/>
      <c r="WKI46" s="8"/>
      <c r="WKJ46" s="8"/>
      <c r="WKK46" s="8"/>
      <c r="WKL46" s="8"/>
      <c r="WKM46" s="8"/>
      <c r="WKN46" s="8"/>
      <c r="WKO46" s="8"/>
      <c r="WKP46" s="8"/>
      <c r="WKQ46" s="8"/>
      <c r="WKR46" s="8"/>
      <c r="WKS46" s="8"/>
      <c r="WKT46" s="8"/>
      <c r="WKU46" s="8"/>
      <c r="WKV46" s="8"/>
      <c r="WKW46" s="8"/>
      <c r="WKX46" s="8"/>
      <c r="WKY46" s="8"/>
      <c r="WKZ46" s="8"/>
      <c r="WLA46" s="8"/>
      <c r="WLB46" s="8"/>
      <c r="WLC46" s="8"/>
      <c r="WLD46" s="8"/>
      <c r="WLE46" s="8"/>
      <c r="WLF46" s="8"/>
      <c r="WLG46" s="8"/>
      <c r="WLH46" s="8"/>
      <c r="WLI46" s="8"/>
      <c r="WLJ46" s="8"/>
      <c r="WLK46" s="8"/>
      <c r="WLL46" s="8"/>
      <c r="WLM46" s="8"/>
      <c r="WLN46" s="8"/>
      <c r="WLO46" s="8"/>
      <c r="WLP46" s="8"/>
      <c r="WLQ46" s="8"/>
      <c r="WLR46" s="8"/>
      <c r="WLS46" s="8"/>
      <c r="WLT46" s="8"/>
      <c r="WLU46" s="8"/>
      <c r="WLV46" s="8"/>
      <c r="WLW46" s="8"/>
      <c r="WLX46" s="8"/>
      <c r="WLY46" s="8"/>
      <c r="WLZ46" s="8"/>
      <c r="WMA46" s="8"/>
      <c r="WMB46" s="8"/>
      <c r="WMC46" s="8"/>
      <c r="WMD46" s="8"/>
      <c r="WME46" s="8"/>
      <c r="WMF46" s="8"/>
      <c r="WMG46" s="8"/>
      <c r="WMH46" s="8"/>
      <c r="WMI46" s="8"/>
      <c r="WMJ46" s="8"/>
      <c r="WMK46" s="8"/>
      <c r="WML46" s="8"/>
      <c r="WMM46" s="8"/>
      <c r="WMN46" s="8"/>
      <c r="WMO46" s="8"/>
      <c r="WMP46" s="8"/>
      <c r="WMQ46" s="8"/>
      <c r="WMR46" s="8"/>
      <c r="WMS46" s="8"/>
      <c r="WMT46" s="8"/>
      <c r="WMU46" s="8"/>
      <c r="WMV46" s="8"/>
      <c r="WMW46" s="8"/>
      <c r="WMX46" s="8"/>
      <c r="WMY46" s="8"/>
      <c r="WMZ46" s="8"/>
      <c r="WNA46" s="8"/>
      <c r="WNB46" s="8"/>
      <c r="WNC46" s="8"/>
      <c r="WND46" s="8"/>
      <c r="WNE46" s="8"/>
      <c r="WNF46" s="8"/>
      <c r="WNG46" s="8"/>
      <c r="WNH46" s="8"/>
      <c r="WNI46" s="8"/>
      <c r="WNJ46" s="8"/>
      <c r="WNK46" s="8"/>
      <c r="WNL46" s="8"/>
      <c r="WNM46" s="8"/>
      <c r="WNN46" s="8"/>
      <c r="WNO46" s="8"/>
      <c r="WNP46" s="8"/>
      <c r="WNQ46" s="8"/>
      <c r="WNR46" s="8"/>
      <c r="WNS46" s="8"/>
      <c r="WNT46" s="8"/>
      <c r="WNU46" s="8"/>
      <c r="WNV46" s="8"/>
      <c r="WNW46" s="8"/>
      <c r="WNX46" s="8"/>
      <c r="WNY46" s="8"/>
      <c r="WNZ46" s="8"/>
      <c r="WOA46" s="8"/>
      <c r="WOB46" s="8"/>
      <c r="WOC46" s="8"/>
      <c r="WOD46" s="8"/>
      <c r="WOE46" s="8"/>
      <c r="WOF46" s="8"/>
      <c r="WOG46" s="8"/>
      <c r="WOH46" s="8"/>
      <c r="WOI46" s="8"/>
      <c r="WOJ46" s="8"/>
      <c r="WOK46" s="8"/>
      <c r="WOL46" s="8"/>
      <c r="WOM46" s="8"/>
      <c r="WON46" s="8"/>
      <c r="WOO46" s="8"/>
      <c r="WOP46" s="8"/>
      <c r="WOQ46" s="8"/>
      <c r="WOR46" s="8"/>
      <c r="WOS46" s="8"/>
      <c r="WOT46" s="8"/>
      <c r="WOU46" s="8"/>
      <c r="WOV46" s="8"/>
      <c r="WOW46" s="8"/>
      <c r="WOX46" s="8"/>
      <c r="WOY46" s="8"/>
      <c r="WOZ46" s="8"/>
      <c r="WPA46" s="8"/>
      <c r="WPB46" s="8"/>
      <c r="WPC46" s="8"/>
      <c r="WPD46" s="8"/>
      <c r="WPE46" s="8"/>
      <c r="WPF46" s="8"/>
      <c r="WPG46" s="8"/>
      <c r="WPH46" s="8"/>
      <c r="WPI46" s="8"/>
      <c r="WPJ46" s="8"/>
      <c r="WPK46" s="8"/>
      <c r="WPL46" s="8"/>
      <c r="WPM46" s="8"/>
      <c r="WPN46" s="8"/>
      <c r="WPO46" s="8"/>
      <c r="WPP46" s="8"/>
      <c r="WPQ46" s="8"/>
      <c r="WPR46" s="8"/>
      <c r="WPS46" s="8"/>
      <c r="WPT46" s="8"/>
      <c r="WPU46" s="8"/>
      <c r="WPV46" s="8"/>
      <c r="WPW46" s="8"/>
      <c r="WPX46" s="8"/>
      <c r="WPY46" s="8"/>
      <c r="WPZ46" s="8"/>
      <c r="WQA46" s="8"/>
      <c r="WQB46" s="8"/>
      <c r="WQC46" s="8"/>
      <c r="WQD46" s="8"/>
      <c r="WQE46" s="8"/>
      <c r="WQF46" s="8"/>
      <c r="WQG46" s="8"/>
      <c r="WQH46" s="8"/>
      <c r="WQI46" s="8"/>
      <c r="WQJ46" s="8"/>
      <c r="WQK46" s="8"/>
      <c r="WQL46" s="8"/>
      <c r="WQM46" s="8"/>
      <c r="WQN46" s="8"/>
      <c r="WQO46" s="8"/>
      <c r="WQP46" s="8"/>
      <c r="WQQ46" s="8"/>
      <c r="WQR46" s="8"/>
      <c r="WQS46" s="8"/>
      <c r="WQT46" s="8"/>
      <c r="WQU46" s="8"/>
      <c r="WQV46" s="8"/>
      <c r="WQW46" s="8"/>
      <c r="WQX46" s="8"/>
      <c r="WQY46" s="8"/>
      <c r="WQZ46" s="8"/>
      <c r="WRA46" s="8"/>
      <c r="WRB46" s="8"/>
      <c r="WRC46" s="8"/>
      <c r="WRD46" s="8"/>
      <c r="WRE46" s="8"/>
      <c r="WRF46" s="8"/>
      <c r="WRG46" s="8"/>
      <c r="WRH46" s="8"/>
      <c r="WRI46" s="8"/>
      <c r="WRJ46" s="8"/>
      <c r="WRK46" s="8"/>
      <c r="WRL46" s="8"/>
      <c r="WRM46" s="8"/>
      <c r="WRN46" s="8"/>
      <c r="WRO46" s="8"/>
      <c r="WRP46" s="8"/>
      <c r="WRQ46" s="8"/>
      <c r="WRR46" s="8"/>
      <c r="WRS46" s="8"/>
      <c r="WRT46" s="8"/>
      <c r="WRU46" s="8"/>
      <c r="WRV46" s="8"/>
      <c r="WRW46" s="8"/>
      <c r="WRX46" s="8"/>
      <c r="WRY46" s="8"/>
      <c r="WRZ46" s="8"/>
      <c r="WSA46" s="8"/>
      <c r="WSB46" s="8"/>
      <c r="WSC46" s="8"/>
      <c r="WSD46" s="8"/>
      <c r="WSE46" s="8"/>
      <c r="WSF46" s="8"/>
      <c r="WSG46" s="8"/>
      <c r="WSH46" s="8"/>
      <c r="WSI46" s="8"/>
      <c r="WSJ46" s="8"/>
      <c r="WSK46" s="8"/>
      <c r="WSL46" s="8"/>
      <c r="WSM46" s="8"/>
      <c r="WSN46" s="8"/>
      <c r="WSO46" s="8"/>
      <c r="WSP46" s="8"/>
      <c r="WSQ46" s="8"/>
      <c r="WSR46" s="8"/>
      <c r="WSS46" s="8"/>
      <c r="WST46" s="8"/>
      <c r="WSU46" s="8"/>
      <c r="WSV46" s="8"/>
      <c r="WSW46" s="8"/>
      <c r="WSX46" s="8"/>
      <c r="WSY46" s="8"/>
      <c r="WSZ46" s="8"/>
      <c r="WTA46" s="8"/>
      <c r="WTB46" s="8"/>
      <c r="WTC46" s="8"/>
      <c r="WTD46" s="8"/>
      <c r="WTE46" s="8"/>
      <c r="WTF46" s="8"/>
      <c r="WTG46" s="8"/>
      <c r="WTH46" s="8"/>
      <c r="WTI46" s="8"/>
      <c r="WTJ46" s="8"/>
      <c r="WTK46" s="8"/>
      <c r="WTL46" s="8"/>
      <c r="WTM46" s="8"/>
      <c r="WTN46" s="8"/>
      <c r="WTO46" s="8"/>
      <c r="WTP46" s="8"/>
      <c r="WTQ46" s="8"/>
      <c r="WTR46" s="8"/>
      <c r="WTS46" s="8"/>
      <c r="WTT46" s="8"/>
      <c r="WTU46" s="8"/>
      <c r="WTV46" s="8"/>
      <c r="WTW46" s="8"/>
      <c r="WTX46" s="8"/>
      <c r="WTY46" s="8"/>
      <c r="WTZ46" s="8"/>
      <c r="WUA46" s="8"/>
      <c r="WUB46" s="8"/>
      <c r="WUC46" s="8"/>
      <c r="WUD46" s="8"/>
      <c r="WUE46" s="8"/>
      <c r="WUF46" s="8"/>
      <c r="WUG46" s="8"/>
      <c r="WUH46" s="8"/>
      <c r="WUI46" s="8"/>
      <c r="WUJ46" s="8"/>
      <c r="WUK46" s="8"/>
      <c r="WUL46" s="8"/>
      <c r="WUM46" s="8"/>
      <c r="WUN46" s="8"/>
      <c r="WUO46" s="8"/>
      <c r="WUP46" s="8"/>
      <c r="WUQ46" s="8"/>
      <c r="WUR46" s="8"/>
      <c r="WUS46" s="8"/>
      <c r="WUT46" s="8"/>
      <c r="WUU46" s="8"/>
      <c r="WUV46" s="8"/>
      <c r="WUW46" s="8"/>
      <c r="WUX46" s="8"/>
      <c r="WUY46" s="8"/>
      <c r="WUZ46" s="8"/>
      <c r="WVA46" s="8"/>
      <c r="WVB46" s="8"/>
      <c r="WVC46" s="8"/>
      <c r="WVD46" s="8"/>
      <c r="WVE46" s="8"/>
      <c r="WVF46" s="8"/>
      <c r="WVG46" s="8"/>
      <c r="WVH46" s="8"/>
      <c r="WVI46" s="8"/>
      <c r="WVJ46" s="8"/>
      <c r="WVK46" s="8"/>
      <c r="WVL46" s="8"/>
      <c r="WVM46" s="8"/>
      <c r="WVN46" s="8"/>
      <c r="WVO46" s="8"/>
      <c r="WVP46" s="8"/>
      <c r="WVQ46" s="8"/>
      <c r="WVR46" s="8"/>
      <c r="WVS46" s="8"/>
      <c r="WVT46" s="8"/>
      <c r="WVU46" s="8"/>
      <c r="WVV46" s="8"/>
      <c r="WVW46" s="8"/>
      <c r="WVX46" s="8"/>
      <c r="WVY46" s="8"/>
      <c r="WVZ46" s="8"/>
      <c r="WWA46" s="8"/>
      <c r="WWB46" s="8"/>
      <c r="WWC46" s="8"/>
      <c r="WWD46" s="8"/>
      <c r="WWE46" s="8"/>
      <c r="WWF46" s="8"/>
      <c r="WWG46" s="8"/>
      <c r="WWH46" s="8"/>
      <c r="WWI46" s="8"/>
      <c r="WWJ46" s="8"/>
      <c r="WWK46" s="8"/>
      <c r="WWL46" s="8"/>
      <c r="WWM46" s="8"/>
      <c r="WWN46" s="8"/>
      <c r="WWO46" s="8"/>
      <c r="WWP46" s="8"/>
      <c r="WWQ46" s="8"/>
      <c r="WWR46" s="8"/>
      <c r="WWS46" s="8"/>
      <c r="WWT46" s="8"/>
      <c r="WWU46" s="8"/>
      <c r="WWV46" s="8"/>
      <c r="WWW46" s="8"/>
      <c r="WWX46" s="8"/>
      <c r="WWY46" s="8"/>
      <c r="WWZ46" s="8"/>
      <c r="WXA46" s="8"/>
      <c r="WXB46" s="8"/>
      <c r="WXC46" s="8"/>
      <c r="WXD46" s="8"/>
      <c r="WXE46" s="8"/>
      <c r="WXF46" s="8"/>
      <c r="WXG46" s="8"/>
      <c r="WXH46" s="8"/>
      <c r="WXI46" s="8"/>
      <c r="WXJ46" s="8"/>
      <c r="WXK46" s="8"/>
      <c r="WXL46" s="8"/>
      <c r="WXM46" s="8"/>
      <c r="WXN46" s="8"/>
      <c r="WXO46" s="8"/>
      <c r="WXP46" s="8"/>
      <c r="WXQ46" s="8"/>
      <c r="WXR46" s="8"/>
      <c r="WXS46" s="8"/>
      <c r="WXT46" s="8"/>
      <c r="WXU46" s="8"/>
      <c r="WXV46" s="8"/>
      <c r="WXW46" s="8"/>
      <c r="WXX46" s="8"/>
      <c r="WXY46" s="8"/>
      <c r="WXZ46" s="8"/>
      <c r="WYA46" s="8"/>
      <c r="WYB46" s="8"/>
      <c r="WYC46" s="8"/>
      <c r="WYD46" s="8"/>
      <c r="WYE46" s="8"/>
      <c r="WYF46" s="8"/>
      <c r="WYG46" s="8"/>
      <c r="WYH46" s="8"/>
      <c r="WYI46" s="8"/>
      <c r="WYJ46" s="8"/>
      <c r="WYK46" s="8"/>
      <c r="WYL46" s="8"/>
      <c r="WYM46" s="8"/>
      <c r="WYN46" s="8"/>
      <c r="WYO46" s="8"/>
      <c r="WYP46" s="8"/>
      <c r="WYQ46" s="8"/>
      <c r="WYR46" s="8"/>
      <c r="WYS46" s="8"/>
      <c r="WYT46" s="8"/>
      <c r="WYU46" s="8"/>
      <c r="WYV46" s="8"/>
      <c r="WYW46" s="8"/>
      <c r="WYX46" s="8"/>
      <c r="WYY46" s="8"/>
      <c r="WYZ46" s="8"/>
      <c r="WZA46" s="8"/>
      <c r="WZB46" s="8"/>
      <c r="WZC46" s="8"/>
      <c r="WZD46" s="8"/>
      <c r="WZE46" s="8"/>
      <c r="WZF46" s="8"/>
      <c r="WZG46" s="8"/>
      <c r="WZH46" s="8"/>
      <c r="WZI46" s="8"/>
      <c r="WZJ46" s="8"/>
      <c r="WZK46" s="8"/>
      <c r="WZL46" s="8"/>
      <c r="WZM46" s="8"/>
      <c r="WZN46" s="8"/>
      <c r="WZO46" s="8"/>
      <c r="WZP46" s="8"/>
      <c r="WZQ46" s="8"/>
      <c r="WZR46" s="8"/>
      <c r="WZS46" s="8"/>
      <c r="WZT46" s="8"/>
      <c r="WZU46" s="8"/>
      <c r="WZV46" s="8"/>
      <c r="WZW46" s="8"/>
      <c r="WZX46" s="8"/>
      <c r="WZY46" s="8"/>
      <c r="WZZ46" s="8"/>
      <c r="XAA46" s="8"/>
      <c r="XAB46" s="8"/>
      <c r="XAC46" s="8"/>
      <c r="XAD46" s="8"/>
      <c r="XAE46" s="8"/>
      <c r="XAF46" s="8"/>
      <c r="XAG46" s="8"/>
      <c r="XAH46" s="8"/>
      <c r="XAI46" s="8"/>
      <c r="XAJ46" s="8"/>
      <c r="XAK46" s="8"/>
      <c r="XAL46" s="8"/>
      <c r="XAM46" s="8"/>
      <c r="XAN46" s="8"/>
      <c r="XAO46" s="8"/>
      <c r="XAP46" s="8"/>
      <c r="XAQ46" s="8"/>
      <c r="XAR46" s="8"/>
      <c r="XAS46" s="8"/>
      <c r="XAT46" s="8"/>
      <c r="XAU46" s="8"/>
      <c r="XAV46" s="8"/>
      <c r="XAW46" s="8"/>
      <c r="XAX46" s="8"/>
      <c r="XAY46" s="8"/>
      <c r="XAZ46" s="8"/>
      <c r="XBA46" s="8"/>
      <c r="XBB46" s="8"/>
      <c r="XBC46" s="8"/>
      <c r="XBD46" s="8"/>
      <c r="XBE46" s="8"/>
      <c r="XBF46" s="8"/>
      <c r="XBG46" s="8"/>
      <c r="XBH46" s="8"/>
      <c r="XBI46" s="8"/>
      <c r="XBJ46" s="8"/>
      <c r="XBK46" s="8"/>
      <c r="XBL46" s="8"/>
      <c r="XBM46" s="8"/>
      <c r="XBN46" s="8"/>
      <c r="XBO46" s="8"/>
      <c r="XBP46" s="8"/>
      <c r="XBQ46" s="8"/>
      <c r="XBR46" s="8"/>
      <c r="XBS46" s="8"/>
      <c r="XBT46" s="8"/>
      <c r="XBU46" s="8"/>
      <c r="XBV46" s="8"/>
      <c r="XBW46" s="8"/>
      <c r="XBX46" s="8"/>
      <c r="XBY46" s="8"/>
      <c r="XBZ46" s="8"/>
      <c r="XCA46" s="8"/>
      <c r="XCB46" s="8"/>
      <c r="XCC46" s="8"/>
      <c r="XCD46" s="8"/>
      <c r="XCE46" s="8"/>
      <c r="XCF46" s="8"/>
      <c r="XCG46" s="8"/>
      <c r="XCH46" s="8"/>
      <c r="XCI46" s="8"/>
      <c r="XCJ46" s="8"/>
      <c r="XCK46" s="8"/>
      <c r="XCL46" s="8"/>
      <c r="XCM46" s="8"/>
      <c r="XCN46" s="8"/>
      <c r="XCO46" s="8"/>
      <c r="XCP46" s="8"/>
      <c r="XCQ46" s="8"/>
      <c r="XCR46" s="8"/>
      <c r="XCS46" s="8"/>
      <c r="XCT46" s="8"/>
      <c r="XCU46" s="8"/>
      <c r="XCV46" s="8"/>
      <c r="XCW46" s="8"/>
      <c r="XCX46" s="8"/>
      <c r="XCY46" s="8"/>
      <c r="XCZ46" s="8"/>
      <c r="XDA46" s="8"/>
      <c r="XDB46" s="8"/>
      <c r="XDC46" s="8"/>
      <c r="XDD46" s="8"/>
      <c r="XDE46" s="8"/>
      <c r="XDF46" s="8"/>
      <c r="XDG46" s="8"/>
      <c r="XDH46" s="8"/>
      <c r="XDI46" s="8"/>
      <c r="XDJ46" s="8"/>
      <c r="XDK46" s="8"/>
      <c r="XDL46" s="8"/>
      <c r="XDM46" s="8"/>
      <c r="XDN46" s="8"/>
      <c r="XDO46" s="8"/>
      <c r="XDP46" s="8"/>
      <c r="XDQ46" s="8"/>
      <c r="XDR46" s="8"/>
      <c r="XDS46" s="8"/>
      <c r="XDT46" s="8"/>
      <c r="XDU46" s="8"/>
      <c r="XDV46" s="8"/>
      <c r="XDW46" s="8"/>
      <c r="XDX46" s="8"/>
      <c r="XDY46" s="8"/>
      <c r="XDZ46" s="8"/>
      <c r="XEA46" s="8"/>
      <c r="XEB46" s="8"/>
      <c r="XEC46" s="8"/>
      <c r="XED46" s="8"/>
      <c r="XEE46" s="8"/>
      <c r="XEF46" s="8"/>
      <c r="XEG46" s="8"/>
      <c r="XEH46" s="8"/>
      <c r="XEI46" s="8"/>
      <c r="XEJ46" s="8"/>
      <c r="XEK46" s="8"/>
      <c r="XEL46" s="8"/>
      <c r="XEM46" s="8"/>
      <c r="XEN46" s="8"/>
      <c r="XEO46" s="8"/>
      <c r="XEP46" s="8"/>
      <c r="XEQ46" s="8"/>
      <c r="XER46" s="8"/>
      <c r="XES46" s="8"/>
      <c r="XET46" s="8"/>
      <c r="XEU46" s="8"/>
      <c r="XEV46" s="8"/>
      <c r="XEW46" s="8"/>
      <c r="XEX46" s="8"/>
      <c r="XEY46" s="8"/>
      <c r="XEZ46" s="8"/>
      <c r="XFA46" s="8"/>
      <c r="XFB46" s="8"/>
      <c r="XFC46" s="8"/>
      <c r="XFD46" s="8"/>
    </row>
    <row r="47" spans="2:16384" x14ac:dyDescent="0.25">
      <c r="D47" s="6" t="str">
        <f>D$21</f>
        <v xml:space="preserve">Financial period end date </v>
      </c>
      <c r="E47" s="18">
        <f t="shared" ref="E47:BP47" si="38">E$21</f>
        <v>0</v>
      </c>
      <c r="F47" s="7" t="str">
        <f t="shared" si="38"/>
        <v>Date</v>
      </c>
      <c r="G47" s="7">
        <f t="shared" si="38"/>
        <v>0</v>
      </c>
      <c r="H47" s="6">
        <f t="shared" si="38"/>
        <v>0</v>
      </c>
      <c r="I47" s="8">
        <f t="shared" si="38"/>
        <v>44926</v>
      </c>
      <c r="J47" s="8">
        <f t="shared" si="38"/>
        <v>45291</v>
      </c>
      <c r="K47" s="8">
        <f t="shared" si="38"/>
        <v>45657</v>
      </c>
      <c r="L47" s="8">
        <f t="shared" si="38"/>
        <v>46022</v>
      </c>
      <c r="M47" s="8">
        <f t="shared" si="38"/>
        <v>46387</v>
      </c>
      <c r="N47" s="8">
        <f t="shared" si="38"/>
        <v>46752</v>
      </c>
      <c r="O47" s="8">
        <f t="shared" si="38"/>
        <v>47118</v>
      </c>
      <c r="P47" s="8">
        <f t="shared" si="38"/>
        <v>47483</v>
      </c>
      <c r="Q47" s="8">
        <f t="shared" si="38"/>
        <v>47848</v>
      </c>
      <c r="R47" s="8">
        <f t="shared" si="38"/>
        <v>48213</v>
      </c>
      <c r="S47" s="8">
        <f t="shared" si="38"/>
        <v>48579</v>
      </c>
      <c r="T47" s="8">
        <f t="shared" si="38"/>
        <v>48944</v>
      </c>
      <c r="U47" s="8">
        <f t="shared" si="38"/>
        <v>49309</v>
      </c>
      <c r="V47" s="8">
        <f t="shared" si="38"/>
        <v>49674</v>
      </c>
      <c r="W47" s="8">
        <f t="shared" si="38"/>
        <v>50040</v>
      </c>
      <c r="X47" s="8">
        <f t="shared" si="38"/>
        <v>50405</v>
      </c>
      <c r="Y47" s="8">
        <f t="shared" si="38"/>
        <v>50770</v>
      </c>
      <c r="Z47" s="8">
        <f t="shared" si="38"/>
        <v>51135</v>
      </c>
      <c r="AA47" s="8">
        <f t="shared" si="38"/>
        <v>51501</v>
      </c>
      <c r="AB47" s="8">
        <f t="shared" si="38"/>
        <v>51866</v>
      </c>
      <c r="AC47" s="8">
        <f t="shared" si="38"/>
        <v>52231</v>
      </c>
      <c r="AD47" s="8">
        <f t="shared" si="38"/>
        <v>52596</v>
      </c>
      <c r="AE47" s="8">
        <f t="shared" si="38"/>
        <v>52962</v>
      </c>
      <c r="AF47" s="8">
        <f t="shared" si="38"/>
        <v>53327</v>
      </c>
      <c r="AG47" s="8">
        <f t="shared" si="38"/>
        <v>53692</v>
      </c>
      <c r="AH47" s="8">
        <f t="shared" si="38"/>
        <v>54057</v>
      </c>
      <c r="AI47" s="8">
        <f t="shared" si="38"/>
        <v>54423</v>
      </c>
      <c r="AJ47" s="8">
        <f t="shared" si="38"/>
        <v>54788</v>
      </c>
      <c r="AK47" s="8">
        <f t="shared" si="38"/>
        <v>55153</v>
      </c>
      <c r="AL47" s="8">
        <f t="shared" si="38"/>
        <v>55518</v>
      </c>
      <c r="AM47" s="8">
        <f t="shared" si="38"/>
        <v>55884</v>
      </c>
      <c r="AN47" s="8">
        <f t="shared" si="38"/>
        <v>56249</v>
      </c>
      <c r="AO47" s="8">
        <f t="shared" si="38"/>
        <v>56614</v>
      </c>
      <c r="AP47" s="8">
        <f t="shared" si="38"/>
        <v>56979</v>
      </c>
      <c r="AQ47" s="8">
        <f t="shared" si="38"/>
        <v>57345</v>
      </c>
      <c r="AR47" s="8">
        <f t="shared" si="38"/>
        <v>57710</v>
      </c>
      <c r="AS47" s="8">
        <f t="shared" si="38"/>
        <v>58075</v>
      </c>
      <c r="AT47" s="8">
        <f t="shared" si="38"/>
        <v>58440</v>
      </c>
      <c r="AU47" s="8">
        <f t="shared" si="38"/>
        <v>58806</v>
      </c>
      <c r="AV47" s="8">
        <f t="shared" si="38"/>
        <v>59171</v>
      </c>
      <c r="AW47" s="8">
        <f t="shared" si="38"/>
        <v>59536</v>
      </c>
      <c r="AX47" s="8">
        <f t="shared" si="38"/>
        <v>59901</v>
      </c>
      <c r="AY47" s="8">
        <f t="shared" si="38"/>
        <v>60267</v>
      </c>
      <c r="AZ47" s="8">
        <f t="shared" si="38"/>
        <v>60632</v>
      </c>
      <c r="BA47" s="8">
        <f t="shared" si="38"/>
        <v>60997</v>
      </c>
      <c r="BB47" s="8">
        <f t="shared" si="38"/>
        <v>61362</v>
      </c>
      <c r="BC47" s="8">
        <f t="shared" si="38"/>
        <v>61728</v>
      </c>
      <c r="BD47" s="8">
        <f t="shared" si="38"/>
        <v>62093</v>
      </c>
      <c r="BE47" s="8">
        <f t="shared" si="38"/>
        <v>62458</v>
      </c>
      <c r="BF47" s="8">
        <f t="shared" si="38"/>
        <v>62823</v>
      </c>
      <c r="BG47" s="8">
        <f t="shared" si="38"/>
        <v>63189</v>
      </c>
      <c r="BH47" s="8">
        <f t="shared" si="38"/>
        <v>63554</v>
      </c>
      <c r="BI47" s="8">
        <f t="shared" si="38"/>
        <v>63919</v>
      </c>
      <c r="BJ47" s="8">
        <f t="shared" si="38"/>
        <v>64284</v>
      </c>
      <c r="BK47" s="8">
        <f t="shared" si="38"/>
        <v>64650</v>
      </c>
      <c r="BL47" s="8">
        <f t="shared" si="38"/>
        <v>65015</v>
      </c>
      <c r="BM47" s="8">
        <f t="shared" si="38"/>
        <v>65380</v>
      </c>
      <c r="BN47" s="8">
        <f t="shared" si="38"/>
        <v>65745</v>
      </c>
      <c r="BO47" s="8">
        <f t="shared" si="38"/>
        <v>66111</v>
      </c>
      <c r="BP47" s="8">
        <f t="shared" si="38"/>
        <v>66476</v>
      </c>
      <c r="BQ47" s="8">
        <f t="shared" ref="BQ47:CH47" si="39">BQ$21</f>
        <v>66841</v>
      </c>
      <c r="BR47" s="8">
        <f t="shared" si="39"/>
        <v>67206</v>
      </c>
      <c r="BS47" s="8">
        <f t="shared" si="39"/>
        <v>67572</v>
      </c>
      <c r="BT47" s="8">
        <f t="shared" si="39"/>
        <v>67937</v>
      </c>
      <c r="BU47" s="8">
        <f t="shared" si="39"/>
        <v>68302</v>
      </c>
      <c r="BV47" s="8">
        <f t="shared" si="39"/>
        <v>68667</v>
      </c>
      <c r="BW47" s="8">
        <f t="shared" si="39"/>
        <v>69033</v>
      </c>
      <c r="BX47" s="8">
        <f t="shared" si="39"/>
        <v>69398</v>
      </c>
      <c r="BY47" s="8">
        <f t="shared" si="39"/>
        <v>69763</v>
      </c>
      <c r="BZ47" s="8">
        <f t="shared" si="39"/>
        <v>70128</v>
      </c>
      <c r="CA47" s="8">
        <f t="shared" si="39"/>
        <v>70494</v>
      </c>
      <c r="CB47" s="8">
        <f t="shared" si="39"/>
        <v>70859</v>
      </c>
      <c r="CC47" s="8">
        <f t="shared" si="39"/>
        <v>71224</v>
      </c>
      <c r="CD47" s="8">
        <f t="shared" si="39"/>
        <v>71589</v>
      </c>
      <c r="CE47" s="8">
        <f t="shared" si="39"/>
        <v>71955</v>
      </c>
      <c r="CF47" s="8">
        <f t="shared" si="39"/>
        <v>72320</v>
      </c>
      <c r="CG47" s="8">
        <f t="shared" si="39"/>
        <v>72685</v>
      </c>
      <c r="CH47" s="8">
        <f t="shared" si="39"/>
        <v>73050</v>
      </c>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c r="VU47" s="8"/>
      <c r="VV47" s="8"/>
      <c r="VW47" s="8"/>
      <c r="VX47" s="8"/>
      <c r="VY47" s="8"/>
      <c r="VZ47" s="8"/>
      <c r="WA47" s="8"/>
      <c r="WB47" s="8"/>
      <c r="WC47" s="8"/>
      <c r="WD47" s="8"/>
      <c r="WE47" s="8"/>
      <c r="WF47" s="8"/>
      <c r="WG47" s="8"/>
      <c r="WH47" s="8"/>
      <c r="WI47" s="8"/>
      <c r="WJ47" s="8"/>
      <c r="WK47" s="8"/>
      <c r="WL47" s="8"/>
      <c r="WM47" s="8"/>
      <c r="WN47" s="8"/>
      <c r="WO47" s="8"/>
      <c r="WP47" s="8"/>
      <c r="WQ47" s="8"/>
      <c r="WR47" s="8"/>
      <c r="WS47" s="8"/>
      <c r="WT47" s="8"/>
      <c r="WU47" s="8"/>
      <c r="WV47" s="8"/>
      <c r="WW47" s="8"/>
      <c r="WX47" s="8"/>
      <c r="WY47" s="8"/>
      <c r="WZ47" s="8"/>
      <c r="XA47" s="8"/>
      <c r="XB47" s="8"/>
      <c r="XC47" s="8"/>
      <c r="XD47" s="8"/>
      <c r="XE47" s="8"/>
      <c r="XF47" s="8"/>
      <c r="XG47" s="8"/>
      <c r="XH47" s="8"/>
      <c r="XI47" s="8"/>
      <c r="XJ47" s="8"/>
      <c r="XK47" s="8"/>
      <c r="XL47" s="8"/>
      <c r="XM47" s="8"/>
      <c r="XN47" s="8"/>
      <c r="XO47" s="8"/>
      <c r="XP47" s="8"/>
      <c r="XQ47" s="8"/>
      <c r="XR47" s="8"/>
      <c r="XS47" s="8"/>
      <c r="XT47" s="8"/>
      <c r="XU47" s="8"/>
      <c r="XV47" s="8"/>
      <c r="XW47" s="8"/>
      <c r="XX47" s="8"/>
      <c r="XY47" s="8"/>
      <c r="XZ47" s="8"/>
      <c r="YA47" s="8"/>
      <c r="YB47" s="8"/>
      <c r="YC47" s="8"/>
      <c r="YD47" s="8"/>
      <c r="YE47" s="8"/>
      <c r="YF47" s="8"/>
      <c r="YG47" s="8"/>
      <c r="YH47" s="8"/>
      <c r="YI47" s="8"/>
      <c r="YJ47" s="8"/>
      <c r="YK47" s="8"/>
      <c r="YL47" s="8"/>
      <c r="YM47" s="8"/>
      <c r="YN47" s="8"/>
      <c r="YO47" s="8"/>
      <c r="YP47" s="8"/>
      <c r="YQ47" s="8"/>
      <c r="YR47" s="8"/>
      <c r="YS47" s="8"/>
      <c r="YT47" s="8"/>
      <c r="YU47" s="8"/>
      <c r="YV47" s="8"/>
      <c r="YW47" s="8"/>
      <c r="YX47" s="8"/>
      <c r="YY47" s="8"/>
      <c r="YZ47" s="8"/>
      <c r="ZA47" s="8"/>
      <c r="ZB47" s="8"/>
      <c r="ZC47" s="8"/>
      <c r="ZD47" s="8"/>
      <c r="ZE47" s="8"/>
      <c r="ZF47" s="8"/>
      <c r="ZG47" s="8"/>
      <c r="ZH47" s="8"/>
      <c r="ZI47" s="8"/>
      <c r="ZJ47" s="8"/>
      <c r="ZK47" s="8"/>
      <c r="ZL47" s="8"/>
      <c r="ZM47" s="8"/>
      <c r="ZN47" s="8"/>
      <c r="ZO47" s="8"/>
      <c r="ZP47" s="8"/>
      <c r="ZQ47" s="8"/>
      <c r="ZR47" s="8"/>
      <c r="ZS47" s="8"/>
      <c r="ZT47" s="8"/>
      <c r="ZU47" s="8"/>
      <c r="ZV47" s="8"/>
      <c r="ZW47" s="8"/>
      <c r="ZX47" s="8"/>
      <c r="ZY47" s="8"/>
      <c r="ZZ47" s="8"/>
      <c r="AAA47" s="8"/>
      <c r="AAB47" s="8"/>
      <c r="AAC47" s="8"/>
      <c r="AAD47" s="8"/>
      <c r="AAE47" s="8"/>
      <c r="AAF47" s="8"/>
      <c r="AAG47" s="8"/>
      <c r="AAH47" s="8"/>
      <c r="AAI47" s="8"/>
      <c r="AAJ47" s="8"/>
      <c r="AAK47" s="8"/>
      <c r="AAL47" s="8"/>
      <c r="AAM47" s="8"/>
      <c r="AAN47" s="8"/>
      <c r="AAO47" s="8"/>
      <c r="AAP47" s="8"/>
      <c r="AAQ47" s="8"/>
      <c r="AAR47" s="8"/>
      <c r="AAS47" s="8"/>
      <c r="AAT47" s="8"/>
      <c r="AAU47" s="8"/>
      <c r="AAV47" s="8"/>
      <c r="AAW47" s="8"/>
      <c r="AAX47" s="8"/>
      <c r="AAY47" s="8"/>
      <c r="AAZ47" s="8"/>
      <c r="ABA47" s="8"/>
      <c r="ABB47" s="8"/>
      <c r="ABC47" s="8"/>
      <c r="ABD47" s="8"/>
      <c r="ABE47" s="8"/>
      <c r="ABF47" s="8"/>
      <c r="ABG47" s="8"/>
      <c r="ABH47" s="8"/>
      <c r="ABI47" s="8"/>
      <c r="ABJ47" s="8"/>
      <c r="ABK47" s="8"/>
      <c r="ABL47" s="8"/>
      <c r="ABM47" s="8"/>
      <c r="ABN47" s="8"/>
      <c r="ABO47" s="8"/>
      <c r="ABP47" s="8"/>
      <c r="ABQ47" s="8"/>
      <c r="ABR47" s="8"/>
      <c r="ABS47" s="8"/>
      <c r="ABT47" s="8"/>
      <c r="ABU47" s="8"/>
      <c r="ABV47" s="8"/>
      <c r="ABW47" s="8"/>
      <c r="ABX47" s="8"/>
      <c r="ABY47" s="8"/>
      <c r="ABZ47" s="8"/>
      <c r="ACA47" s="8"/>
      <c r="ACB47" s="8"/>
      <c r="ACC47" s="8"/>
      <c r="ACD47" s="8"/>
      <c r="ACE47" s="8"/>
      <c r="ACF47" s="8"/>
      <c r="ACG47" s="8"/>
      <c r="ACH47" s="8"/>
      <c r="ACI47" s="8"/>
      <c r="ACJ47" s="8"/>
      <c r="ACK47" s="8"/>
      <c r="ACL47" s="8"/>
      <c r="ACM47" s="8"/>
      <c r="ACN47" s="8"/>
      <c r="ACO47" s="8"/>
      <c r="ACP47" s="8"/>
      <c r="ACQ47" s="8"/>
      <c r="ACR47" s="8"/>
      <c r="ACS47" s="8"/>
      <c r="ACT47" s="8"/>
      <c r="ACU47" s="8"/>
      <c r="ACV47" s="8"/>
      <c r="ACW47" s="8"/>
      <c r="ACX47" s="8"/>
      <c r="ACY47" s="8"/>
      <c r="ACZ47" s="8"/>
      <c r="ADA47" s="8"/>
      <c r="ADB47" s="8"/>
      <c r="ADC47" s="8"/>
      <c r="ADD47" s="8"/>
      <c r="ADE47" s="8"/>
      <c r="ADF47" s="8"/>
      <c r="ADG47" s="8"/>
      <c r="ADH47" s="8"/>
      <c r="ADI47" s="8"/>
      <c r="ADJ47" s="8"/>
      <c r="ADK47" s="8"/>
      <c r="ADL47" s="8"/>
      <c r="ADM47" s="8"/>
      <c r="ADN47" s="8"/>
      <c r="ADO47" s="8"/>
      <c r="ADP47" s="8"/>
      <c r="ADQ47" s="8"/>
      <c r="ADR47" s="8"/>
      <c r="ADS47" s="8"/>
      <c r="ADT47" s="8"/>
      <c r="ADU47" s="8"/>
      <c r="ADV47" s="8"/>
      <c r="ADW47" s="8"/>
      <c r="ADX47" s="8"/>
      <c r="ADY47" s="8"/>
      <c r="ADZ47" s="8"/>
      <c r="AEA47" s="8"/>
      <c r="AEB47" s="8"/>
      <c r="AEC47" s="8"/>
      <c r="AED47" s="8"/>
      <c r="AEE47" s="8"/>
      <c r="AEF47" s="8"/>
      <c r="AEG47" s="8"/>
      <c r="AEH47" s="8"/>
      <c r="AEI47" s="8"/>
      <c r="AEJ47" s="8"/>
      <c r="AEK47" s="8"/>
      <c r="AEL47" s="8"/>
      <c r="AEM47" s="8"/>
      <c r="AEN47" s="8"/>
      <c r="AEO47" s="8"/>
      <c r="AEP47" s="8"/>
      <c r="AEQ47" s="8"/>
      <c r="AER47" s="8"/>
      <c r="AES47" s="8"/>
      <c r="AET47" s="8"/>
      <c r="AEU47" s="8"/>
      <c r="AEV47" s="8"/>
      <c r="AEW47" s="8"/>
      <c r="AEX47" s="8"/>
      <c r="AEY47" s="8"/>
      <c r="AEZ47" s="8"/>
      <c r="AFA47" s="8"/>
      <c r="AFB47" s="8"/>
      <c r="AFC47" s="8"/>
      <c r="AFD47" s="8"/>
      <c r="AFE47" s="8"/>
      <c r="AFF47" s="8"/>
      <c r="AFG47" s="8"/>
      <c r="AFH47" s="8"/>
      <c r="AFI47" s="8"/>
      <c r="AFJ47" s="8"/>
      <c r="AFK47" s="8"/>
      <c r="AFL47" s="8"/>
      <c r="AFM47" s="8"/>
      <c r="AFN47" s="8"/>
      <c r="AFO47" s="8"/>
      <c r="AFP47" s="8"/>
      <c r="AFQ47" s="8"/>
      <c r="AFR47" s="8"/>
      <c r="AFS47" s="8"/>
      <c r="AFT47" s="8"/>
      <c r="AFU47" s="8"/>
      <c r="AFV47" s="8"/>
      <c r="AFW47" s="8"/>
      <c r="AFX47" s="8"/>
      <c r="AFY47" s="8"/>
      <c r="AFZ47" s="8"/>
      <c r="AGA47" s="8"/>
      <c r="AGB47" s="8"/>
      <c r="AGC47" s="8"/>
      <c r="AGD47" s="8"/>
      <c r="AGE47" s="8"/>
      <c r="AGF47" s="8"/>
      <c r="AGG47" s="8"/>
      <c r="AGH47" s="8"/>
      <c r="AGI47" s="8"/>
      <c r="AGJ47" s="8"/>
      <c r="AGK47" s="8"/>
      <c r="AGL47" s="8"/>
      <c r="AGM47" s="8"/>
      <c r="AGN47" s="8"/>
      <c r="AGO47" s="8"/>
      <c r="AGP47" s="8"/>
      <c r="AGQ47" s="8"/>
      <c r="AGR47" s="8"/>
      <c r="AGS47" s="8"/>
      <c r="AGT47" s="8"/>
      <c r="AGU47" s="8"/>
      <c r="AGV47" s="8"/>
      <c r="AGW47" s="8"/>
      <c r="AGX47" s="8"/>
      <c r="AGY47" s="8"/>
      <c r="AGZ47" s="8"/>
      <c r="AHA47" s="8"/>
      <c r="AHB47" s="8"/>
      <c r="AHC47" s="8"/>
      <c r="AHD47" s="8"/>
      <c r="AHE47" s="8"/>
      <c r="AHF47" s="8"/>
      <c r="AHG47" s="8"/>
      <c r="AHH47" s="8"/>
      <c r="AHI47" s="8"/>
      <c r="AHJ47" s="8"/>
      <c r="AHK47" s="8"/>
      <c r="AHL47" s="8"/>
      <c r="AHM47" s="8"/>
      <c r="AHN47" s="8"/>
      <c r="AHO47" s="8"/>
      <c r="AHP47" s="8"/>
      <c r="AHQ47" s="8"/>
      <c r="AHR47" s="8"/>
      <c r="AHS47" s="8"/>
      <c r="AHT47" s="8"/>
      <c r="AHU47" s="8"/>
      <c r="AHV47" s="8"/>
      <c r="AHW47" s="8"/>
      <c r="AHX47" s="8"/>
      <c r="AHY47" s="8"/>
      <c r="AHZ47" s="8"/>
      <c r="AIA47" s="8"/>
      <c r="AIB47" s="8"/>
      <c r="AIC47" s="8"/>
      <c r="AID47" s="8"/>
      <c r="AIE47" s="8"/>
      <c r="AIF47" s="8"/>
      <c r="AIG47" s="8"/>
      <c r="AIH47" s="8"/>
      <c r="AII47" s="8"/>
      <c r="AIJ47" s="8"/>
      <c r="AIK47" s="8"/>
      <c r="AIL47" s="8"/>
      <c r="AIM47" s="8"/>
      <c r="AIN47" s="8"/>
      <c r="AIO47" s="8"/>
      <c r="AIP47" s="8"/>
      <c r="AIQ47" s="8"/>
      <c r="AIR47" s="8"/>
      <c r="AIS47" s="8"/>
      <c r="AIT47" s="8"/>
      <c r="AIU47" s="8"/>
      <c r="AIV47" s="8"/>
      <c r="AIW47" s="8"/>
      <c r="AIX47" s="8"/>
      <c r="AIY47" s="8"/>
      <c r="AIZ47" s="8"/>
      <c r="AJA47" s="8"/>
      <c r="AJB47" s="8"/>
      <c r="AJC47" s="8"/>
      <c r="AJD47" s="8"/>
      <c r="AJE47" s="8"/>
      <c r="AJF47" s="8"/>
      <c r="AJG47" s="8"/>
      <c r="AJH47" s="8"/>
      <c r="AJI47" s="8"/>
      <c r="AJJ47" s="8"/>
      <c r="AJK47" s="8"/>
      <c r="AJL47" s="8"/>
      <c r="AJM47" s="8"/>
      <c r="AJN47" s="8"/>
      <c r="AJO47" s="8"/>
      <c r="AJP47" s="8"/>
      <c r="AJQ47" s="8"/>
      <c r="AJR47" s="8"/>
      <c r="AJS47" s="8"/>
      <c r="AJT47" s="8"/>
      <c r="AJU47" s="8"/>
      <c r="AJV47" s="8"/>
      <c r="AJW47" s="8"/>
      <c r="AJX47" s="8"/>
      <c r="AJY47" s="8"/>
      <c r="AJZ47" s="8"/>
      <c r="AKA47" s="8"/>
      <c r="AKB47" s="8"/>
      <c r="AKC47" s="8"/>
      <c r="AKD47" s="8"/>
      <c r="AKE47" s="8"/>
      <c r="AKF47" s="8"/>
      <c r="AKG47" s="8"/>
      <c r="AKH47" s="8"/>
      <c r="AKI47" s="8"/>
      <c r="AKJ47" s="8"/>
      <c r="AKK47" s="8"/>
      <c r="AKL47" s="8"/>
      <c r="AKM47" s="8"/>
      <c r="AKN47" s="8"/>
      <c r="AKO47" s="8"/>
      <c r="AKP47" s="8"/>
      <c r="AKQ47" s="8"/>
      <c r="AKR47" s="8"/>
      <c r="AKS47" s="8"/>
      <c r="AKT47" s="8"/>
      <c r="AKU47" s="8"/>
      <c r="AKV47" s="8"/>
      <c r="AKW47" s="8"/>
      <c r="AKX47" s="8"/>
      <c r="AKY47" s="8"/>
      <c r="AKZ47" s="8"/>
      <c r="ALA47" s="8"/>
      <c r="ALB47" s="8"/>
      <c r="ALC47" s="8"/>
      <c r="ALD47" s="8"/>
      <c r="ALE47" s="8"/>
      <c r="ALF47" s="8"/>
      <c r="ALG47" s="8"/>
      <c r="ALH47" s="8"/>
      <c r="ALI47" s="8"/>
      <c r="ALJ47" s="8"/>
      <c r="ALK47" s="8"/>
      <c r="ALL47" s="8"/>
      <c r="ALM47" s="8"/>
      <c r="ALN47" s="8"/>
      <c r="ALO47" s="8"/>
      <c r="ALP47" s="8"/>
      <c r="ALQ47" s="8"/>
      <c r="ALR47" s="8"/>
      <c r="ALS47" s="8"/>
      <c r="ALT47" s="8"/>
      <c r="ALU47" s="8"/>
      <c r="ALV47" s="8"/>
      <c r="ALW47" s="8"/>
      <c r="ALX47" s="8"/>
      <c r="ALY47" s="8"/>
      <c r="ALZ47" s="8"/>
      <c r="AMA47" s="8"/>
      <c r="AMB47" s="8"/>
      <c r="AMC47" s="8"/>
      <c r="AMD47" s="8"/>
      <c r="AME47" s="8"/>
      <c r="AMF47" s="8"/>
      <c r="AMG47" s="8"/>
      <c r="AMH47" s="8"/>
      <c r="AMI47" s="8"/>
      <c r="AMJ47" s="8"/>
      <c r="AMK47" s="8"/>
      <c r="AML47" s="8"/>
      <c r="AMM47" s="8"/>
      <c r="AMN47" s="8"/>
      <c r="AMO47" s="8"/>
      <c r="AMP47" s="8"/>
      <c r="AMQ47" s="8"/>
      <c r="AMR47" s="8"/>
      <c r="AMS47" s="8"/>
      <c r="AMT47" s="8"/>
      <c r="AMU47" s="8"/>
      <c r="AMV47" s="8"/>
      <c r="AMW47" s="8"/>
      <c r="AMX47" s="8"/>
      <c r="AMY47" s="8"/>
      <c r="AMZ47" s="8"/>
      <c r="ANA47" s="8"/>
      <c r="ANB47" s="8"/>
      <c r="ANC47" s="8"/>
      <c r="AND47" s="8"/>
      <c r="ANE47" s="8"/>
      <c r="ANF47" s="8"/>
      <c r="ANG47" s="8"/>
      <c r="ANH47" s="8"/>
      <c r="ANI47" s="8"/>
      <c r="ANJ47" s="8"/>
      <c r="ANK47" s="8"/>
      <c r="ANL47" s="8"/>
      <c r="ANM47" s="8"/>
      <c r="ANN47" s="8"/>
      <c r="ANO47" s="8"/>
      <c r="ANP47" s="8"/>
      <c r="ANQ47" s="8"/>
      <c r="ANR47" s="8"/>
      <c r="ANS47" s="8"/>
      <c r="ANT47" s="8"/>
      <c r="ANU47" s="8"/>
      <c r="ANV47" s="8"/>
      <c r="ANW47" s="8"/>
      <c r="ANX47" s="8"/>
      <c r="ANY47" s="8"/>
      <c r="ANZ47" s="8"/>
      <c r="AOA47" s="8"/>
      <c r="AOB47" s="8"/>
      <c r="AOC47" s="8"/>
      <c r="AOD47" s="8"/>
      <c r="AOE47" s="8"/>
      <c r="AOF47" s="8"/>
      <c r="AOG47" s="8"/>
      <c r="AOH47" s="8"/>
      <c r="AOI47" s="8"/>
      <c r="AOJ47" s="8"/>
      <c r="AOK47" s="8"/>
      <c r="AOL47" s="8"/>
      <c r="AOM47" s="8"/>
      <c r="AON47" s="8"/>
      <c r="AOO47" s="8"/>
      <c r="AOP47" s="8"/>
      <c r="AOQ47" s="8"/>
      <c r="AOR47" s="8"/>
      <c r="AOS47" s="8"/>
      <c r="AOT47" s="8"/>
      <c r="AOU47" s="8"/>
      <c r="AOV47" s="8"/>
      <c r="AOW47" s="8"/>
      <c r="AOX47" s="8"/>
      <c r="AOY47" s="8"/>
      <c r="AOZ47" s="8"/>
      <c r="APA47" s="8"/>
      <c r="APB47" s="8"/>
      <c r="APC47" s="8"/>
      <c r="APD47" s="8"/>
      <c r="APE47" s="8"/>
      <c r="APF47" s="8"/>
      <c r="APG47" s="8"/>
      <c r="APH47" s="8"/>
      <c r="API47" s="8"/>
      <c r="APJ47" s="8"/>
      <c r="APK47" s="8"/>
      <c r="APL47" s="8"/>
      <c r="APM47" s="8"/>
      <c r="APN47" s="8"/>
      <c r="APO47" s="8"/>
      <c r="APP47" s="8"/>
      <c r="APQ47" s="8"/>
      <c r="APR47" s="8"/>
      <c r="APS47" s="8"/>
      <c r="APT47" s="8"/>
      <c r="APU47" s="8"/>
      <c r="APV47" s="8"/>
      <c r="APW47" s="8"/>
      <c r="APX47" s="8"/>
      <c r="APY47" s="8"/>
      <c r="APZ47" s="8"/>
      <c r="AQA47" s="8"/>
      <c r="AQB47" s="8"/>
      <c r="AQC47" s="8"/>
      <c r="AQD47" s="8"/>
      <c r="AQE47" s="8"/>
      <c r="AQF47" s="8"/>
      <c r="AQG47" s="8"/>
      <c r="AQH47" s="8"/>
      <c r="AQI47" s="8"/>
      <c r="AQJ47" s="8"/>
      <c r="AQK47" s="8"/>
      <c r="AQL47" s="8"/>
      <c r="AQM47" s="8"/>
      <c r="AQN47" s="8"/>
      <c r="AQO47" s="8"/>
      <c r="AQP47" s="8"/>
      <c r="AQQ47" s="8"/>
      <c r="AQR47" s="8"/>
      <c r="AQS47" s="8"/>
      <c r="AQT47" s="8"/>
      <c r="AQU47" s="8"/>
      <c r="AQV47" s="8"/>
      <c r="AQW47" s="8"/>
      <c r="AQX47" s="8"/>
      <c r="AQY47" s="8"/>
      <c r="AQZ47" s="8"/>
      <c r="ARA47" s="8"/>
      <c r="ARB47" s="8"/>
      <c r="ARC47" s="8"/>
      <c r="ARD47" s="8"/>
      <c r="ARE47" s="8"/>
      <c r="ARF47" s="8"/>
      <c r="ARG47" s="8"/>
      <c r="ARH47" s="8"/>
      <c r="ARI47" s="8"/>
      <c r="ARJ47" s="8"/>
      <c r="ARK47" s="8"/>
      <c r="ARL47" s="8"/>
      <c r="ARM47" s="8"/>
      <c r="ARN47" s="8"/>
      <c r="ARO47" s="8"/>
      <c r="ARP47" s="8"/>
      <c r="ARQ47" s="8"/>
      <c r="ARR47" s="8"/>
      <c r="ARS47" s="8"/>
      <c r="ART47" s="8"/>
      <c r="ARU47" s="8"/>
      <c r="ARV47" s="8"/>
      <c r="ARW47" s="8"/>
      <c r="ARX47" s="8"/>
      <c r="ARY47" s="8"/>
      <c r="ARZ47" s="8"/>
      <c r="ASA47" s="8"/>
      <c r="ASB47" s="8"/>
      <c r="ASC47" s="8"/>
      <c r="ASD47" s="8"/>
      <c r="ASE47" s="8"/>
      <c r="ASF47" s="8"/>
      <c r="ASG47" s="8"/>
      <c r="ASH47" s="8"/>
      <c r="ASI47" s="8"/>
      <c r="ASJ47" s="8"/>
      <c r="ASK47" s="8"/>
      <c r="ASL47" s="8"/>
      <c r="ASM47" s="8"/>
      <c r="ASN47" s="8"/>
      <c r="ASO47" s="8"/>
      <c r="ASP47" s="8"/>
      <c r="ASQ47" s="8"/>
      <c r="ASR47" s="8"/>
      <c r="ASS47" s="8"/>
      <c r="AST47" s="8"/>
      <c r="ASU47" s="8"/>
      <c r="ASV47" s="8"/>
      <c r="ASW47" s="8"/>
      <c r="ASX47" s="8"/>
      <c r="ASY47" s="8"/>
      <c r="ASZ47" s="8"/>
      <c r="ATA47" s="8"/>
      <c r="ATB47" s="8"/>
      <c r="ATC47" s="8"/>
      <c r="ATD47" s="8"/>
      <c r="ATE47" s="8"/>
      <c r="ATF47" s="8"/>
      <c r="ATG47" s="8"/>
      <c r="ATH47" s="8"/>
      <c r="ATI47" s="8"/>
      <c r="ATJ47" s="8"/>
      <c r="ATK47" s="8"/>
      <c r="ATL47" s="8"/>
      <c r="ATM47" s="8"/>
      <c r="ATN47" s="8"/>
      <c r="ATO47" s="8"/>
      <c r="ATP47" s="8"/>
      <c r="ATQ47" s="8"/>
      <c r="ATR47" s="8"/>
      <c r="ATS47" s="8"/>
      <c r="ATT47" s="8"/>
      <c r="ATU47" s="8"/>
      <c r="ATV47" s="8"/>
      <c r="ATW47" s="8"/>
      <c r="ATX47" s="8"/>
      <c r="ATY47" s="8"/>
      <c r="ATZ47" s="8"/>
      <c r="AUA47" s="8"/>
      <c r="AUB47" s="8"/>
      <c r="AUC47" s="8"/>
      <c r="AUD47" s="8"/>
      <c r="AUE47" s="8"/>
      <c r="AUF47" s="8"/>
      <c r="AUG47" s="8"/>
      <c r="AUH47" s="8"/>
      <c r="AUI47" s="8"/>
      <c r="AUJ47" s="8"/>
      <c r="AUK47" s="8"/>
      <c r="AUL47" s="8"/>
      <c r="AUM47" s="8"/>
      <c r="AUN47" s="8"/>
      <c r="AUO47" s="8"/>
      <c r="AUP47" s="8"/>
      <c r="AUQ47" s="8"/>
      <c r="AUR47" s="8"/>
      <c r="AUS47" s="8"/>
      <c r="AUT47" s="8"/>
      <c r="AUU47" s="8"/>
      <c r="AUV47" s="8"/>
      <c r="AUW47" s="8"/>
      <c r="AUX47" s="8"/>
      <c r="AUY47" s="8"/>
      <c r="AUZ47" s="8"/>
      <c r="AVA47" s="8"/>
      <c r="AVB47" s="8"/>
      <c r="AVC47" s="8"/>
      <c r="AVD47" s="8"/>
      <c r="AVE47" s="8"/>
      <c r="AVF47" s="8"/>
      <c r="AVG47" s="8"/>
      <c r="AVH47" s="8"/>
      <c r="AVI47" s="8"/>
      <c r="AVJ47" s="8"/>
      <c r="AVK47" s="8"/>
      <c r="AVL47" s="8"/>
      <c r="AVM47" s="8"/>
      <c r="AVN47" s="8"/>
      <c r="AVO47" s="8"/>
      <c r="AVP47" s="8"/>
      <c r="AVQ47" s="8"/>
      <c r="AVR47" s="8"/>
      <c r="AVS47" s="8"/>
      <c r="AVT47" s="8"/>
      <c r="AVU47" s="8"/>
      <c r="AVV47" s="8"/>
      <c r="AVW47" s="8"/>
      <c r="AVX47" s="8"/>
      <c r="AVY47" s="8"/>
      <c r="AVZ47" s="8"/>
      <c r="AWA47" s="8"/>
      <c r="AWB47" s="8"/>
      <c r="AWC47" s="8"/>
      <c r="AWD47" s="8"/>
      <c r="AWE47" s="8"/>
      <c r="AWF47" s="8"/>
      <c r="AWG47" s="8"/>
      <c r="AWH47" s="8"/>
      <c r="AWI47" s="8"/>
      <c r="AWJ47" s="8"/>
      <c r="AWK47" s="8"/>
      <c r="AWL47" s="8"/>
      <c r="AWM47" s="8"/>
      <c r="AWN47" s="8"/>
      <c r="AWO47" s="8"/>
      <c r="AWP47" s="8"/>
      <c r="AWQ47" s="8"/>
      <c r="AWR47" s="8"/>
      <c r="AWS47" s="8"/>
      <c r="AWT47" s="8"/>
      <c r="AWU47" s="8"/>
      <c r="AWV47" s="8"/>
      <c r="AWW47" s="8"/>
      <c r="AWX47" s="8"/>
      <c r="AWY47" s="8"/>
      <c r="AWZ47" s="8"/>
      <c r="AXA47" s="8"/>
      <c r="AXB47" s="8"/>
      <c r="AXC47" s="8"/>
      <c r="AXD47" s="8"/>
      <c r="AXE47" s="8"/>
      <c r="AXF47" s="8"/>
      <c r="AXG47" s="8"/>
      <c r="AXH47" s="8"/>
      <c r="AXI47" s="8"/>
      <c r="AXJ47" s="8"/>
      <c r="AXK47" s="8"/>
      <c r="AXL47" s="8"/>
      <c r="AXM47" s="8"/>
      <c r="AXN47" s="8"/>
      <c r="AXO47" s="8"/>
      <c r="AXP47" s="8"/>
      <c r="AXQ47" s="8"/>
      <c r="AXR47" s="8"/>
      <c r="AXS47" s="8"/>
      <c r="AXT47" s="8"/>
      <c r="AXU47" s="8"/>
      <c r="AXV47" s="8"/>
      <c r="AXW47" s="8"/>
      <c r="AXX47" s="8"/>
      <c r="AXY47" s="8"/>
      <c r="AXZ47" s="8"/>
      <c r="AYA47" s="8"/>
      <c r="AYB47" s="8"/>
      <c r="AYC47" s="8"/>
      <c r="AYD47" s="8"/>
      <c r="AYE47" s="8"/>
      <c r="AYF47" s="8"/>
      <c r="AYG47" s="8"/>
      <c r="AYH47" s="8"/>
      <c r="AYI47" s="8"/>
      <c r="AYJ47" s="8"/>
      <c r="AYK47" s="8"/>
      <c r="AYL47" s="8"/>
      <c r="AYM47" s="8"/>
      <c r="AYN47" s="8"/>
      <c r="AYO47" s="8"/>
      <c r="AYP47" s="8"/>
      <c r="AYQ47" s="8"/>
      <c r="AYR47" s="8"/>
      <c r="AYS47" s="8"/>
      <c r="AYT47" s="8"/>
      <c r="AYU47" s="8"/>
      <c r="AYV47" s="8"/>
      <c r="AYW47" s="8"/>
      <c r="AYX47" s="8"/>
      <c r="AYY47" s="8"/>
      <c r="AYZ47" s="8"/>
      <c r="AZA47" s="8"/>
      <c r="AZB47" s="8"/>
      <c r="AZC47" s="8"/>
      <c r="AZD47" s="8"/>
      <c r="AZE47" s="8"/>
      <c r="AZF47" s="8"/>
      <c r="AZG47" s="8"/>
      <c r="AZH47" s="8"/>
      <c r="AZI47" s="8"/>
      <c r="AZJ47" s="8"/>
      <c r="AZK47" s="8"/>
      <c r="AZL47" s="8"/>
      <c r="AZM47" s="8"/>
      <c r="AZN47" s="8"/>
      <c r="AZO47" s="8"/>
      <c r="AZP47" s="8"/>
      <c r="AZQ47" s="8"/>
      <c r="AZR47" s="8"/>
      <c r="AZS47" s="8"/>
      <c r="AZT47" s="8"/>
      <c r="AZU47" s="8"/>
      <c r="AZV47" s="8"/>
      <c r="AZW47" s="8"/>
      <c r="AZX47" s="8"/>
      <c r="AZY47" s="8"/>
      <c r="AZZ47" s="8"/>
      <c r="BAA47" s="8"/>
      <c r="BAB47" s="8"/>
      <c r="BAC47" s="8"/>
      <c r="BAD47" s="8"/>
      <c r="BAE47" s="8"/>
      <c r="BAF47" s="8"/>
      <c r="BAG47" s="8"/>
      <c r="BAH47" s="8"/>
      <c r="BAI47" s="8"/>
      <c r="BAJ47" s="8"/>
      <c r="BAK47" s="8"/>
      <c r="BAL47" s="8"/>
      <c r="BAM47" s="8"/>
      <c r="BAN47" s="8"/>
      <c r="BAO47" s="8"/>
      <c r="BAP47" s="8"/>
      <c r="BAQ47" s="8"/>
      <c r="BAR47" s="8"/>
      <c r="BAS47" s="8"/>
      <c r="BAT47" s="8"/>
      <c r="BAU47" s="8"/>
      <c r="BAV47" s="8"/>
      <c r="BAW47" s="8"/>
      <c r="BAX47" s="8"/>
      <c r="BAY47" s="8"/>
      <c r="BAZ47" s="8"/>
      <c r="BBA47" s="8"/>
      <c r="BBB47" s="8"/>
      <c r="BBC47" s="8"/>
      <c r="BBD47" s="8"/>
      <c r="BBE47" s="8"/>
      <c r="BBF47" s="8"/>
      <c r="BBG47" s="8"/>
      <c r="BBH47" s="8"/>
      <c r="BBI47" s="8"/>
      <c r="BBJ47" s="8"/>
      <c r="BBK47" s="8"/>
      <c r="BBL47" s="8"/>
      <c r="BBM47" s="8"/>
      <c r="BBN47" s="8"/>
      <c r="BBO47" s="8"/>
      <c r="BBP47" s="8"/>
      <c r="BBQ47" s="8"/>
      <c r="BBR47" s="8"/>
      <c r="BBS47" s="8"/>
      <c r="BBT47" s="8"/>
      <c r="BBU47" s="8"/>
      <c r="BBV47" s="8"/>
      <c r="BBW47" s="8"/>
      <c r="BBX47" s="8"/>
      <c r="BBY47" s="8"/>
      <c r="BBZ47" s="8"/>
      <c r="BCA47" s="8"/>
      <c r="BCB47" s="8"/>
      <c r="BCC47" s="8"/>
      <c r="BCD47" s="8"/>
      <c r="BCE47" s="8"/>
      <c r="BCF47" s="8"/>
      <c r="BCG47" s="8"/>
      <c r="BCH47" s="8"/>
      <c r="BCI47" s="8"/>
      <c r="BCJ47" s="8"/>
      <c r="BCK47" s="8"/>
      <c r="BCL47" s="8"/>
      <c r="BCM47" s="8"/>
      <c r="BCN47" s="8"/>
      <c r="BCO47" s="8"/>
      <c r="BCP47" s="8"/>
      <c r="BCQ47" s="8"/>
      <c r="BCR47" s="8"/>
      <c r="BCS47" s="8"/>
      <c r="BCT47" s="8"/>
      <c r="BCU47" s="8"/>
      <c r="BCV47" s="8"/>
      <c r="BCW47" s="8"/>
      <c r="BCX47" s="8"/>
      <c r="BCY47" s="8"/>
      <c r="BCZ47" s="8"/>
      <c r="BDA47" s="8"/>
      <c r="BDB47" s="8"/>
      <c r="BDC47" s="8"/>
      <c r="BDD47" s="8"/>
      <c r="BDE47" s="8"/>
      <c r="BDF47" s="8"/>
      <c r="BDG47" s="8"/>
      <c r="BDH47" s="8"/>
      <c r="BDI47" s="8"/>
      <c r="BDJ47" s="8"/>
      <c r="BDK47" s="8"/>
      <c r="BDL47" s="8"/>
      <c r="BDM47" s="8"/>
      <c r="BDN47" s="8"/>
      <c r="BDO47" s="8"/>
      <c r="BDP47" s="8"/>
      <c r="BDQ47" s="8"/>
      <c r="BDR47" s="8"/>
      <c r="BDS47" s="8"/>
      <c r="BDT47" s="8"/>
      <c r="BDU47" s="8"/>
      <c r="BDV47" s="8"/>
      <c r="BDW47" s="8"/>
      <c r="BDX47" s="8"/>
      <c r="BDY47" s="8"/>
      <c r="BDZ47" s="8"/>
      <c r="BEA47" s="8"/>
      <c r="BEB47" s="8"/>
      <c r="BEC47" s="8"/>
      <c r="BED47" s="8"/>
      <c r="BEE47" s="8"/>
      <c r="BEF47" s="8"/>
      <c r="BEG47" s="8"/>
      <c r="BEH47" s="8"/>
      <c r="BEI47" s="8"/>
      <c r="BEJ47" s="8"/>
      <c r="BEK47" s="8"/>
      <c r="BEL47" s="8"/>
      <c r="BEM47" s="8"/>
      <c r="BEN47" s="8"/>
      <c r="BEO47" s="8"/>
      <c r="BEP47" s="8"/>
      <c r="BEQ47" s="8"/>
      <c r="BER47" s="8"/>
      <c r="BES47" s="8"/>
      <c r="BET47" s="8"/>
      <c r="BEU47" s="8"/>
      <c r="BEV47" s="8"/>
      <c r="BEW47" s="8"/>
      <c r="BEX47" s="8"/>
      <c r="BEY47" s="8"/>
      <c r="BEZ47" s="8"/>
      <c r="BFA47" s="8"/>
      <c r="BFB47" s="8"/>
      <c r="BFC47" s="8"/>
      <c r="BFD47" s="8"/>
      <c r="BFE47" s="8"/>
      <c r="BFF47" s="8"/>
      <c r="BFG47" s="8"/>
      <c r="BFH47" s="8"/>
      <c r="BFI47" s="8"/>
      <c r="BFJ47" s="8"/>
      <c r="BFK47" s="8"/>
      <c r="BFL47" s="8"/>
      <c r="BFM47" s="8"/>
      <c r="BFN47" s="8"/>
      <c r="BFO47" s="8"/>
      <c r="BFP47" s="8"/>
      <c r="BFQ47" s="8"/>
      <c r="BFR47" s="8"/>
      <c r="BFS47" s="8"/>
      <c r="BFT47" s="8"/>
      <c r="BFU47" s="8"/>
      <c r="BFV47" s="8"/>
      <c r="BFW47" s="8"/>
      <c r="BFX47" s="8"/>
      <c r="BFY47" s="8"/>
      <c r="BFZ47" s="8"/>
      <c r="BGA47" s="8"/>
      <c r="BGB47" s="8"/>
      <c r="BGC47" s="8"/>
      <c r="BGD47" s="8"/>
      <c r="BGE47" s="8"/>
      <c r="BGF47" s="8"/>
      <c r="BGG47" s="8"/>
      <c r="BGH47" s="8"/>
      <c r="BGI47" s="8"/>
      <c r="BGJ47" s="8"/>
      <c r="BGK47" s="8"/>
      <c r="BGL47" s="8"/>
      <c r="BGM47" s="8"/>
      <c r="BGN47" s="8"/>
      <c r="BGO47" s="8"/>
      <c r="BGP47" s="8"/>
      <c r="BGQ47" s="8"/>
      <c r="BGR47" s="8"/>
      <c r="BGS47" s="8"/>
      <c r="BGT47" s="8"/>
      <c r="BGU47" s="8"/>
      <c r="BGV47" s="8"/>
      <c r="BGW47" s="8"/>
      <c r="BGX47" s="8"/>
      <c r="BGY47" s="8"/>
      <c r="BGZ47" s="8"/>
      <c r="BHA47" s="8"/>
      <c r="BHB47" s="8"/>
      <c r="BHC47" s="8"/>
      <c r="BHD47" s="8"/>
      <c r="BHE47" s="8"/>
      <c r="BHF47" s="8"/>
      <c r="BHG47" s="8"/>
      <c r="BHH47" s="8"/>
      <c r="BHI47" s="8"/>
      <c r="BHJ47" s="8"/>
      <c r="BHK47" s="8"/>
      <c r="BHL47" s="8"/>
      <c r="BHM47" s="8"/>
      <c r="BHN47" s="8"/>
      <c r="BHO47" s="8"/>
      <c r="BHP47" s="8"/>
      <c r="BHQ47" s="8"/>
      <c r="BHR47" s="8"/>
      <c r="BHS47" s="8"/>
      <c r="BHT47" s="8"/>
      <c r="BHU47" s="8"/>
      <c r="BHV47" s="8"/>
      <c r="BHW47" s="8"/>
      <c r="BHX47" s="8"/>
      <c r="BHY47" s="8"/>
      <c r="BHZ47" s="8"/>
      <c r="BIA47" s="8"/>
      <c r="BIB47" s="8"/>
      <c r="BIC47" s="8"/>
      <c r="BID47" s="8"/>
      <c r="BIE47" s="8"/>
      <c r="BIF47" s="8"/>
      <c r="BIG47" s="8"/>
      <c r="BIH47" s="8"/>
      <c r="BII47" s="8"/>
      <c r="BIJ47" s="8"/>
      <c r="BIK47" s="8"/>
      <c r="BIL47" s="8"/>
      <c r="BIM47" s="8"/>
      <c r="BIN47" s="8"/>
      <c r="BIO47" s="8"/>
      <c r="BIP47" s="8"/>
      <c r="BIQ47" s="8"/>
      <c r="BIR47" s="8"/>
      <c r="BIS47" s="8"/>
      <c r="BIT47" s="8"/>
      <c r="BIU47" s="8"/>
      <c r="BIV47" s="8"/>
      <c r="BIW47" s="8"/>
      <c r="BIX47" s="8"/>
      <c r="BIY47" s="8"/>
      <c r="BIZ47" s="8"/>
      <c r="BJA47" s="8"/>
      <c r="BJB47" s="8"/>
      <c r="BJC47" s="8"/>
      <c r="BJD47" s="8"/>
      <c r="BJE47" s="8"/>
      <c r="BJF47" s="8"/>
      <c r="BJG47" s="8"/>
      <c r="BJH47" s="8"/>
      <c r="BJI47" s="8"/>
      <c r="BJJ47" s="8"/>
      <c r="BJK47" s="8"/>
      <c r="BJL47" s="8"/>
      <c r="BJM47" s="8"/>
      <c r="BJN47" s="8"/>
      <c r="BJO47" s="8"/>
      <c r="BJP47" s="8"/>
      <c r="BJQ47" s="8"/>
      <c r="BJR47" s="8"/>
      <c r="BJS47" s="8"/>
      <c r="BJT47" s="8"/>
      <c r="BJU47" s="8"/>
      <c r="BJV47" s="8"/>
      <c r="BJW47" s="8"/>
      <c r="BJX47" s="8"/>
      <c r="BJY47" s="8"/>
      <c r="BJZ47" s="8"/>
      <c r="BKA47" s="8"/>
      <c r="BKB47" s="8"/>
      <c r="BKC47" s="8"/>
      <c r="BKD47" s="8"/>
      <c r="BKE47" s="8"/>
      <c r="BKF47" s="8"/>
      <c r="BKG47" s="8"/>
      <c r="BKH47" s="8"/>
      <c r="BKI47" s="8"/>
      <c r="BKJ47" s="8"/>
      <c r="BKK47" s="8"/>
      <c r="BKL47" s="8"/>
      <c r="BKM47" s="8"/>
      <c r="BKN47" s="8"/>
      <c r="BKO47" s="8"/>
      <c r="BKP47" s="8"/>
      <c r="BKQ47" s="8"/>
      <c r="BKR47" s="8"/>
      <c r="BKS47" s="8"/>
      <c r="BKT47" s="8"/>
      <c r="BKU47" s="8"/>
      <c r="BKV47" s="8"/>
      <c r="BKW47" s="8"/>
      <c r="BKX47" s="8"/>
      <c r="BKY47" s="8"/>
      <c r="BKZ47" s="8"/>
      <c r="BLA47" s="8"/>
      <c r="BLB47" s="8"/>
      <c r="BLC47" s="8"/>
      <c r="BLD47" s="8"/>
      <c r="BLE47" s="8"/>
      <c r="BLF47" s="8"/>
      <c r="BLG47" s="8"/>
      <c r="BLH47" s="8"/>
      <c r="BLI47" s="8"/>
      <c r="BLJ47" s="8"/>
      <c r="BLK47" s="8"/>
      <c r="BLL47" s="8"/>
      <c r="BLM47" s="8"/>
      <c r="BLN47" s="8"/>
      <c r="BLO47" s="8"/>
      <c r="BLP47" s="8"/>
      <c r="BLQ47" s="8"/>
      <c r="BLR47" s="8"/>
      <c r="BLS47" s="8"/>
      <c r="BLT47" s="8"/>
      <c r="BLU47" s="8"/>
      <c r="BLV47" s="8"/>
      <c r="BLW47" s="8"/>
      <c r="BLX47" s="8"/>
      <c r="BLY47" s="8"/>
      <c r="BLZ47" s="8"/>
      <c r="BMA47" s="8"/>
      <c r="BMB47" s="8"/>
      <c r="BMC47" s="8"/>
      <c r="BMD47" s="8"/>
      <c r="BME47" s="8"/>
      <c r="BMF47" s="8"/>
      <c r="BMG47" s="8"/>
      <c r="BMH47" s="8"/>
      <c r="BMI47" s="8"/>
      <c r="BMJ47" s="8"/>
      <c r="BMK47" s="8"/>
      <c r="BML47" s="8"/>
      <c r="BMM47" s="8"/>
      <c r="BMN47" s="8"/>
      <c r="BMO47" s="8"/>
      <c r="BMP47" s="8"/>
      <c r="BMQ47" s="8"/>
      <c r="BMR47" s="8"/>
      <c r="BMS47" s="8"/>
      <c r="BMT47" s="8"/>
      <c r="BMU47" s="8"/>
      <c r="BMV47" s="8"/>
      <c r="BMW47" s="8"/>
      <c r="BMX47" s="8"/>
      <c r="BMY47" s="8"/>
      <c r="BMZ47" s="8"/>
      <c r="BNA47" s="8"/>
      <c r="BNB47" s="8"/>
      <c r="BNC47" s="8"/>
      <c r="BND47" s="8"/>
      <c r="BNE47" s="8"/>
      <c r="BNF47" s="8"/>
      <c r="BNG47" s="8"/>
      <c r="BNH47" s="8"/>
      <c r="BNI47" s="8"/>
      <c r="BNJ47" s="8"/>
      <c r="BNK47" s="8"/>
      <c r="BNL47" s="8"/>
      <c r="BNM47" s="8"/>
      <c r="BNN47" s="8"/>
      <c r="BNO47" s="8"/>
      <c r="BNP47" s="8"/>
      <c r="BNQ47" s="8"/>
      <c r="BNR47" s="8"/>
      <c r="BNS47" s="8"/>
      <c r="BNT47" s="8"/>
      <c r="BNU47" s="8"/>
      <c r="BNV47" s="8"/>
      <c r="BNW47" s="8"/>
      <c r="BNX47" s="8"/>
      <c r="BNY47" s="8"/>
      <c r="BNZ47" s="8"/>
      <c r="BOA47" s="8"/>
      <c r="BOB47" s="8"/>
      <c r="BOC47" s="8"/>
      <c r="BOD47" s="8"/>
      <c r="BOE47" s="8"/>
      <c r="BOF47" s="8"/>
      <c r="BOG47" s="8"/>
      <c r="BOH47" s="8"/>
      <c r="BOI47" s="8"/>
      <c r="BOJ47" s="8"/>
      <c r="BOK47" s="8"/>
      <c r="BOL47" s="8"/>
      <c r="BOM47" s="8"/>
      <c r="BON47" s="8"/>
      <c r="BOO47" s="8"/>
      <c r="BOP47" s="8"/>
      <c r="BOQ47" s="8"/>
      <c r="BOR47" s="8"/>
      <c r="BOS47" s="8"/>
      <c r="BOT47" s="8"/>
      <c r="BOU47" s="8"/>
      <c r="BOV47" s="8"/>
      <c r="BOW47" s="8"/>
      <c r="BOX47" s="8"/>
      <c r="BOY47" s="8"/>
      <c r="BOZ47" s="8"/>
      <c r="BPA47" s="8"/>
      <c r="BPB47" s="8"/>
      <c r="BPC47" s="8"/>
      <c r="BPD47" s="8"/>
      <c r="BPE47" s="8"/>
      <c r="BPF47" s="8"/>
      <c r="BPG47" s="8"/>
      <c r="BPH47" s="8"/>
      <c r="BPI47" s="8"/>
      <c r="BPJ47" s="8"/>
      <c r="BPK47" s="8"/>
      <c r="BPL47" s="8"/>
      <c r="BPM47" s="8"/>
      <c r="BPN47" s="8"/>
      <c r="BPO47" s="8"/>
      <c r="BPP47" s="8"/>
      <c r="BPQ47" s="8"/>
      <c r="BPR47" s="8"/>
      <c r="BPS47" s="8"/>
      <c r="BPT47" s="8"/>
      <c r="BPU47" s="8"/>
      <c r="BPV47" s="8"/>
      <c r="BPW47" s="8"/>
      <c r="BPX47" s="8"/>
      <c r="BPY47" s="8"/>
      <c r="BPZ47" s="8"/>
      <c r="BQA47" s="8"/>
      <c r="BQB47" s="8"/>
      <c r="BQC47" s="8"/>
      <c r="BQD47" s="8"/>
      <c r="BQE47" s="8"/>
      <c r="BQF47" s="8"/>
      <c r="BQG47" s="8"/>
      <c r="BQH47" s="8"/>
      <c r="BQI47" s="8"/>
      <c r="BQJ47" s="8"/>
      <c r="BQK47" s="8"/>
      <c r="BQL47" s="8"/>
      <c r="BQM47" s="8"/>
      <c r="BQN47" s="8"/>
      <c r="BQO47" s="8"/>
      <c r="BQP47" s="8"/>
      <c r="BQQ47" s="8"/>
      <c r="BQR47" s="8"/>
      <c r="BQS47" s="8"/>
      <c r="BQT47" s="8"/>
      <c r="BQU47" s="8"/>
      <c r="BQV47" s="8"/>
      <c r="BQW47" s="8"/>
      <c r="BQX47" s="8"/>
      <c r="BQY47" s="8"/>
      <c r="BQZ47" s="8"/>
      <c r="BRA47" s="8"/>
      <c r="BRB47" s="8"/>
      <c r="BRC47" s="8"/>
      <c r="BRD47" s="8"/>
      <c r="BRE47" s="8"/>
      <c r="BRF47" s="8"/>
      <c r="BRG47" s="8"/>
      <c r="BRH47" s="8"/>
      <c r="BRI47" s="8"/>
      <c r="BRJ47" s="8"/>
      <c r="BRK47" s="8"/>
      <c r="BRL47" s="8"/>
      <c r="BRM47" s="8"/>
      <c r="BRN47" s="8"/>
      <c r="BRO47" s="8"/>
      <c r="BRP47" s="8"/>
      <c r="BRQ47" s="8"/>
      <c r="BRR47" s="8"/>
      <c r="BRS47" s="8"/>
      <c r="BRT47" s="8"/>
      <c r="BRU47" s="8"/>
      <c r="BRV47" s="8"/>
      <c r="BRW47" s="8"/>
      <c r="BRX47" s="8"/>
      <c r="BRY47" s="8"/>
      <c r="BRZ47" s="8"/>
      <c r="BSA47" s="8"/>
      <c r="BSB47" s="8"/>
      <c r="BSC47" s="8"/>
      <c r="BSD47" s="8"/>
      <c r="BSE47" s="8"/>
      <c r="BSF47" s="8"/>
      <c r="BSG47" s="8"/>
      <c r="BSH47" s="8"/>
      <c r="BSI47" s="8"/>
      <c r="BSJ47" s="8"/>
      <c r="BSK47" s="8"/>
      <c r="BSL47" s="8"/>
      <c r="BSM47" s="8"/>
      <c r="BSN47" s="8"/>
      <c r="BSO47" s="8"/>
      <c r="BSP47" s="8"/>
      <c r="BSQ47" s="8"/>
      <c r="BSR47" s="8"/>
      <c r="BSS47" s="8"/>
      <c r="BST47" s="8"/>
      <c r="BSU47" s="8"/>
      <c r="BSV47" s="8"/>
      <c r="BSW47" s="8"/>
      <c r="BSX47" s="8"/>
      <c r="BSY47" s="8"/>
      <c r="BSZ47" s="8"/>
      <c r="BTA47" s="8"/>
      <c r="BTB47" s="8"/>
      <c r="BTC47" s="8"/>
      <c r="BTD47" s="8"/>
      <c r="BTE47" s="8"/>
      <c r="BTF47" s="8"/>
      <c r="BTG47" s="8"/>
      <c r="BTH47" s="8"/>
      <c r="BTI47" s="8"/>
      <c r="BTJ47" s="8"/>
      <c r="BTK47" s="8"/>
      <c r="BTL47" s="8"/>
      <c r="BTM47" s="8"/>
      <c r="BTN47" s="8"/>
      <c r="BTO47" s="8"/>
      <c r="BTP47" s="8"/>
      <c r="BTQ47" s="8"/>
      <c r="BTR47" s="8"/>
      <c r="BTS47" s="8"/>
      <c r="BTT47" s="8"/>
      <c r="BTU47" s="8"/>
      <c r="BTV47" s="8"/>
      <c r="BTW47" s="8"/>
      <c r="BTX47" s="8"/>
      <c r="BTY47" s="8"/>
      <c r="BTZ47" s="8"/>
      <c r="BUA47" s="8"/>
      <c r="BUB47" s="8"/>
      <c r="BUC47" s="8"/>
      <c r="BUD47" s="8"/>
      <c r="BUE47" s="8"/>
      <c r="BUF47" s="8"/>
      <c r="BUG47" s="8"/>
      <c r="BUH47" s="8"/>
      <c r="BUI47" s="8"/>
      <c r="BUJ47" s="8"/>
      <c r="BUK47" s="8"/>
      <c r="BUL47" s="8"/>
      <c r="BUM47" s="8"/>
      <c r="BUN47" s="8"/>
      <c r="BUO47" s="8"/>
      <c r="BUP47" s="8"/>
      <c r="BUQ47" s="8"/>
      <c r="BUR47" s="8"/>
      <c r="BUS47" s="8"/>
      <c r="BUT47" s="8"/>
      <c r="BUU47" s="8"/>
      <c r="BUV47" s="8"/>
      <c r="BUW47" s="8"/>
      <c r="BUX47" s="8"/>
      <c r="BUY47" s="8"/>
      <c r="BUZ47" s="8"/>
      <c r="BVA47" s="8"/>
      <c r="BVB47" s="8"/>
      <c r="BVC47" s="8"/>
      <c r="BVD47" s="8"/>
      <c r="BVE47" s="8"/>
      <c r="BVF47" s="8"/>
      <c r="BVG47" s="8"/>
      <c r="BVH47" s="8"/>
      <c r="BVI47" s="8"/>
      <c r="BVJ47" s="8"/>
      <c r="BVK47" s="8"/>
      <c r="BVL47" s="8"/>
      <c r="BVM47" s="8"/>
      <c r="BVN47" s="8"/>
      <c r="BVO47" s="8"/>
      <c r="BVP47" s="8"/>
      <c r="BVQ47" s="8"/>
      <c r="BVR47" s="8"/>
      <c r="BVS47" s="8"/>
      <c r="BVT47" s="8"/>
      <c r="BVU47" s="8"/>
      <c r="BVV47" s="8"/>
      <c r="BVW47" s="8"/>
      <c r="BVX47" s="8"/>
      <c r="BVY47" s="8"/>
      <c r="BVZ47" s="8"/>
      <c r="BWA47" s="8"/>
      <c r="BWB47" s="8"/>
      <c r="BWC47" s="8"/>
      <c r="BWD47" s="8"/>
      <c r="BWE47" s="8"/>
      <c r="BWF47" s="8"/>
      <c r="BWG47" s="8"/>
      <c r="BWH47" s="8"/>
      <c r="BWI47" s="8"/>
      <c r="BWJ47" s="8"/>
      <c r="BWK47" s="8"/>
      <c r="BWL47" s="8"/>
      <c r="BWM47" s="8"/>
      <c r="BWN47" s="8"/>
      <c r="BWO47" s="8"/>
      <c r="BWP47" s="8"/>
      <c r="BWQ47" s="8"/>
      <c r="BWR47" s="8"/>
      <c r="BWS47" s="8"/>
      <c r="BWT47" s="8"/>
      <c r="BWU47" s="8"/>
      <c r="BWV47" s="8"/>
      <c r="BWW47" s="8"/>
      <c r="BWX47" s="8"/>
      <c r="BWY47" s="8"/>
      <c r="BWZ47" s="8"/>
      <c r="BXA47" s="8"/>
      <c r="BXB47" s="8"/>
      <c r="BXC47" s="8"/>
      <c r="BXD47" s="8"/>
      <c r="BXE47" s="8"/>
      <c r="BXF47" s="8"/>
      <c r="BXG47" s="8"/>
      <c r="BXH47" s="8"/>
      <c r="BXI47" s="8"/>
      <c r="BXJ47" s="8"/>
      <c r="BXK47" s="8"/>
      <c r="BXL47" s="8"/>
      <c r="BXM47" s="8"/>
      <c r="BXN47" s="8"/>
      <c r="BXO47" s="8"/>
      <c r="BXP47" s="8"/>
      <c r="BXQ47" s="8"/>
      <c r="BXR47" s="8"/>
      <c r="BXS47" s="8"/>
      <c r="BXT47" s="8"/>
      <c r="BXU47" s="8"/>
      <c r="BXV47" s="8"/>
      <c r="BXW47" s="8"/>
      <c r="BXX47" s="8"/>
      <c r="BXY47" s="8"/>
      <c r="BXZ47" s="8"/>
      <c r="BYA47" s="8"/>
      <c r="BYB47" s="8"/>
      <c r="BYC47" s="8"/>
      <c r="BYD47" s="8"/>
      <c r="BYE47" s="8"/>
      <c r="BYF47" s="8"/>
      <c r="BYG47" s="8"/>
      <c r="BYH47" s="8"/>
      <c r="BYI47" s="8"/>
      <c r="BYJ47" s="8"/>
      <c r="BYK47" s="8"/>
      <c r="BYL47" s="8"/>
      <c r="BYM47" s="8"/>
      <c r="BYN47" s="8"/>
      <c r="BYO47" s="8"/>
      <c r="BYP47" s="8"/>
      <c r="BYQ47" s="8"/>
      <c r="BYR47" s="8"/>
      <c r="BYS47" s="8"/>
      <c r="BYT47" s="8"/>
      <c r="BYU47" s="8"/>
      <c r="BYV47" s="8"/>
      <c r="BYW47" s="8"/>
      <c r="BYX47" s="8"/>
      <c r="BYY47" s="8"/>
      <c r="BYZ47" s="8"/>
      <c r="BZA47" s="8"/>
      <c r="BZB47" s="8"/>
      <c r="BZC47" s="8"/>
      <c r="BZD47" s="8"/>
      <c r="BZE47" s="8"/>
      <c r="BZF47" s="8"/>
      <c r="BZG47" s="8"/>
      <c r="BZH47" s="8"/>
      <c r="BZI47" s="8"/>
      <c r="BZJ47" s="8"/>
      <c r="BZK47" s="8"/>
      <c r="BZL47" s="8"/>
      <c r="BZM47" s="8"/>
      <c r="BZN47" s="8"/>
      <c r="BZO47" s="8"/>
      <c r="BZP47" s="8"/>
      <c r="BZQ47" s="8"/>
      <c r="BZR47" s="8"/>
      <c r="BZS47" s="8"/>
      <c r="BZT47" s="8"/>
      <c r="BZU47" s="8"/>
      <c r="BZV47" s="8"/>
      <c r="BZW47" s="8"/>
      <c r="BZX47" s="8"/>
      <c r="BZY47" s="8"/>
      <c r="BZZ47" s="8"/>
      <c r="CAA47" s="8"/>
      <c r="CAB47" s="8"/>
      <c r="CAC47" s="8"/>
      <c r="CAD47" s="8"/>
      <c r="CAE47" s="8"/>
      <c r="CAF47" s="8"/>
      <c r="CAG47" s="8"/>
      <c r="CAH47" s="8"/>
      <c r="CAI47" s="8"/>
      <c r="CAJ47" s="8"/>
      <c r="CAK47" s="8"/>
      <c r="CAL47" s="8"/>
      <c r="CAM47" s="8"/>
      <c r="CAN47" s="8"/>
      <c r="CAO47" s="8"/>
      <c r="CAP47" s="8"/>
      <c r="CAQ47" s="8"/>
      <c r="CAR47" s="8"/>
      <c r="CAS47" s="8"/>
      <c r="CAT47" s="8"/>
      <c r="CAU47" s="8"/>
      <c r="CAV47" s="8"/>
      <c r="CAW47" s="8"/>
      <c r="CAX47" s="8"/>
      <c r="CAY47" s="8"/>
      <c r="CAZ47" s="8"/>
      <c r="CBA47" s="8"/>
      <c r="CBB47" s="8"/>
      <c r="CBC47" s="8"/>
      <c r="CBD47" s="8"/>
      <c r="CBE47" s="8"/>
      <c r="CBF47" s="8"/>
      <c r="CBG47" s="8"/>
      <c r="CBH47" s="8"/>
      <c r="CBI47" s="8"/>
      <c r="CBJ47" s="8"/>
      <c r="CBK47" s="8"/>
      <c r="CBL47" s="8"/>
      <c r="CBM47" s="8"/>
      <c r="CBN47" s="8"/>
      <c r="CBO47" s="8"/>
      <c r="CBP47" s="8"/>
      <c r="CBQ47" s="8"/>
      <c r="CBR47" s="8"/>
      <c r="CBS47" s="8"/>
      <c r="CBT47" s="8"/>
      <c r="CBU47" s="8"/>
      <c r="CBV47" s="8"/>
      <c r="CBW47" s="8"/>
      <c r="CBX47" s="8"/>
      <c r="CBY47" s="8"/>
      <c r="CBZ47" s="8"/>
      <c r="CCA47" s="8"/>
      <c r="CCB47" s="8"/>
      <c r="CCC47" s="8"/>
      <c r="CCD47" s="8"/>
      <c r="CCE47" s="8"/>
      <c r="CCF47" s="8"/>
      <c r="CCG47" s="8"/>
      <c r="CCH47" s="8"/>
      <c r="CCI47" s="8"/>
      <c r="CCJ47" s="8"/>
      <c r="CCK47" s="8"/>
      <c r="CCL47" s="8"/>
      <c r="CCM47" s="8"/>
      <c r="CCN47" s="8"/>
      <c r="CCO47" s="8"/>
      <c r="CCP47" s="8"/>
      <c r="CCQ47" s="8"/>
      <c r="CCR47" s="8"/>
      <c r="CCS47" s="8"/>
      <c r="CCT47" s="8"/>
      <c r="CCU47" s="8"/>
      <c r="CCV47" s="8"/>
      <c r="CCW47" s="8"/>
      <c r="CCX47" s="8"/>
      <c r="CCY47" s="8"/>
      <c r="CCZ47" s="8"/>
      <c r="CDA47" s="8"/>
      <c r="CDB47" s="8"/>
      <c r="CDC47" s="8"/>
      <c r="CDD47" s="8"/>
      <c r="CDE47" s="8"/>
      <c r="CDF47" s="8"/>
      <c r="CDG47" s="8"/>
      <c r="CDH47" s="8"/>
      <c r="CDI47" s="8"/>
      <c r="CDJ47" s="8"/>
      <c r="CDK47" s="8"/>
      <c r="CDL47" s="8"/>
      <c r="CDM47" s="8"/>
      <c r="CDN47" s="8"/>
      <c r="CDO47" s="8"/>
      <c r="CDP47" s="8"/>
      <c r="CDQ47" s="8"/>
      <c r="CDR47" s="8"/>
      <c r="CDS47" s="8"/>
      <c r="CDT47" s="8"/>
      <c r="CDU47" s="8"/>
      <c r="CDV47" s="8"/>
      <c r="CDW47" s="8"/>
      <c r="CDX47" s="8"/>
      <c r="CDY47" s="8"/>
      <c r="CDZ47" s="8"/>
      <c r="CEA47" s="8"/>
      <c r="CEB47" s="8"/>
      <c r="CEC47" s="8"/>
      <c r="CED47" s="8"/>
      <c r="CEE47" s="8"/>
      <c r="CEF47" s="8"/>
      <c r="CEG47" s="8"/>
      <c r="CEH47" s="8"/>
      <c r="CEI47" s="8"/>
      <c r="CEJ47" s="8"/>
      <c r="CEK47" s="8"/>
      <c r="CEL47" s="8"/>
      <c r="CEM47" s="8"/>
      <c r="CEN47" s="8"/>
      <c r="CEO47" s="8"/>
      <c r="CEP47" s="8"/>
      <c r="CEQ47" s="8"/>
      <c r="CER47" s="8"/>
      <c r="CES47" s="8"/>
      <c r="CET47" s="8"/>
      <c r="CEU47" s="8"/>
      <c r="CEV47" s="8"/>
      <c r="CEW47" s="8"/>
      <c r="CEX47" s="8"/>
      <c r="CEY47" s="8"/>
      <c r="CEZ47" s="8"/>
      <c r="CFA47" s="8"/>
      <c r="CFB47" s="8"/>
      <c r="CFC47" s="8"/>
      <c r="CFD47" s="8"/>
      <c r="CFE47" s="8"/>
      <c r="CFF47" s="8"/>
      <c r="CFG47" s="8"/>
      <c r="CFH47" s="8"/>
      <c r="CFI47" s="8"/>
      <c r="CFJ47" s="8"/>
      <c r="CFK47" s="8"/>
      <c r="CFL47" s="8"/>
      <c r="CFM47" s="8"/>
      <c r="CFN47" s="8"/>
      <c r="CFO47" s="8"/>
      <c r="CFP47" s="8"/>
      <c r="CFQ47" s="8"/>
      <c r="CFR47" s="8"/>
      <c r="CFS47" s="8"/>
      <c r="CFT47" s="8"/>
      <c r="CFU47" s="8"/>
      <c r="CFV47" s="8"/>
      <c r="CFW47" s="8"/>
      <c r="CFX47" s="8"/>
      <c r="CFY47" s="8"/>
      <c r="CFZ47" s="8"/>
      <c r="CGA47" s="8"/>
      <c r="CGB47" s="8"/>
      <c r="CGC47" s="8"/>
      <c r="CGD47" s="8"/>
      <c r="CGE47" s="8"/>
      <c r="CGF47" s="8"/>
      <c r="CGG47" s="8"/>
      <c r="CGH47" s="8"/>
      <c r="CGI47" s="8"/>
      <c r="CGJ47" s="8"/>
      <c r="CGK47" s="8"/>
      <c r="CGL47" s="8"/>
      <c r="CGM47" s="8"/>
      <c r="CGN47" s="8"/>
      <c r="CGO47" s="8"/>
      <c r="CGP47" s="8"/>
      <c r="CGQ47" s="8"/>
      <c r="CGR47" s="8"/>
      <c r="CGS47" s="8"/>
      <c r="CGT47" s="8"/>
      <c r="CGU47" s="8"/>
      <c r="CGV47" s="8"/>
      <c r="CGW47" s="8"/>
      <c r="CGX47" s="8"/>
      <c r="CGY47" s="8"/>
      <c r="CGZ47" s="8"/>
      <c r="CHA47" s="8"/>
      <c r="CHB47" s="8"/>
      <c r="CHC47" s="8"/>
      <c r="CHD47" s="8"/>
      <c r="CHE47" s="8"/>
      <c r="CHF47" s="8"/>
      <c r="CHG47" s="8"/>
      <c r="CHH47" s="8"/>
      <c r="CHI47" s="8"/>
      <c r="CHJ47" s="8"/>
      <c r="CHK47" s="8"/>
      <c r="CHL47" s="8"/>
      <c r="CHM47" s="8"/>
      <c r="CHN47" s="8"/>
      <c r="CHO47" s="8"/>
      <c r="CHP47" s="8"/>
      <c r="CHQ47" s="8"/>
      <c r="CHR47" s="8"/>
      <c r="CHS47" s="8"/>
      <c r="CHT47" s="8"/>
      <c r="CHU47" s="8"/>
      <c r="CHV47" s="8"/>
      <c r="CHW47" s="8"/>
      <c r="CHX47" s="8"/>
      <c r="CHY47" s="8"/>
      <c r="CHZ47" s="8"/>
      <c r="CIA47" s="8"/>
      <c r="CIB47" s="8"/>
      <c r="CIC47" s="8"/>
      <c r="CID47" s="8"/>
      <c r="CIE47" s="8"/>
      <c r="CIF47" s="8"/>
      <c r="CIG47" s="8"/>
      <c r="CIH47" s="8"/>
      <c r="CII47" s="8"/>
      <c r="CIJ47" s="8"/>
      <c r="CIK47" s="8"/>
      <c r="CIL47" s="8"/>
      <c r="CIM47" s="8"/>
      <c r="CIN47" s="8"/>
      <c r="CIO47" s="8"/>
      <c r="CIP47" s="8"/>
      <c r="CIQ47" s="8"/>
      <c r="CIR47" s="8"/>
      <c r="CIS47" s="8"/>
      <c r="CIT47" s="8"/>
      <c r="CIU47" s="8"/>
      <c r="CIV47" s="8"/>
      <c r="CIW47" s="8"/>
      <c r="CIX47" s="8"/>
      <c r="CIY47" s="8"/>
      <c r="CIZ47" s="8"/>
      <c r="CJA47" s="8"/>
      <c r="CJB47" s="8"/>
      <c r="CJC47" s="8"/>
      <c r="CJD47" s="8"/>
      <c r="CJE47" s="8"/>
      <c r="CJF47" s="8"/>
      <c r="CJG47" s="8"/>
      <c r="CJH47" s="8"/>
      <c r="CJI47" s="8"/>
      <c r="CJJ47" s="8"/>
      <c r="CJK47" s="8"/>
      <c r="CJL47" s="8"/>
      <c r="CJM47" s="8"/>
      <c r="CJN47" s="8"/>
      <c r="CJO47" s="8"/>
      <c r="CJP47" s="8"/>
      <c r="CJQ47" s="8"/>
      <c r="CJR47" s="8"/>
      <c r="CJS47" s="8"/>
      <c r="CJT47" s="8"/>
      <c r="CJU47" s="8"/>
      <c r="CJV47" s="8"/>
      <c r="CJW47" s="8"/>
      <c r="CJX47" s="8"/>
      <c r="CJY47" s="8"/>
      <c r="CJZ47" s="8"/>
      <c r="CKA47" s="8"/>
      <c r="CKB47" s="8"/>
      <c r="CKC47" s="8"/>
      <c r="CKD47" s="8"/>
      <c r="CKE47" s="8"/>
      <c r="CKF47" s="8"/>
      <c r="CKG47" s="8"/>
      <c r="CKH47" s="8"/>
      <c r="CKI47" s="8"/>
      <c r="CKJ47" s="8"/>
      <c r="CKK47" s="8"/>
      <c r="CKL47" s="8"/>
      <c r="CKM47" s="8"/>
      <c r="CKN47" s="8"/>
      <c r="CKO47" s="8"/>
      <c r="CKP47" s="8"/>
      <c r="CKQ47" s="8"/>
      <c r="CKR47" s="8"/>
      <c r="CKS47" s="8"/>
      <c r="CKT47" s="8"/>
      <c r="CKU47" s="8"/>
      <c r="CKV47" s="8"/>
      <c r="CKW47" s="8"/>
      <c r="CKX47" s="8"/>
      <c r="CKY47" s="8"/>
      <c r="CKZ47" s="8"/>
      <c r="CLA47" s="8"/>
      <c r="CLB47" s="8"/>
      <c r="CLC47" s="8"/>
      <c r="CLD47" s="8"/>
      <c r="CLE47" s="8"/>
      <c r="CLF47" s="8"/>
      <c r="CLG47" s="8"/>
      <c r="CLH47" s="8"/>
      <c r="CLI47" s="8"/>
      <c r="CLJ47" s="8"/>
      <c r="CLK47" s="8"/>
      <c r="CLL47" s="8"/>
      <c r="CLM47" s="8"/>
      <c r="CLN47" s="8"/>
      <c r="CLO47" s="8"/>
      <c r="CLP47" s="8"/>
      <c r="CLQ47" s="8"/>
      <c r="CLR47" s="8"/>
      <c r="CLS47" s="8"/>
      <c r="CLT47" s="8"/>
      <c r="CLU47" s="8"/>
      <c r="CLV47" s="8"/>
      <c r="CLW47" s="8"/>
      <c r="CLX47" s="8"/>
      <c r="CLY47" s="8"/>
      <c r="CLZ47" s="8"/>
      <c r="CMA47" s="8"/>
      <c r="CMB47" s="8"/>
      <c r="CMC47" s="8"/>
      <c r="CMD47" s="8"/>
      <c r="CME47" s="8"/>
      <c r="CMF47" s="8"/>
      <c r="CMG47" s="8"/>
      <c r="CMH47" s="8"/>
      <c r="CMI47" s="8"/>
      <c r="CMJ47" s="8"/>
      <c r="CMK47" s="8"/>
      <c r="CML47" s="8"/>
      <c r="CMM47" s="8"/>
      <c r="CMN47" s="8"/>
      <c r="CMO47" s="8"/>
      <c r="CMP47" s="8"/>
      <c r="CMQ47" s="8"/>
      <c r="CMR47" s="8"/>
      <c r="CMS47" s="8"/>
      <c r="CMT47" s="8"/>
      <c r="CMU47" s="8"/>
      <c r="CMV47" s="8"/>
      <c r="CMW47" s="8"/>
      <c r="CMX47" s="8"/>
      <c r="CMY47" s="8"/>
      <c r="CMZ47" s="8"/>
      <c r="CNA47" s="8"/>
      <c r="CNB47" s="8"/>
      <c r="CNC47" s="8"/>
      <c r="CND47" s="8"/>
      <c r="CNE47" s="8"/>
      <c r="CNF47" s="8"/>
      <c r="CNG47" s="8"/>
      <c r="CNH47" s="8"/>
      <c r="CNI47" s="8"/>
      <c r="CNJ47" s="8"/>
      <c r="CNK47" s="8"/>
      <c r="CNL47" s="8"/>
      <c r="CNM47" s="8"/>
      <c r="CNN47" s="8"/>
      <c r="CNO47" s="8"/>
      <c r="CNP47" s="8"/>
      <c r="CNQ47" s="8"/>
      <c r="CNR47" s="8"/>
      <c r="CNS47" s="8"/>
      <c r="CNT47" s="8"/>
      <c r="CNU47" s="8"/>
      <c r="CNV47" s="8"/>
      <c r="CNW47" s="8"/>
      <c r="CNX47" s="8"/>
      <c r="CNY47" s="8"/>
      <c r="CNZ47" s="8"/>
      <c r="COA47" s="8"/>
      <c r="COB47" s="8"/>
      <c r="COC47" s="8"/>
      <c r="COD47" s="8"/>
      <c r="COE47" s="8"/>
      <c r="COF47" s="8"/>
      <c r="COG47" s="8"/>
      <c r="COH47" s="8"/>
      <c r="COI47" s="8"/>
      <c r="COJ47" s="8"/>
      <c r="COK47" s="8"/>
      <c r="COL47" s="8"/>
      <c r="COM47" s="8"/>
      <c r="CON47" s="8"/>
      <c r="COO47" s="8"/>
      <c r="COP47" s="8"/>
      <c r="COQ47" s="8"/>
      <c r="COR47" s="8"/>
      <c r="COS47" s="8"/>
      <c r="COT47" s="8"/>
      <c r="COU47" s="8"/>
      <c r="COV47" s="8"/>
      <c r="COW47" s="8"/>
      <c r="COX47" s="8"/>
      <c r="COY47" s="8"/>
      <c r="COZ47" s="8"/>
      <c r="CPA47" s="8"/>
      <c r="CPB47" s="8"/>
      <c r="CPC47" s="8"/>
      <c r="CPD47" s="8"/>
      <c r="CPE47" s="8"/>
      <c r="CPF47" s="8"/>
      <c r="CPG47" s="8"/>
      <c r="CPH47" s="8"/>
      <c r="CPI47" s="8"/>
      <c r="CPJ47" s="8"/>
      <c r="CPK47" s="8"/>
      <c r="CPL47" s="8"/>
      <c r="CPM47" s="8"/>
      <c r="CPN47" s="8"/>
      <c r="CPO47" s="8"/>
      <c r="CPP47" s="8"/>
      <c r="CPQ47" s="8"/>
      <c r="CPR47" s="8"/>
      <c r="CPS47" s="8"/>
      <c r="CPT47" s="8"/>
      <c r="CPU47" s="8"/>
      <c r="CPV47" s="8"/>
      <c r="CPW47" s="8"/>
      <c r="CPX47" s="8"/>
      <c r="CPY47" s="8"/>
      <c r="CPZ47" s="8"/>
      <c r="CQA47" s="8"/>
      <c r="CQB47" s="8"/>
      <c r="CQC47" s="8"/>
      <c r="CQD47" s="8"/>
      <c r="CQE47" s="8"/>
      <c r="CQF47" s="8"/>
      <c r="CQG47" s="8"/>
      <c r="CQH47" s="8"/>
      <c r="CQI47" s="8"/>
      <c r="CQJ47" s="8"/>
      <c r="CQK47" s="8"/>
      <c r="CQL47" s="8"/>
      <c r="CQM47" s="8"/>
      <c r="CQN47" s="8"/>
      <c r="CQO47" s="8"/>
      <c r="CQP47" s="8"/>
      <c r="CQQ47" s="8"/>
      <c r="CQR47" s="8"/>
      <c r="CQS47" s="8"/>
      <c r="CQT47" s="8"/>
      <c r="CQU47" s="8"/>
      <c r="CQV47" s="8"/>
      <c r="CQW47" s="8"/>
      <c r="CQX47" s="8"/>
      <c r="CQY47" s="8"/>
      <c r="CQZ47" s="8"/>
      <c r="CRA47" s="8"/>
      <c r="CRB47" s="8"/>
      <c r="CRC47" s="8"/>
      <c r="CRD47" s="8"/>
      <c r="CRE47" s="8"/>
      <c r="CRF47" s="8"/>
      <c r="CRG47" s="8"/>
      <c r="CRH47" s="8"/>
      <c r="CRI47" s="8"/>
      <c r="CRJ47" s="8"/>
      <c r="CRK47" s="8"/>
      <c r="CRL47" s="8"/>
      <c r="CRM47" s="8"/>
      <c r="CRN47" s="8"/>
      <c r="CRO47" s="8"/>
      <c r="CRP47" s="8"/>
      <c r="CRQ47" s="8"/>
      <c r="CRR47" s="8"/>
      <c r="CRS47" s="8"/>
      <c r="CRT47" s="8"/>
      <c r="CRU47" s="8"/>
      <c r="CRV47" s="8"/>
      <c r="CRW47" s="8"/>
      <c r="CRX47" s="8"/>
      <c r="CRY47" s="8"/>
      <c r="CRZ47" s="8"/>
      <c r="CSA47" s="8"/>
      <c r="CSB47" s="8"/>
      <c r="CSC47" s="8"/>
      <c r="CSD47" s="8"/>
      <c r="CSE47" s="8"/>
      <c r="CSF47" s="8"/>
      <c r="CSG47" s="8"/>
      <c r="CSH47" s="8"/>
      <c r="CSI47" s="8"/>
      <c r="CSJ47" s="8"/>
      <c r="CSK47" s="8"/>
      <c r="CSL47" s="8"/>
      <c r="CSM47" s="8"/>
      <c r="CSN47" s="8"/>
      <c r="CSO47" s="8"/>
      <c r="CSP47" s="8"/>
      <c r="CSQ47" s="8"/>
      <c r="CSR47" s="8"/>
      <c r="CSS47" s="8"/>
      <c r="CST47" s="8"/>
      <c r="CSU47" s="8"/>
      <c r="CSV47" s="8"/>
      <c r="CSW47" s="8"/>
      <c r="CSX47" s="8"/>
      <c r="CSY47" s="8"/>
      <c r="CSZ47" s="8"/>
      <c r="CTA47" s="8"/>
      <c r="CTB47" s="8"/>
      <c r="CTC47" s="8"/>
      <c r="CTD47" s="8"/>
      <c r="CTE47" s="8"/>
      <c r="CTF47" s="8"/>
      <c r="CTG47" s="8"/>
      <c r="CTH47" s="8"/>
      <c r="CTI47" s="8"/>
      <c r="CTJ47" s="8"/>
      <c r="CTK47" s="8"/>
      <c r="CTL47" s="8"/>
      <c r="CTM47" s="8"/>
      <c r="CTN47" s="8"/>
      <c r="CTO47" s="8"/>
      <c r="CTP47" s="8"/>
      <c r="CTQ47" s="8"/>
      <c r="CTR47" s="8"/>
      <c r="CTS47" s="8"/>
      <c r="CTT47" s="8"/>
      <c r="CTU47" s="8"/>
      <c r="CTV47" s="8"/>
      <c r="CTW47" s="8"/>
      <c r="CTX47" s="8"/>
      <c r="CTY47" s="8"/>
      <c r="CTZ47" s="8"/>
      <c r="CUA47" s="8"/>
      <c r="CUB47" s="8"/>
      <c r="CUC47" s="8"/>
      <c r="CUD47" s="8"/>
      <c r="CUE47" s="8"/>
      <c r="CUF47" s="8"/>
      <c r="CUG47" s="8"/>
      <c r="CUH47" s="8"/>
      <c r="CUI47" s="8"/>
      <c r="CUJ47" s="8"/>
      <c r="CUK47" s="8"/>
      <c r="CUL47" s="8"/>
      <c r="CUM47" s="8"/>
      <c r="CUN47" s="8"/>
      <c r="CUO47" s="8"/>
      <c r="CUP47" s="8"/>
      <c r="CUQ47" s="8"/>
      <c r="CUR47" s="8"/>
      <c r="CUS47" s="8"/>
      <c r="CUT47" s="8"/>
      <c r="CUU47" s="8"/>
      <c r="CUV47" s="8"/>
      <c r="CUW47" s="8"/>
      <c r="CUX47" s="8"/>
      <c r="CUY47" s="8"/>
      <c r="CUZ47" s="8"/>
      <c r="CVA47" s="8"/>
      <c r="CVB47" s="8"/>
      <c r="CVC47" s="8"/>
      <c r="CVD47" s="8"/>
      <c r="CVE47" s="8"/>
      <c r="CVF47" s="8"/>
      <c r="CVG47" s="8"/>
      <c r="CVH47" s="8"/>
      <c r="CVI47" s="8"/>
      <c r="CVJ47" s="8"/>
      <c r="CVK47" s="8"/>
      <c r="CVL47" s="8"/>
      <c r="CVM47" s="8"/>
      <c r="CVN47" s="8"/>
      <c r="CVO47" s="8"/>
      <c r="CVP47" s="8"/>
      <c r="CVQ47" s="8"/>
      <c r="CVR47" s="8"/>
      <c r="CVS47" s="8"/>
      <c r="CVT47" s="8"/>
      <c r="CVU47" s="8"/>
      <c r="CVV47" s="8"/>
      <c r="CVW47" s="8"/>
      <c r="CVX47" s="8"/>
      <c r="CVY47" s="8"/>
      <c r="CVZ47" s="8"/>
      <c r="CWA47" s="8"/>
      <c r="CWB47" s="8"/>
      <c r="CWC47" s="8"/>
      <c r="CWD47" s="8"/>
      <c r="CWE47" s="8"/>
      <c r="CWF47" s="8"/>
      <c r="CWG47" s="8"/>
      <c r="CWH47" s="8"/>
      <c r="CWI47" s="8"/>
      <c r="CWJ47" s="8"/>
      <c r="CWK47" s="8"/>
      <c r="CWL47" s="8"/>
      <c r="CWM47" s="8"/>
      <c r="CWN47" s="8"/>
      <c r="CWO47" s="8"/>
      <c r="CWP47" s="8"/>
      <c r="CWQ47" s="8"/>
      <c r="CWR47" s="8"/>
      <c r="CWS47" s="8"/>
      <c r="CWT47" s="8"/>
      <c r="CWU47" s="8"/>
      <c r="CWV47" s="8"/>
      <c r="CWW47" s="8"/>
      <c r="CWX47" s="8"/>
      <c r="CWY47" s="8"/>
      <c r="CWZ47" s="8"/>
      <c r="CXA47" s="8"/>
      <c r="CXB47" s="8"/>
      <c r="CXC47" s="8"/>
      <c r="CXD47" s="8"/>
      <c r="CXE47" s="8"/>
      <c r="CXF47" s="8"/>
      <c r="CXG47" s="8"/>
      <c r="CXH47" s="8"/>
      <c r="CXI47" s="8"/>
      <c r="CXJ47" s="8"/>
      <c r="CXK47" s="8"/>
      <c r="CXL47" s="8"/>
      <c r="CXM47" s="8"/>
      <c r="CXN47" s="8"/>
      <c r="CXO47" s="8"/>
      <c r="CXP47" s="8"/>
      <c r="CXQ47" s="8"/>
      <c r="CXR47" s="8"/>
      <c r="CXS47" s="8"/>
      <c r="CXT47" s="8"/>
      <c r="CXU47" s="8"/>
      <c r="CXV47" s="8"/>
      <c r="CXW47" s="8"/>
      <c r="CXX47" s="8"/>
      <c r="CXY47" s="8"/>
      <c r="CXZ47" s="8"/>
      <c r="CYA47" s="8"/>
      <c r="CYB47" s="8"/>
      <c r="CYC47" s="8"/>
      <c r="CYD47" s="8"/>
      <c r="CYE47" s="8"/>
      <c r="CYF47" s="8"/>
      <c r="CYG47" s="8"/>
      <c r="CYH47" s="8"/>
      <c r="CYI47" s="8"/>
      <c r="CYJ47" s="8"/>
      <c r="CYK47" s="8"/>
      <c r="CYL47" s="8"/>
      <c r="CYM47" s="8"/>
      <c r="CYN47" s="8"/>
      <c r="CYO47" s="8"/>
      <c r="CYP47" s="8"/>
      <c r="CYQ47" s="8"/>
      <c r="CYR47" s="8"/>
      <c r="CYS47" s="8"/>
      <c r="CYT47" s="8"/>
      <c r="CYU47" s="8"/>
      <c r="CYV47" s="8"/>
      <c r="CYW47" s="8"/>
      <c r="CYX47" s="8"/>
      <c r="CYY47" s="8"/>
      <c r="CYZ47" s="8"/>
      <c r="CZA47" s="8"/>
      <c r="CZB47" s="8"/>
      <c r="CZC47" s="8"/>
      <c r="CZD47" s="8"/>
      <c r="CZE47" s="8"/>
      <c r="CZF47" s="8"/>
      <c r="CZG47" s="8"/>
      <c r="CZH47" s="8"/>
      <c r="CZI47" s="8"/>
      <c r="CZJ47" s="8"/>
      <c r="CZK47" s="8"/>
      <c r="CZL47" s="8"/>
      <c r="CZM47" s="8"/>
      <c r="CZN47" s="8"/>
      <c r="CZO47" s="8"/>
      <c r="CZP47" s="8"/>
      <c r="CZQ47" s="8"/>
      <c r="CZR47" s="8"/>
      <c r="CZS47" s="8"/>
      <c r="CZT47" s="8"/>
      <c r="CZU47" s="8"/>
      <c r="CZV47" s="8"/>
      <c r="CZW47" s="8"/>
      <c r="CZX47" s="8"/>
      <c r="CZY47" s="8"/>
      <c r="CZZ47" s="8"/>
      <c r="DAA47" s="8"/>
      <c r="DAB47" s="8"/>
      <c r="DAC47" s="8"/>
      <c r="DAD47" s="8"/>
      <c r="DAE47" s="8"/>
      <c r="DAF47" s="8"/>
      <c r="DAG47" s="8"/>
      <c r="DAH47" s="8"/>
      <c r="DAI47" s="8"/>
      <c r="DAJ47" s="8"/>
      <c r="DAK47" s="8"/>
      <c r="DAL47" s="8"/>
      <c r="DAM47" s="8"/>
      <c r="DAN47" s="8"/>
      <c r="DAO47" s="8"/>
      <c r="DAP47" s="8"/>
      <c r="DAQ47" s="8"/>
      <c r="DAR47" s="8"/>
      <c r="DAS47" s="8"/>
      <c r="DAT47" s="8"/>
      <c r="DAU47" s="8"/>
      <c r="DAV47" s="8"/>
      <c r="DAW47" s="8"/>
      <c r="DAX47" s="8"/>
      <c r="DAY47" s="8"/>
      <c r="DAZ47" s="8"/>
      <c r="DBA47" s="8"/>
      <c r="DBB47" s="8"/>
      <c r="DBC47" s="8"/>
      <c r="DBD47" s="8"/>
      <c r="DBE47" s="8"/>
      <c r="DBF47" s="8"/>
      <c r="DBG47" s="8"/>
      <c r="DBH47" s="8"/>
      <c r="DBI47" s="8"/>
      <c r="DBJ47" s="8"/>
      <c r="DBK47" s="8"/>
      <c r="DBL47" s="8"/>
      <c r="DBM47" s="8"/>
      <c r="DBN47" s="8"/>
      <c r="DBO47" s="8"/>
      <c r="DBP47" s="8"/>
      <c r="DBQ47" s="8"/>
      <c r="DBR47" s="8"/>
      <c r="DBS47" s="8"/>
      <c r="DBT47" s="8"/>
      <c r="DBU47" s="8"/>
      <c r="DBV47" s="8"/>
      <c r="DBW47" s="8"/>
      <c r="DBX47" s="8"/>
      <c r="DBY47" s="8"/>
      <c r="DBZ47" s="8"/>
      <c r="DCA47" s="8"/>
      <c r="DCB47" s="8"/>
      <c r="DCC47" s="8"/>
      <c r="DCD47" s="8"/>
      <c r="DCE47" s="8"/>
      <c r="DCF47" s="8"/>
      <c r="DCG47" s="8"/>
      <c r="DCH47" s="8"/>
      <c r="DCI47" s="8"/>
      <c r="DCJ47" s="8"/>
      <c r="DCK47" s="8"/>
      <c r="DCL47" s="8"/>
      <c r="DCM47" s="8"/>
      <c r="DCN47" s="8"/>
      <c r="DCO47" s="8"/>
      <c r="DCP47" s="8"/>
      <c r="DCQ47" s="8"/>
      <c r="DCR47" s="8"/>
      <c r="DCS47" s="8"/>
      <c r="DCT47" s="8"/>
      <c r="DCU47" s="8"/>
      <c r="DCV47" s="8"/>
      <c r="DCW47" s="8"/>
      <c r="DCX47" s="8"/>
      <c r="DCY47" s="8"/>
      <c r="DCZ47" s="8"/>
      <c r="DDA47" s="8"/>
      <c r="DDB47" s="8"/>
      <c r="DDC47" s="8"/>
      <c r="DDD47" s="8"/>
      <c r="DDE47" s="8"/>
      <c r="DDF47" s="8"/>
      <c r="DDG47" s="8"/>
      <c r="DDH47" s="8"/>
      <c r="DDI47" s="8"/>
      <c r="DDJ47" s="8"/>
      <c r="DDK47" s="8"/>
      <c r="DDL47" s="8"/>
      <c r="DDM47" s="8"/>
      <c r="DDN47" s="8"/>
      <c r="DDO47" s="8"/>
      <c r="DDP47" s="8"/>
      <c r="DDQ47" s="8"/>
      <c r="DDR47" s="8"/>
      <c r="DDS47" s="8"/>
      <c r="DDT47" s="8"/>
      <c r="DDU47" s="8"/>
      <c r="DDV47" s="8"/>
      <c r="DDW47" s="8"/>
      <c r="DDX47" s="8"/>
      <c r="DDY47" s="8"/>
      <c r="DDZ47" s="8"/>
      <c r="DEA47" s="8"/>
      <c r="DEB47" s="8"/>
      <c r="DEC47" s="8"/>
      <c r="DED47" s="8"/>
      <c r="DEE47" s="8"/>
      <c r="DEF47" s="8"/>
      <c r="DEG47" s="8"/>
      <c r="DEH47" s="8"/>
      <c r="DEI47" s="8"/>
      <c r="DEJ47" s="8"/>
      <c r="DEK47" s="8"/>
      <c r="DEL47" s="8"/>
      <c r="DEM47" s="8"/>
      <c r="DEN47" s="8"/>
      <c r="DEO47" s="8"/>
      <c r="DEP47" s="8"/>
      <c r="DEQ47" s="8"/>
      <c r="DER47" s="8"/>
      <c r="DES47" s="8"/>
      <c r="DET47" s="8"/>
      <c r="DEU47" s="8"/>
      <c r="DEV47" s="8"/>
      <c r="DEW47" s="8"/>
      <c r="DEX47" s="8"/>
      <c r="DEY47" s="8"/>
      <c r="DEZ47" s="8"/>
      <c r="DFA47" s="8"/>
      <c r="DFB47" s="8"/>
      <c r="DFC47" s="8"/>
      <c r="DFD47" s="8"/>
      <c r="DFE47" s="8"/>
      <c r="DFF47" s="8"/>
      <c r="DFG47" s="8"/>
      <c r="DFH47" s="8"/>
      <c r="DFI47" s="8"/>
      <c r="DFJ47" s="8"/>
      <c r="DFK47" s="8"/>
      <c r="DFL47" s="8"/>
      <c r="DFM47" s="8"/>
      <c r="DFN47" s="8"/>
      <c r="DFO47" s="8"/>
      <c r="DFP47" s="8"/>
      <c r="DFQ47" s="8"/>
      <c r="DFR47" s="8"/>
      <c r="DFS47" s="8"/>
      <c r="DFT47" s="8"/>
      <c r="DFU47" s="8"/>
      <c r="DFV47" s="8"/>
      <c r="DFW47" s="8"/>
      <c r="DFX47" s="8"/>
      <c r="DFY47" s="8"/>
      <c r="DFZ47" s="8"/>
      <c r="DGA47" s="8"/>
      <c r="DGB47" s="8"/>
      <c r="DGC47" s="8"/>
      <c r="DGD47" s="8"/>
      <c r="DGE47" s="8"/>
      <c r="DGF47" s="8"/>
      <c r="DGG47" s="8"/>
      <c r="DGH47" s="8"/>
      <c r="DGI47" s="8"/>
      <c r="DGJ47" s="8"/>
      <c r="DGK47" s="8"/>
      <c r="DGL47" s="8"/>
      <c r="DGM47" s="8"/>
      <c r="DGN47" s="8"/>
      <c r="DGO47" s="8"/>
      <c r="DGP47" s="8"/>
      <c r="DGQ47" s="8"/>
      <c r="DGR47" s="8"/>
      <c r="DGS47" s="8"/>
      <c r="DGT47" s="8"/>
      <c r="DGU47" s="8"/>
      <c r="DGV47" s="8"/>
      <c r="DGW47" s="8"/>
      <c r="DGX47" s="8"/>
      <c r="DGY47" s="8"/>
      <c r="DGZ47" s="8"/>
      <c r="DHA47" s="8"/>
      <c r="DHB47" s="8"/>
      <c r="DHC47" s="8"/>
      <c r="DHD47" s="8"/>
      <c r="DHE47" s="8"/>
      <c r="DHF47" s="8"/>
      <c r="DHG47" s="8"/>
      <c r="DHH47" s="8"/>
      <c r="DHI47" s="8"/>
      <c r="DHJ47" s="8"/>
      <c r="DHK47" s="8"/>
      <c r="DHL47" s="8"/>
      <c r="DHM47" s="8"/>
      <c r="DHN47" s="8"/>
      <c r="DHO47" s="8"/>
      <c r="DHP47" s="8"/>
      <c r="DHQ47" s="8"/>
      <c r="DHR47" s="8"/>
      <c r="DHS47" s="8"/>
      <c r="DHT47" s="8"/>
      <c r="DHU47" s="8"/>
      <c r="DHV47" s="8"/>
      <c r="DHW47" s="8"/>
      <c r="DHX47" s="8"/>
      <c r="DHY47" s="8"/>
      <c r="DHZ47" s="8"/>
      <c r="DIA47" s="8"/>
      <c r="DIB47" s="8"/>
      <c r="DIC47" s="8"/>
      <c r="DID47" s="8"/>
      <c r="DIE47" s="8"/>
      <c r="DIF47" s="8"/>
      <c r="DIG47" s="8"/>
      <c r="DIH47" s="8"/>
      <c r="DII47" s="8"/>
      <c r="DIJ47" s="8"/>
      <c r="DIK47" s="8"/>
      <c r="DIL47" s="8"/>
      <c r="DIM47" s="8"/>
      <c r="DIN47" s="8"/>
      <c r="DIO47" s="8"/>
      <c r="DIP47" s="8"/>
      <c r="DIQ47" s="8"/>
      <c r="DIR47" s="8"/>
      <c r="DIS47" s="8"/>
      <c r="DIT47" s="8"/>
      <c r="DIU47" s="8"/>
      <c r="DIV47" s="8"/>
      <c r="DIW47" s="8"/>
      <c r="DIX47" s="8"/>
      <c r="DIY47" s="8"/>
      <c r="DIZ47" s="8"/>
      <c r="DJA47" s="8"/>
      <c r="DJB47" s="8"/>
      <c r="DJC47" s="8"/>
      <c r="DJD47" s="8"/>
      <c r="DJE47" s="8"/>
      <c r="DJF47" s="8"/>
      <c r="DJG47" s="8"/>
      <c r="DJH47" s="8"/>
      <c r="DJI47" s="8"/>
      <c r="DJJ47" s="8"/>
      <c r="DJK47" s="8"/>
      <c r="DJL47" s="8"/>
      <c r="DJM47" s="8"/>
      <c r="DJN47" s="8"/>
      <c r="DJO47" s="8"/>
      <c r="DJP47" s="8"/>
      <c r="DJQ47" s="8"/>
      <c r="DJR47" s="8"/>
      <c r="DJS47" s="8"/>
      <c r="DJT47" s="8"/>
      <c r="DJU47" s="8"/>
      <c r="DJV47" s="8"/>
      <c r="DJW47" s="8"/>
      <c r="DJX47" s="8"/>
      <c r="DJY47" s="8"/>
      <c r="DJZ47" s="8"/>
      <c r="DKA47" s="8"/>
      <c r="DKB47" s="8"/>
      <c r="DKC47" s="8"/>
      <c r="DKD47" s="8"/>
      <c r="DKE47" s="8"/>
      <c r="DKF47" s="8"/>
      <c r="DKG47" s="8"/>
      <c r="DKH47" s="8"/>
      <c r="DKI47" s="8"/>
      <c r="DKJ47" s="8"/>
      <c r="DKK47" s="8"/>
      <c r="DKL47" s="8"/>
      <c r="DKM47" s="8"/>
      <c r="DKN47" s="8"/>
      <c r="DKO47" s="8"/>
      <c r="DKP47" s="8"/>
      <c r="DKQ47" s="8"/>
      <c r="DKR47" s="8"/>
      <c r="DKS47" s="8"/>
      <c r="DKT47" s="8"/>
      <c r="DKU47" s="8"/>
      <c r="DKV47" s="8"/>
      <c r="DKW47" s="8"/>
      <c r="DKX47" s="8"/>
      <c r="DKY47" s="8"/>
      <c r="DKZ47" s="8"/>
      <c r="DLA47" s="8"/>
      <c r="DLB47" s="8"/>
      <c r="DLC47" s="8"/>
      <c r="DLD47" s="8"/>
      <c r="DLE47" s="8"/>
      <c r="DLF47" s="8"/>
      <c r="DLG47" s="8"/>
      <c r="DLH47" s="8"/>
      <c r="DLI47" s="8"/>
      <c r="DLJ47" s="8"/>
      <c r="DLK47" s="8"/>
      <c r="DLL47" s="8"/>
      <c r="DLM47" s="8"/>
      <c r="DLN47" s="8"/>
      <c r="DLO47" s="8"/>
      <c r="DLP47" s="8"/>
      <c r="DLQ47" s="8"/>
      <c r="DLR47" s="8"/>
      <c r="DLS47" s="8"/>
      <c r="DLT47" s="8"/>
      <c r="DLU47" s="8"/>
      <c r="DLV47" s="8"/>
      <c r="DLW47" s="8"/>
      <c r="DLX47" s="8"/>
      <c r="DLY47" s="8"/>
      <c r="DLZ47" s="8"/>
      <c r="DMA47" s="8"/>
      <c r="DMB47" s="8"/>
      <c r="DMC47" s="8"/>
      <c r="DMD47" s="8"/>
      <c r="DME47" s="8"/>
      <c r="DMF47" s="8"/>
      <c r="DMG47" s="8"/>
      <c r="DMH47" s="8"/>
      <c r="DMI47" s="8"/>
      <c r="DMJ47" s="8"/>
      <c r="DMK47" s="8"/>
      <c r="DML47" s="8"/>
      <c r="DMM47" s="8"/>
      <c r="DMN47" s="8"/>
      <c r="DMO47" s="8"/>
      <c r="DMP47" s="8"/>
      <c r="DMQ47" s="8"/>
      <c r="DMR47" s="8"/>
      <c r="DMS47" s="8"/>
      <c r="DMT47" s="8"/>
      <c r="DMU47" s="8"/>
      <c r="DMV47" s="8"/>
      <c r="DMW47" s="8"/>
      <c r="DMX47" s="8"/>
      <c r="DMY47" s="8"/>
      <c r="DMZ47" s="8"/>
      <c r="DNA47" s="8"/>
      <c r="DNB47" s="8"/>
      <c r="DNC47" s="8"/>
      <c r="DND47" s="8"/>
      <c r="DNE47" s="8"/>
      <c r="DNF47" s="8"/>
      <c r="DNG47" s="8"/>
      <c r="DNH47" s="8"/>
      <c r="DNI47" s="8"/>
      <c r="DNJ47" s="8"/>
      <c r="DNK47" s="8"/>
      <c r="DNL47" s="8"/>
      <c r="DNM47" s="8"/>
      <c r="DNN47" s="8"/>
      <c r="DNO47" s="8"/>
      <c r="DNP47" s="8"/>
      <c r="DNQ47" s="8"/>
      <c r="DNR47" s="8"/>
      <c r="DNS47" s="8"/>
      <c r="DNT47" s="8"/>
      <c r="DNU47" s="8"/>
      <c r="DNV47" s="8"/>
      <c r="DNW47" s="8"/>
      <c r="DNX47" s="8"/>
      <c r="DNY47" s="8"/>
      <c r="DNZ47" s="8"/>
      <c r="DOA47" s="8"/>
      <c r="DOB47" s="8"/>
      <c r="DOC47" s="8"/>
      <c r="DOD47" s="8"/>
      <c r="DOE47" s="8"/>
      <c r="DOF47" s="8"/>
      <c r="DOG47" s="8"/>
      <c r="DOH47" s="8"/>
      <c r="DOI47" s="8"/>
      <c r="DOJ47" s="8"/>
      <c r="DOK47" s="8"/>
      <c r="DOL47" s="8"/>
      <c r="DOM47" s="8"/>
      <c r="DON47" s="8"/>
      <c r="DOO47" s="8"/>
      <c r="DOP47" s="8"/>
      <c r="DOQ47" s="8"/>
      <c r="DOR47" s="8"/>
      <c r="DOS47" s="8"/>
      <c r="DOT47" s="8"/>
      <c r="DOU47" s="8"/>
      <c r="DOV47" s="8"/>
      <c r="DOW47" s="8"/>
      <c r="DOX47" s="8"/>
      <c r="DOY47" s="8"/>
      <c r="DOZ47" s="8"/>
      <c r="DPA47" s="8"/>
      <c r="DPB47" s="8"/>
      <c r="DPC47" s="8"/>
      <c r="DPD47" s="8"/>
      <c r="DPE47" s="8"/>
      <c r="DPF47" s="8"/>
      <c r="DPG47" s="8"/>
      <c r="DPH47" s="8"/>
      <c r="DPI47" s="8"/>
      <c r="DPJ47" s="8"/>
      <c r="DPK47" s="8"/>
      <c r="DPL47" s="8"/>
      <c r="DPM47" s="8"/>
      <c r="DPN47" s="8"/>
      <c r="DPO47" s="8"/>
      <c r="DPP47" s="8"/>
      <c r="DPQ47" s="8"/>
      <c r="DPR47" s="8"/>
      <c r="DPS47" s="8"/>
      <c r="DPT47" s="8"/>
      <c r="DPU47" s="8"/>
      <c r="DPV47" s="8"/>
      <c r="DPW47" s="8"/>
      <c r="DPX47" s="8"/>
      <c r="DPY47" s="8"/>
      <c r="DPZ47" s="8"/>
      <c r="DQA47" s="8"/>
      <c r="DQB47" s="8"/>
      <c r="DQC47" s="8"/>
      <c r="DQD47" s="8"/>
      <c r="DQE47" s="8"/>
      <c r="DQF47" s="8"/>
      <c r="DQG47" s="8"/>
      <c r="DQH47" s="8"/>
      <c r="DQI47" s="8"/>
      <c r="DQJ47" s="8"/>
      <c r="DQK47" s="8"/>
      <c r="DQL47" s="8"/>
      <c r="DQM47" s="8"/>
      <c r="DQN47" s="8"/>
      <c r="DQO47" s="8"/>
      <c r="DQP47" s="8"/>
      <c r="DQQ47" s="8"/>
      <c r="DQR47" s="8"/>
      <c r="DQS47" s="8"/>
      <c r="DQT47" s="8"/>
      <c r="DQU47" s="8"/>
      <c r="DQV47" s="8"/>
      <c r="DQW47" s="8"/>
      <c r="DQX47" s="8"/>
      <c r="DQY47" s="8"/>
      <c r="DQZ47" s="8"/>
      <c r="DRA47" s="8"/>
      <c r="DRB47" s="8"/>
      <c r="DRC47" s="8"/>
      <c r="DRD47" s="8"/>
      <c r="DRE47" s="8"/>
      <c r="DRF47" s="8"/>
      <c r="DRG47" s="8"/>
      <c r="DRH47" s="8"/>
      <c r="DRI47" s="8"/>
      <c r="DRJ47" s="8"/>
      <c r="DRK47" s="8"/>
      <c r="DRL47" s="8"/>
      <c r="DRM47" s="8"/>
      <c r="DRN47" s="8"/>
      <c r="DRO47" s="8"/>
      <c r="DRP47" s="8"/>
      <c r="DRQ47" s="8"/>
      <c r="DRR47" s="8"/>
      <c r="DRS47" s="8"/>
      <c r="DRT47" s="8"/>
      <c r="DRU47" s="8"/>
      <c r="DRV47" s="8"/>
      <c r="DRW47" s="8"/>
      <c r="DRX47" s="8"/>
      <c r="DRY47" s="8"/>
      <c r="DRZ47" s="8"/>
      <c r="DSA47" s="8"/>
      <c r="DSB47" s="8"/>
      <c r="DSC47" s="8"/>
      <c r="DSD47" s="8"/>
      <c r="DSE47" s="8"/>
      <c r="DSF47" s="8"/>
      <c r="DSG47" s="8"/>
      <c r="DSH47" s="8"/>
      <c r="DSI47" s="8"/>
      <c r="DSJ47" s="8"/>
      <c r="DSK47" s="8"/>
      <c r="DSL47" s="8"/>
      <c r="DSM47" s="8"/>
      <c r="DSN47" s="8"/>
      <c r="DSO47" s="8"/>
      <c r="DSP47" s="8"/>
      <c r="DSQ47" s="8"/>
      <c r="DSR47" s="8"/>
      <c r="DSS47" s="8"/>
      <c r="DST47" s="8"/>
      <c r="DSU47" s="8"/>
      <c r="DSV47" s="8"/>
      <c r="DSW47" s="8"/>
      <c r="DSX47" s="8"/>
      <c r="DSY47" s="8"/>
      <c r="DSZ47" s="8"/>
      <c r="DTA47" s="8"/>
      <c r="DTB47" s="8"/>
      <c r="DTC47" s="8"/>
      <c r="DTD47" s="8"/>
      <c r="DTE47" s="8"/>
      <c r="DTF47" s="8"/>
      <c r="DTG47" s="8"/>
      <c r="DTH47" s="8"/>
      <c r="DTI47" s="8"/>
      <c r="DTJ47" s="8"/>
      <c r="DTK47" s="8"/>
      <c r="DTL47" s="8"/>
      <c r="DTM47" s="8"/>
      <c r="DTN47" s="8"/>
      <c r="DTO47" s="8"/>
      <c r="DTP47" s="8"/>
      <c r="DTQ47" s="8"/>
      <c r="DTR47" s="8"/>
      <c r="DTS47" s="8"/>
      <c r="DTT47" s="8"/>
      <c r="DTU47" s="8"/>
      <c r="DTV47" s="8"/>
      <c r="DTW47" s="8"/>
      <c r="DTX47" s="8"/>
      <c r="DTY47" s="8"/>
      <c r="DTZ47" s="8"/>
      <c r="DUA47" s="8"/>
      <c r="DUB47" s="8"/>
      <c r="DUC47" s="8"/>
      <c r="DUD47" s="8"/>
      <c r="DUE47" s="8"/>
      <c r="DUF47" s="8"/>
      <c r="DUG47" s="8"/>
      <c r="DUH47" s="8"/>
      <c r="DUI47" s="8"/>
      <c r="DUJ47" s="8"/>
      <c r="DUK47" s="8"/>
      <c r="DUL47" s="8"/>
      <c r="DUM47" s="8"/>
      <c r="DUN47" s="8"/>
      <c r="DUO47" s="8"/>
      <c r="DUP47" s="8"/>
      <c r="DUQ47" s="8"/>
      <c r="DUR47" s="8"/>
      <c r="DUS47" s="8"/>
      <c r="DUT47" s="8"/>
      <c r="DUU47" s="8"/>
      <c r="DUV47" s="8"/>
      <c r="DUW47" s="8"/>
      <c r="DUX47" s="8"/>
      <c r="DUY47" s="8"/>
      <c r="DUZ47" s="8"/>
      <c r="DVA47" s="8"/>
      <c r="DVB47" s="8"/>
      <c r="DVC47" s="8"/>
      <c r="DVD47" s="8"/>
      <c r="DVE47" s="8"/>
      <c r="DVF47" s="8"/>
      <c r="DVG47" s="8"/>
      <c r="DVH47" s="8"/>
      <c r="DVI47" s="8"/>
      <c r="DVJ47" s="8"/>
      <c r="DVK47" s="8"/>
      <c r="DVL47" s="8"/>
      <c r="DVM47" s="8"/>
      <c r="DVN47" s="8"/>
      <c r="DVO47" s="8"/>
      <c r="DVP47" s="8"/>
      <c r="DVQ47" s="8"/>
      <c r="DVR47" s="8"/>
      <c r="DVS47" s="8"/>
      <c r="DVT47" s="8"/>
      <c r="DVU47" s="8"/>
      <c r="DVV47" s="8"/>
      <c r="DVW47" s="8"/>
      <c r="DVX47" s="8"/>
      <c r="DVY47" s="8"/>
      <c r="DVZ47" s="8"/>
      <c r="DWA47" s="8"/>
      <c r="DWB47" s="8"/>
      <c r="DWC47" s="8"/>
      <c r="DWD47" s="8"/>
      <c r="DWE47" s="8"/>
      <c r="DWF47" s="8"/>
      <c r="DWG47" s="8"/>
      <c r="DWH47" s="8"/>
      <c r="DWI47" s="8"/>
      <c r="DWJ47" s="8"/>
      <c r="DWK47" s="8"/>
      <c r="DWL47" s="8"/>
      <c r="DWM47" s="8"/>
      <c r="DWN47" s="8"/>
      <c r="DWO47" s="8"/>
      <c r="DWP47" s="8"/>
      <c r="DWQ47" s="8"/>
      <c r="DWR47" s="8"/>
      <c r="DWS47" s="8"/>
      <c r="DWT47" s="8"/>
      <c r="DWU47" s="8"/>
      <c r="DWV47" s="8"/>
      <c r="DWW47" s="8"/>
      <c r="DWX47" s="8"/>
      <c r="DWY47" s="8"/>
      <c r="DWZ47" s="8"/>
      <c r="DXA47" s="8"/>
      <c r="DXB47" s="8"/>
      <c r="DXC47" s="8"/>
      <c r="DXD47" s="8"/>
      <c r="DXE47" s="8"/>
      <c r="DXF47" s="8"/>
      <c r="DXG47" s="8"/>
      <c r="DXH47" s="8"/>
      <c r="DXI47" s="8"/>
      <c r="DXJ47" s="8"/>
      <c r="DXK47" s="8"/>
      <c r="DXL47" s="8"/>
      <c r="DXM47" s="8"/>
      <c r="DXN47" s="8"/>
      <c r="DXO47" s="8"/>
      <c r="DXP47" s="8"/>
      <c r="DXQ47" s="8"/>
      <c r="DXR47" s="8"/>
      <c r="DXS47" s="8"/>
      <c r="DXT47" s="8"/>
      <c r="DXU47" s="8"/>
      <c r="DXV47" s="8"/>
      <c r="DXW47" s="8"/>
      <c r="DXX47" s="8"/>
      <c r="DXY47" s="8"/>
      <c r="DXZ47" s="8"/>
      <c r="DYA47" s="8"/>
      <c r="DYB47" s="8"/>
      <c r="DYC47" s="8"/>
      <c r="DYD47" s="8"/>
      <c r="DYE47" s="8"/>
      <c r="DYF47" s="8"/>
      <c r="DYG47" s="8"/>
      <c r="DYH47" s="8"/>
      <c r="DYI47" s="8"/>
      <c r="DYJ47" s="8"/>
      <c r="DYK47" s="8"/>
      <c r="DYL47" s="8"/>
      <c r="DYM47" s="8"/>
      <c r="DYN47" s="8"/>
      <c r="DYO47" s="8"/>
      <c r="DYP47" s="8"/>
      <c r="DYQ47" s="8"/>
      <c r="DYR47" s="8"/>
      <c r="DYS47" s="8"/>
      <c r="DYT47" s="8"/>
      <c r="DYU47" s="8"/>
      <c r="DYV47" s="8"/>
      <c r="DYW47" s="8"/>
      <c r="DYX47" s="8"/>
      <c r="DYY47" s="8"/>
      <c r="DYZ47" s="8"/>
      <c r="DZA47" s="8"/>
      <c r="DZB47" s="8"/>
      <c r="DZC47" s="8"/>
      <c r="DZD47" s="8"/>
      <c r="DZE47" s="8"/>
      <c r="DZF47" s="8"/>
      <c r="DZG47" s="8"/>
      <c r="DZH47" s="8"/>
      <c r="DZI47" s="8"/>
      <c r="DZJ47" s="8"/>
      <c r="DZK47" s="8"/>
      <c r="DZL47" s="8"/>
      <c r="DZM47" s="8"/>
      <c r="DZN47" s="8"/>
      <c r="DZO47" s="8"/>
      <c r="DZP47" s="8"/>
      <c r="DZQ47" s="8"/>
      <c r="DZR47" s="8"/>
      <c r="DZS47" s="8"/>
      <c r="DZT47" s="8"/>
      <c r="DZU47" s="8"/>
      <c r="DZV47" s="8"/>
      <c r="DZW47" s="8"/>
      <c r="DZX47" s="8"/>
      <c r="DZY47" s="8"/>
      <c r="DZZ47" s="8"/>
      <c r="EAA47" s="8"/>
      <c r="EAB47" s="8"/>
      <c r="EAC47" s="8"/>
      <c r="EAD47" s="8"/>
      <c r="EAE47" s="8"/>
      <c r="EAF47" s="8"/>
      <c r="EAG47" s="8"/>
      <c r="EAH47" s="8"/>
      <c r="EAI47" s="8"/>
      <c r="EAJ47" s="8"/>
      <c r="EAK47" s="8"/>
      <c r="EAL47" s="8"/>
      <c r="EAM47" s="8"/>
      <c r="EAN47" s="8"/>
      <c r="EAO47" s="8"/>
      <c r="EAP47" s="8"/>
      <c r="EAQ47" s="8"/>
      <c r="EAR47" s="8"/>
      <c r="EAS47" s="8"/>
      <c r="EAT47" s="8"/>
      <c r="EAU47" s="8"/>
      <c r="EAV47" s="8"/>
      <c r="EAW47" s="8"/>
      <c r="EAX47" s="8"/>
      <c r="EAY47" s="8"/>
      <c r="EAZ47" s="8"/>
      <c r="EBA47" s="8"/>
      <c r="EBB47" s="8"/>
      <c r="EBC47" s="8"/>
      <c r="EBD47" s="8"/>
      <c r="EBE47" s="8"/>
      <c r="EBF47" s="8"/>
      <c r="EBG47" s="8"/>
      <c r="EBH47" s="8"/>
      <c r="EBI47" s="8"/>
      <c r="EBJ47" s="8"/>
      <c r="EBK47" s="8"/>
      <c r="EBL47" s="8"/>
      <c r="EBM47" s="8"/>
      <c r="EBN47" s="8"/>
      <c r="EBO47" s="8"/>
      <c r="EBP47" s="8"/>
      <c r="EBQ47" s="8"/>
      <c r="EBR47" s="8"/>
      <c r="EBS47" s="8"/>
      <c r="EBT47" s="8"/>
      <c r="EBU47" s="8"/>
      <c r="EBV47" s="8"/>
      <c r="EBW47" s="8"/>
      <c r="EBX47" s="8"/>
      <c r="EBY47" s="8"/>
      <c r="EBZ47" s="8"/>
      <c r="ECA47" s="8"/>
      <c r="ECB47" s="8"/>
      <c r="ECC47" s="8"/>
      <c r="ECD47" s="8"/>
      <c r="ECE47" s="8"/>
      <c r="ECF47" s="8"/>
      <c r="ECG47" s="8"/>
      <c r="ECH47" s="8"/>
      <c r="ECI47" s="8"/>
      <c r="ECJ47" s="8"/>
      <c r="ECK47" s="8"/>
      <c r="ECL47" s="8"/>
      <c r="ECM47" s="8"/>
      <c r="ECN47" s="8"/>
      <c r="ECO47" s="8"/>
      <c r="ECP47" s="8"/>
      <c r="ECQ47" s="8"/>
      <c r="ECR47" s="8"/>
      <c r="ECS47" s="8"/>
      <c r="ECT47" s="8"/>
      <c r="ECU47" s="8"/>
      <c r="ECV47" s="8"/>
      <c r="ECW47" s="8"/>
      <c r="ECX47" s="8"/>
      <c r="ECY47" s="8"/>
      <c r="ECZ47" s="8"/>
      <c r="EDA47" s="8"/>
      <c r="EDB47" s="8"/>
      <c r="EDC47" s="8"/>
      <c r="EDD47" s="8"/>
      <c r="EDE47" s="8"/>
      <c r="EDF47" s="8"/>
      <c r="EDG47" s="8"/>
      <c r="EDH47" s="8"/>
      <c r="EDI47" s="8"/>
      <c r="EDJ47" s="8"/>
      <c r="EDK47" s="8"/>
      <c r="EDL47" s="8"/>
      <c r="EDM47" s="8"/>
      <c r="EDN47" s="8"/>
      <c r="EDO47" s="8"/>
      <c r="EDP47" s="8"/>
      <c r="EDQ47" s="8"/>
      <c r="EDR47" s="8"/>
      <c r="EDS47" s="8"/>
      <c r="EDT47" s="8"/>
      <c r="EDU47" s="8"/>
      <c r="EDV47" s="8"/>
      <c r="EDW47" s="8"/>
      <c r="EDX47" s="8"/>
      <c r="EDY47" s="8"/>
      <c r="EDZ47" s="8"/>
      <c r="EEA47" s="8"/>
      <c r="EEB47" s="8"/>
      <c r="EEC47" s="8"/>
      <c r="EED47" s="8"/>
      <c r="EEE47" s="8"/>
      <c r="EEF47" s="8"/>
      <c r="EEG47" s="8"/>
      <c r="EEH47" s="8"/>
      <c r="EEI47" s="8"/>
      <c r="EEJ47" s="8"/>
      <c r="EEK47" s="8"/>
      <c r="EEL47" s="8"/>
      <c r="EEM47" s="8"/>
      <c r="EEN47" s="8"/>
      <c r="EEO47" s="8"/>
      <c r="EEP47" s="8"/>
      <c r="EEQ47" s="8"/>
      <c r="EER47" s="8"/>
      <c r="EES47" s="8"/>
      <c r="EET47" s="8"/>
      <c r="EEU47" s="8"/>
      <c r="EEV47" s="8"/>
      <c r="EEW47" s="8"/>
      <c r="EEX47" s="8"/>
      <c r="EEY47" s="8"/>
      <c r="EEZ47" s="8"/>
      <c r="EFA47" s="8"/>
      <c r="EFB47" s="8"/>
      <c r="EFC47" s="8"/>
      <c r="EFD47" s="8"/>
      <c r="EFE47" s="8"/>
      <c r="EFF47" s="8"/>
      <c r="EFG47" s="8"/>
      <c r="EFH47" s="8"/>
      <c r="EFI47" s="8"/>
      <c r="EFJ47" s="8"/>
      <c r="EFK47" s="8"/>
      <c r="EFL47" s="8"/>
      <c r="EFM47" s="8"/>
      <c r="EFN47" s="8"/>
      <c r="EFO47" s="8"/>
      <c r="EFP47" s="8"/>
      <c r="EFQ47" s="8"/>
      <c r="EFR47" s="8"/>
      <c r="EFS47" s="8"/>
      <c r="EFT47" s="8"/>
      <c r="EFU47" s="8"/>
      <c r="EFV47" s="8"/>
      <c r="EFW47" s="8"/>
      <c r="EFX47" s="8"/>
      <c r="EFY47" s="8"/>
      <c r="EFZ47" s="8"/>
      <c r="EGA47" s="8"/>
      <c r="EGB47" s="8"/>
      <c r="EGC47" s="8"/>
      <c r="EGD47" s="8"/>
      <c r="EGE47" s="8"/>
      <c r="EGF47" s="8"/>
      <c r="EGG47" s="8"/>
      <c r="EGH47" s="8"/>
      <c r="EGI47" s="8"/>
      <c r="EGJ47" s="8"/>
      <c r="EGK47" s="8"/>
      <c r="EGL47" s="8"/>
      <c r="EGM47" s="8"/>
      <c r="EGN47" s="8"/>
      <c r="EGO47" s="8"/>
      <c r="EGP47" s="8"/>
      <c r="EGQ47" s="8"/>
      <c r="EGR47" s="8"/>
      <c r="EGS47" s="8"/>
      <c r="EGT47" s="8"/>
      <c r="EGU47" s="8"/>
      <c r="EGV47" s="8"/>
      <c r="EGW47" s="8"/>
      <c r="EGX47" s="8"/>
      <c r="EGY47" s="8"/>
      <c r="EGZ47" s="8"/>
      <c r="EHA47" s="8"/>
      <c r="EHB47" s="8"/>
      <c r="EHC47" s="8"/>
      <c r="EHD47" s="8"/>
      <c r="EHE47" s="8"/>
      <c r="EHF47" s="8"/>
      <c r="EHG47" s="8"/>
      <c r="EHH47" s="8"/>
      <c r="EHI47" s="8"/>
      <c r="EHJ47" s="8"/>
      <c r="EHK47" s="8"/>
      <c r="EHL47" s="8"/>
      <c r="EHM47" s="8"/>
      <c r="EHN47" s="8"/>
      <c r="EHO47" s="8"/>
      <c r="EHP47" s="8"/>
      <c r="EHQ47" s="8"/>
      <c r="EHR47" s="8"/>
      <c r="EHS47" s="8"/>
      <c r="EHT47" s="8"/>
      <c r="EHU47" s="8"/>
      <c r="EHV47" s="8"/>
      <c r="EHW47" s="8"/>
      <c r="EHX47" s="8"/>
      <c r="EHY47" s="8"/>
      <c r="EHZ47" s="8"/>
      <c r="EIA47" s="8"/>
      <c r="EIB47" s="8"/>
      <c r="EIC47" s="8"/>
      <c r="EID47" s="8"/>
      <c r="EIE47" s="8"/>
      <c r="EIF47" s="8"/>
      <c r="EIG47" s="8"/>
      <c r="EIH47" s="8"/>
      <c r="EII47" s="8"/>
      <c r="EIJ47" s="8"/>
      <c r="EIK47" s="8"/>
      <c r="EIL47" s="8"/>
      <c r="EIM47" s="8"/>
      <c r="EIN47" s="8"/>
      <c r="EIO47" s="8"/>
      <c r="EIP47" s="8"/>
      <c r="EIQ47" s="8"/>
      <c r="EIR47" s="8"/>
      <c r="EIS47" s="8"/>
      <c r="EIT47" s="8"/>
      <c r="EIU47" s="8"/>
      <c r="EIV47" s="8"/>
      <c r="EIW47" s="8"/>
      <c r="EIX47" s="8"/>
      <c r="EIY47" s="8"/>
      <c r="EIZ47" s="8"/>
      <c r="EJA47" s="8"/>
      <c r="EJB47" s="8"/>
      <c r="EJC47" s="8"/>
      <c r="EJD47" s="8"/>
      <c r="EJE47" s="8"/>
      <c r="EJF47" s="8"/>
      <c r="EJG47" s="8"/>
      <c r="EJH47" s="8"/>
      <c r="EJI47" s="8"/>
      <c r="EJJ47" s="8"/>
      <c r="EJK47" s="8"/>
      <c r="EJL47" s="8"/>
      <c r="EJM47" s="8"/>
      <c r="EJN47" s="8"/>
      <c r="EJO47" s="8"/>
      <c r="EJP47" s="8"/>
      <c r="EJQ47" s="8"/>
      <c r="EJR47" s="8"/>
      <c r="EJS47" s="8"/>
      <c r="EJT47" s="8"/>
      <c r="EJU47" s="8"/>
      <c r="EJV47" s="8"/>
      <c r="EJW47" s="8"/>
      <c r="EJX47" s="8"/>
      <c r="EJY47" s="8"/>
      <c r="EJZ47" s="8"/>
      <c r="EKA47" s="8"/>
      <c r="EKB47" s="8"/>
      <c r="EKC47" s="8"/>
      <c r="EKD47" s="8"/>
      <c r="EKE47" s="8"/>
      <c r="EKF47" s="8"/>
      <c r="EKG47" s="8"/>
      <c r="EKH47" s="8"/>
      <c r="EKI47" s="8"/>
      <c r="EKJ47" s="8"/>
      <c r="EKK47" s="8"/>
      <c r="EKL47" s="8"/>
      <c r="EKM47" s="8"/>
      <c r="EKN47" s="8"/>
      <c r="EKO47" s="8"/>
      <c r="EKP47" s="8"/>
      <c r="EKQ47" s="8"/>
      <c r="EKR47" s="8"/>
      <c r="EKS47" s="8"/>
      <c r="EKT47" s="8"/>
      <c r="EKU47" s="8"/>
      <c r="EKV47" s="8"/>
      <c r="EKW47" s="8"/>
      <c r="EKX47" s="8"/>
      <c r="EKY47" s="8"/>
      <c r="EKZ47" s="8"/>
      <c r="ELA47" s="8"/>
      <c r="ELB47" s="8"/>
      <c r="ELC47" s="8"/>
      <c r="ELD47" s="8"/>
      <c r="ELE47" s="8"/>
      <c r="ELF47" s="8"/>
      <c r="ELG47" s="8"/>
      <c r="ELH47" s="8"/>
      <c r="ELI47" s="8"/>
      <c r="ELJ47" s="8"/>
      <c r="ELK47" s="8"/>
      <c r="ELL47" s="8"/>
      <c r="ELM47" s="8"/>
      <c r="ELN47" s="8"/>
      <c r="ELO47" s="8"/>
      <c r="ELP47" s="8"/>
      <c r="ELQ47" s="8"/>
      <c r="ELR47" s="8"/>
      <c r="ELS47" s="8"/>
      <c r="ELT47" s="8"/>
      <c r="ELU47" s="8"/>
      <c r="ELV47" s="8"/>
      <c r="ELW47" s="8"/>
      <c r="ELX47" s="8"/>
      <c r="ELY47" s="8"/>
      <c r="ELZ47" s="8"/>
      <c r="EMA47" s="8"/>
      <c r="EMB47" s="8"/>
      <c r="EMC47" s="8"/>
      <c r="EMD47" s="8"/>
      <c r="EME47" s="8"/>
      <c r="EMF47" s="8"/>
      <c r="EMG47" s="8"/>
      <c r="EMH47" s="8"/>
      <c r="EMI47" s="8"/>
      <c r="EMJ47" s="8"/>
      <c r="EMK47" s="8"/>
      <c r="EML47" s="8"/>
      <c r="EMM47" s="8"/>
      <c r="EMN47" s="8"/>
      <c r="EMO47" s="8"/>
      <c r="EMP47" s="8"/>
      <c r="EMQ47" s="8"/>
      <c r="EMR47" s="8"/>
      <c r="EMS47" s="8"/>
      <c r="EMT47" s="8"/>
      <c r="EMU47" s="8"/>
      <c r="EMV47" s="8"/>
      <c r="EMW47" s="8"/>
      <c r="EMX47" s="8"/>
      <c r="EMY47" s="8"/>
      <c r="EMZ47" s="8"/>
      <c r="ENA47" s="8"/>
      <c r="ENB47" s="8"/>
      <c r="ENC47" s="8"/>
      <c r="END47" s="8"/>
      <c r="ENE47" s="8"/>
      <c r="ENF47" s="8"/>
      <c r="ENG47" s="8"/>
      <c r="ENH47" s="8"/>
      <c r="ENI47" s="8"/>
      <c r="ENJ47" s="8"/>
      <c r="ENK47" s="8"/>
      <c r="ENL47" s="8"/>
      <c r="ENM47" s="8"/>
      <c r="ENN47" s="8"/>
      <c r="ENO47" s="8"/>
      <c r="ENP47" s="8"/>
      <c r="ENQ47" s="8"/>
      <c r="ENR47" s="8"/>
      <c r="ENS47" s="8"/>
      <c r="ENT47" s="8"/>
      <c r="ENU47" s="8"/>
      <c r="ENV47" s="8"/>
      <c r="ENW47" s="8"/>
      <c r="ENX47" s="8"/>
      <c r="ENY47" s="8"/>
      <c r="ENZ47" s="8"/>
      <c r="EOA47" s="8"/>
      <c r="EOB47" s="8"/>
      <c r="EOC47" s="8"/>
      <c r="EOD47" s="8"/>
      <c r="EOE47" s="8"/>
      <c r="EOF47" s="8"/>
      <c r="EOG47" s="8"/>
      <c r="EOH47" s="8"/>
      <c r="EOI47" s="8"/>
      <c r="EOJ47" s="8"/>
      <c r="EOK47" s="8"/>
      <c r="EOL47" s="8"/>
      <c r="EOM47" s="8"/>
      <c r="EON47" s="8"/>
      <c r="EOO47" s="8"/>
      <c r="EOP47" s="8"/>
      <c r="EOQ47" s="8"/>
      <c r="EOR47" s="8"/>
      <c r="EOS47" s="8"/>
      <c r="EOT47" s="8"/>
      <c r="EOU47" s="8"/>
      <c r="EOV47" s="8"/>
      <c r="EOW47" s="8"/>
      <c r="EOX47" s="8"/>
      <c r="EOY47" s="8"/>
      <c r="EOZ47" s="8"/>
      <c r="EPA47" s="8"/>
      <c r="EPB47" s="8"/>
      <c r="EPC47" s="8"/>
      <c r="EPD47" s="8"/>
      <c r="EPE47" s="8"/>
      <c r="EPF47" s="8"/>
      <c r="EPG47" s="8"/>
      <c r="EPH47" s="8"/>
      <c r="EPI47" s="8"/>
      <c r="EPJ47" s="8"/>
      <c r="EPK47" s="8"/>
      <c r="EPL47" s="8"/>
      <c r="EPM47" s="8"/>
      <c r="EPN47" s="8"/>
      <c r="EPO47" s="8"/>
      <c r="EPP47" s="8"/>
      <c r="EPQ47" s="8"/>
      <c r="EPR47" s="8"/>
      <c r="EPS47" s="8"/>
      <c r="EPT47" s="8"/>
      <c r="EPU47" s="8"/>
      <c r="EPV47" s="8"/>
      <c r="EPW47" s="8"/>
      <c r="EPX47" s="8"/>
      <c r="EPY47" s="8"/>
      <c r="EPZ47" s="8"/>
      <c r="EQA47" s="8"/>
      <c r="EQB47" s="8"/>
      <c r="EQC47" s="8"/>
      <c r="EQD47" s="8"/>
      <c r="EQE47" s="8"/>
      <c r="EQF47" s="8"/>
      <c r="EQG47" s="8"/>
      <c r="EQH47" s="8"/>
      <c r="EQI47" s="8"/>
      <c r="EQJ47" s="8"/>
      <c r="EQK47" s="8"/>
      <c r="EQL47" s="8"/>
      <c r="EQM47" s="8"/>
      <c r="EQN47" s="8"/>
      <c r="EQO47" s="8"/>
      <c r="EQP47" s="8"/>
      <c r="EQQ47" s="8"/>
      <c r="EQR47" s="8"/>
      <c r="EQS47" s="8"/>
      <c r="EQT47" s="8"/>
      <c r="EQU47" s="8"/>
      <c r="EQV47" s="8"/>
      <c r="EQW47" s="8"/>
      <c r="EQX47" s="8"/>
      <c r="EQY47" s="8"/>
      <c r="EQZ47" s="8"/>
      <c r="ERA47" s="8"/>
      <c r="ERB47" s="8"/>
      <c r="ERC47" s="8"/>
      <c r="ERD47" s="8"/>
      <c r="ERE47" s="8"/>
      <c r="ERF47" s="8"/>
      <c r="ERG47" s="8"/>
      <c r="ERH47" s="8"/>
      <c r="ERI47" s="8"/>
      <c r="ERJ47" s="8"/>
      <c r="ERK47" s="8"/>
      <c r="ERL47" s="8"/>
      <c r="ERM47" s="8"/>
      <c r="ERN47" s="8"/>
      <c r="ERO47" s="8"/>
      <c r="ERP47" s="8"/>
      <c r="ERQ47" s="8"/>
      <c r="ERR47" s="8"/>
      <c r="ERS47" s="8"/>
      <c r="ERT47" s="8"/>
      <c r="ERU47" s="8"/>
      <c r="ERV47" s="8"/>
      <c r="ERW47" s="8"/>
      <c r="ERX47" s="8"/>
      <c r="ERY47" s="8"/>
      <c r="ERZ47" s="8"/>
      <c r="ESA47" s="8"/>
      <c r="ESB47" s="8"/>
      <c r="ESC47" s="8"/>
      <c r="ESD47" s="8"/>
      <c r="ESE47" s="8"/>
      <c r="ESF47" s="8"/>
      <c r="ESG47" s="8"/>
      <c r="ESH47" s="8"/>
      <c r="ESI47" s="8"/>
      <c r="ESJ47" s="8"/>
      <c r="ESK47" s="8"/>
      <c r="ESL47" s="8"/>
      <c r="ESM47" s="8"/>
      <c r="ESN47" s="8"/>
      <c r="ESO47" s="8"/>
      <c r="ESP47" s="8"/>
      <c r="ESQ47" s="8"/>
      <c r="ESR47" s="8"/>
      <c r="ESS47" s="8"/>
      <c r="EST47" s="8"/>
      <c r="ESU47" s="8"/>
      <c r="ESV47" s="8"/>
      <c r="ESW47" s="8"/>
      <c r="ESX47" s="8"/>
      <c r="ESY47" s="8"/>
      <c r="ESZ47" s="8"/>
      <c r="ETA47" s="8"/>
      <c r="ETB47" s="8"/>
      <c r="ETC47" s="8"/>
      <c r="ETD47" s="8"/>
      <c r="ETE47" s="8"/>
      <c r="ETF47" s="8"/>
      <c r="ETG47" s="8"/>
      <c r="ETH47" s="8"/>
      <c r="ETI47" s="8"/>
      <c r="ETJ47" s="8"/>
      <c r="ETK47" s="8"/>
      <c r="ETL47" s="8"/>
      <c r="ETM47" s="8"/>
      <c r="ETN47" s="8"/>
      <c r="ETO47" s="8"/>
      <c r="ETP47" s="8"/>
      <c r="ETQ47" s="8"/>
      <c r="ETR47" s="8"/>
      <c r="ETS47" s="8"/>
      <c r="ETT47" s="8"/>
      <c r="ETU47" s="8"/>
      <c r="ETV47" s="8"/>
      <c r="ETW47" s="8"/>
      <c r="ETX47" s="8"/>
      <c r="ETY47" s="8"/>
      <c r="ETZ47" s="8"/>
      <c r="EUA47" s="8"/>
      <c r="EUB47" s="8"/>
      <c r="EUC47" s="8"/>
      <c r="EUD47" s="8"/>
      <c r="EUE47" s="8"/>
      <c r="EUF47" s="8"/>
      <c r="EUG47" s="8"/>
      <c r="EUH47" s="8"/>
      <c r="EUI47" s="8"/>
      <c r="EUJ47" s="8"/>
      <c r="EUK47" s="8"/>
      <c r="EUL47" s="8"/>
      <c r="EUM47" s="8"/>
      <c r="EUN47" s="8"/>
      <c r="EUO47" s="8"/>
      <c r="EUP47" s="8"/>
      <c r="EUQ47" s="8"/>
      <c r="EUR47" s="8"/>
      <c r="EUS47" s="8"/>
      <c r="EUT47" s="8"/>
      <c r="EUU47" s="8"/>
      <c r="EUV47" s="8"/>
      <c r="EUW47" s="8"/>
      <c r="EUX47" s="8"/>
      <c r="EUY47" s="8"/>
      <c r="EUZ47" s="8"/>
      <c r="EVA47" s="8"/>
      <c r="EVB47" s="8"/>
      <c r="EVC47" s="8"/>
      <c r="EVD47" s="8"/>
      <c r="EVE47" s="8"/>
      <c r="EVF47" s="8"/>
      <c r="EVG47" s="8"/>
      <c r="EVH47" s="8"/>
      <c r="EVI47" s="8"/>
      <c r="EVJ47" s="8"/>
      <c r="EVK47" s="8"/>
      <c r="EVL47" s="8"/>
      <c r="EVM47" s="8"/>
      <c r="EVN47" s="8"/>
      <c r="EVO47" s="8"/>
      <c r="EVP47" s="8"/>
      <c r="EVQ47" s="8"/>
      <c r="EVR47" s="8"/>
      <c r="EVS47" s="8"/>
      <c r="EVT47" s="8"/>
      <c r="EVU47" s="8"/>
      <c r="EVV47" s="8"/>
      <c r="EVW47" s="8"/>
      <c r="EVX47" s="8"/>
      <c r="EVY47" s="8"/>
      <c r="EVZ47" s="8"/>
      <c r="EWA47" s="8"/>
      <c r="EWB47" s="8"/>
      <c r="EWC47" s="8"/>
      <c r="EWD47" s="8"/>
      <c r="EWE47" s="8"/>
      <c r="EWF47" s="8"/>
      <c r="EWG47" s="8"/>
      <c r="EWH47" s="8"/>
      <c r="EWI47" s="8"/>
      <c r="EWJ47" s="8"/>
      <c r="EWK47" s="8"/>
      <c r="EWL47" s="8"/>
      <c r="EWM47" s="8"/>
      <c r="EWN47" s="8"/>
      <c r="EWO47" s="8"/>
      <c r="EWP47" s="8"/>
      <c r="EWQ47" s="8"/>
      <c r="EWR47" s="8"/>
      <c r="EWS47" s="8"/>
      <c r="EWT47" s="8"/>
      <c r="EWU47" s="8"/>
      <c r="EWV47" s="8"/>
      <c r="EWW47" s="8"/>
      <c r="EWX47" s="8"/>
      <c r="EWY47" s="8"/>
      <c r="EWZ47" s="8"/>
      <c r="EXA47" s="8"/>
      <c r="EXB47" s="8"/>
      <c r="EXC47" s="8"/>
      <c r="EXD47" s="8"/>
      <c r="EXE47" s="8"/>
      <c r="EXF47" s="8"/>
      <c r="EXG47" s="8"/>
      <c r="EXH47" s="8"/>
      <c r="EXI47" s="8"/>
      <c r="EXJ47" s="8"/>
      <c r="EXK47" s="8"/>
      <c r="EXL47" s="8"/>
      <c r="EXM47" s="8"/>
      <c r="EXN47" s="8"/>
      <c r="EXO47" s="8"/>
      <c r="EXP47" s="8"/>
      <c r="EXQ47" s="8"/>
      <c r="EXR47" s="8"/>
      <c r="EXS47" s="8"/>
      <c r="EXT47" s="8"/>
      <c r="EXU47" s="8"/>
      <c r="EXV47" s="8"/>
      <c r="EXW47" s="8"/>
      <c r="EXX47" s="8"/>
      <c r="EXY47" s="8"/>
      <c r="EXZ47" s="8"/>
      <c r="EYA47" s="8"/>
      <c r="EYB47" s="8"/>
      <c r="EYC47" s="8"/>
      <c r="EYD47" s="8"/>
      <c r="EYE47" s="8"/>
      <c r="EYF47" s="8"/>
      <c r="EYG47" s="8"/>
      <c r="EYH47" s="8"/>
      <c r="EYI47" s="8"/>
      <c r="EYJ47" s="8"/>
      <c r="EYK47" s="8"/>
      <c r="EYL47" s="8"/>
      <c r="EYM47" s="8"/>
      <c r="EYN47" s="8"/>
      <c r="EYO47" s="8"/>
      <c r="EYP47" s="8"/>
      <c r="EYQ47" s="8"/>
      <c r="EYR47" s="8"/>
      <c r="EYS47" s="8"/>
      <c r="EYT47" s="8"/>
      <c r="EYU47" s="8"/>
      <c r="EYV47" s="8"/>
      <c r="EYW47" s="8"/>
      <c r="EYX47" s="8"/>
      <c r="EYY47" s="8"/>
      <c r="EYZ47" s="8"/>
      <c r="EZA47" s="8"/>
      <c r="EZB47" s="8"/>
      <c r="EZC47" s="8"/>
      <c r="EZD47" s="8"/>
      <c r="EZE47" s="8"/>
      <c r="EZF47" s="8"/>
      <c r="EZG47" s="8"/>
      <c r="EZH47" s="8"/>
      <c r="EZI47" s="8"/>
      <c r="EZJ47" s="8"/>
      <c r="EZK47" s="8"/>
      <c r="EZL47" s="8"/>
      <c r="EZM47" s="8"/>
      <c r="EZN47" s="8"/>
      <c r="EZO47" s="8"/>
      <c r="EZP47" s="8"/>
      <c r="EZQ47" s="8"/>
      <c r="EZR47" s="8"/>
      <c r="EZS47" s="8"/>
      <c r="EZT47" s="8"/>
      <c r="EZU47" s="8"/>
      <c r="EZV47" s="8"/>
      <c r="EZW47" s="8"/>
      <c r="EZX47" s="8"/>
      <c r="EZY47" s="8"/>
      <c r="EZZ47" s="8"/>
      <c r="FAA47" s="8"/>
      <c r="FAB47" s="8"/>
      <c r="FAC47" s="8"/>
      <c r="FAD47" s="8"/>
      <c r="FAE47" s="8"/>
      <c r="FAF47" s="8"/>
      <c r="FAG47" s="8"/>
      <c r="FAH47" s="8"/>
      <c r="FAI47" s="8"/>
      <c r="FAJ47" s="8"/>
      <c r="FAK47" s="8"/>
      <c r="FAL47" s="8"/>
      <c r="FAM47" s="8"/>
      <c r="FAN47" s="8"/>
      <c r="FAO47" s="8"/>
      <c r="FAP47" s="8"/>
      <c r="FAQ47" s="8"/>
      <c r="FAR47" s="8"/>
      <c r="FAS47" s="8"/>
      <c r="FAT47" s="8"/>
      <c r="FAU47" s="8"/>
      <c r="FAV47" s="8"/>
      <c r="FAW47" s="8"/>
      <c r="FAX47" s="8"/>
      <c r="FAY47" s="8"/>
      <c r="FAZ47" s="8"/>
      <c r="FBA47" s="8"/>
      <c r="FBB47" s="8"/>
      <c r="FBC47" s="8"/>
      <c r="FBD47" s="8"/>
      <c r="FBE47" s="8"/>
      <c r="FBF47" s="8"/>
      <c r="FBG47" s="8"/>
      <c r="FBH47" s="8"/>
      <c r="FBI47" s="8"/>
      <c r="FBJ47" s="8"/>
      <c r="FBK47" s="8"/>
      <c r="FBL47" s="8"/>
      <c r="FBM47" s="8"/>
      <c r="FBN47" s="8"/>
      <c r="FBO47" s="8"/>
      <c r="FBP47" s="8"/>
      <c r="FBQ47" s="8"/>
      <c r="FBR47" s="8"/>
      <c r="FBS47" s="8"/>
      <c r="FBT47" s="8"/>
      <c r="FBU47" s="8"/>
      <c r="FBV47" s="8"/>
      <c r="FBW47" s="8"/>
      <c r="FBX47" s="8"/>
      <c r="FBY47" s="8"/>
      <c r="FBZ47" s="8"/>
      <c r="FCA47" s="8"/>
      <c r="FCB47" s="8"/>
      <c r="FCC47" s="8"/>
      <c r="FCD47" s="8"/>
      <c r="FCE47" s="8"/>
      <c r="FCF47" s="8"/>
      <c r="FCG47" s="8"/>
      <c r="FCH47" s="8"/>
      <c r="FCI47" s="8"/>
      <c r="FCJ47" s="8"/>
      <c r="FCK47" s="8"/>
      <c r="FCL47" s="8"/>
      <c r="FCM47" s="8"/>
      <c r="FCN47" s="8"/>
      <c r="FCO47" s="8"/>
      <c r="FCP47" s="8"/>
      <c r="FCQ47" s="8"/>
      <c r="FCR47" s="8"/>
      <c r="FCS47" s="8"/>
      <c r="FCT47" s="8"/>
      <c r="FCU47" s="8"/>
      <c r="FCV47" s="8"/>
      <c r="FCW47" s="8"/>
      <c r="FCX47" s="8"/>
      <c r="FCY47" s="8"/>
      <c r="FCZ47" s="8"/>
      <c r="FDA47" s="8"/>
      <c r="FDB47" s="8"/>
      <c r="FDC47" s="8"/>
      <c r="FDD47" s="8"/>
      <c r="FDE47" s="8"/>
      <c r="FDF47" s="8"/>
      <c r="FDG47" s="8"/>
      <c r="FDH47" s="8"/>
      <c r="FDI47" s="8"/>
      <c r="FDJ47" s="8"/>
      <c r="FDK47" s="8"/>
      <c r="FDL47" s="8"/>
      <c r="FDM47" s="8"/>
      <c r="FDN47" s="8"/>
      <c r="FDO47" s="8"/>
      <c r="FDP47" s="8"/>
      <c r="FDQ47" s="8"/>
      <c r="FDR47" s="8"/>
      <c r="FDS47" s="8"/>
      <c r="FDT47" s="8"/>
      <c r="FDU47" s="8"/>
      <c r="FDV47" s="8"/>
      <c r="FDW47" s="8"/>
      <c r="FDX47" s="8"/>
      <c r="FDY47" s="8"/>
      <c r="FDZ47" s="8"/>
      <c r="FEA47" s="8"/>
      <c r="FEB47" s="8"/>
      <c r="FEC47" s="8"/>
      <c r="FED47" s="8"/>
      <c r="FEE47" s="8"/>
      <c r="FEF47" s="8"/>
      <c r="FEG47" s="8"/>
      <c r="FEH47" s="8"/>
      <c r="FEI47" s="8"/>
      <c r="FEJ47" s="8"/>
      <c r="FEK47" s="8"/>
      <c r="FEL47" s="8"/>
      <c r="FEM47" s="8"/>
      <c r="FEN47" s="8"/>
      <c r="FEO47" s="8"/>
      <c r="FEP47" s="8"/>
      <c r="FEQ47" s="8"/>
      <c r="FER47" s="8"/>
      <c r="FES47" s="8"/>
      <c r="FET47" s="8"/>
      <c r="FEU47" s="8"/>
      <c r="FEV47" s="8"/>
      <c r="FEW47" s="8"/>
      <c r="FEX47" s="8"/>
      <c r="FEY47" s="8"/>
      <c r="FEZ47" s="8"/>
      <c r="FFA47" s="8"/>
      <c r="FFB47" s="8"/>
      <c r="FFC47" s="8"/>
      <c r="FFD47" s="8"/>
      <c r="FFE47" s="8"/>
      <c r="FFF47" s="8"/>
      <c r="FFG47" s="8"/>
      <c r="FFH47" s="8"/>
      <c r="FFI47" s="8"/>
      <c r="FFJ47" s="8"/>
      <c r="FFK47" s="8"/>
      <c r="FFL47" s="8"/>
      <c r="FFM47" s="8"/>
      <c r="FFN47" s="8"/>
      <c r="FFO47" s="8"/>
      <c r="FFP47" s="8"/>
      <c r="FFQ47" s="8"/>
      <c r="FFR47" s="8"/>
      <c r="FFS47" s="8"/>
      <c r="FFT47" s="8"/>
      <c r="FFU47" s="8"/>
      <c r="FFV47" s="8"/>
      <c r="FFW47" s="8"/>
      <c r="FFX47" s="8"/>
      <c r="FFY47" s="8"/>
      <c r="FFZ47" s="8"/>
      <c r="FGA47" s="8"/>
      <c r="FGB47" s="8"/>
      <c r="FGC47" s="8"/>
      <c r="FGD47" s="8"/>
      <c r="FGE47" s="8"/>
      <c r="FGF47" s="8"/>
      <c r="FGG47" s="8"/>
      <c r="FGH47" s="8"/>
      <c r="FGI47" s="8"/>
      <c r="FGJ47" s="8"/>
      <c r="FGK47" s="8"/>
      <c r="FGL47" s="8"/>
      <c r="FGM47" s="8"/>
      <c r="FGN47" s="8"/>
      <c r="FGO47" s="8"/>
      <c r="FGP47" s="8"/>
      <c r="FGQ47" s="8"/>
      <c r="FGR47" s="8"/>
      <c r="FGS47" s="8"/>
      <c r="FGT47" s="8"/>
      <c r="FGU47" s="8"/>
      <c r="FGV47" s="8"/>
      <c r="FGW47" s="8"/>
      <c r="FGX47" s="8"/>
      <c r="FGY47" s="8"/>
      <c r="FGZ47" s="8"/>
      <c r="FHA47" s="8"/>
      <c r="FHB47" s="8"/>
      <c r="FHC47" s="8"/>
      <c r="FHD47" s="8"/>
      <c r="FHE47" s="8"/>
      <c r="FHF47" s="8"/>
      <c r="FHG47" s="8"/>
      <c r="FHH47" s="8"/>
      <c r="FHI47" s="8"/>
      <c r="FHJ47" s="8"/>
      <c r="FHK47" s="8"/>
      <c r="FHL47" s="8"/>
      <c r="FHM47" s="8"/>
      <c r="FHN47" s="8"/>
      <c r="FHO47" s="8"/>
      <c r="FHP47" s="8"/>
      <c r="FHQ47" s="8"/>
      <c r="FHR47" s="8"/>
      <c r="FHS47" s="8"/>
      <c r="FHT47" s="8"/>
      <c r="FHU47" s="8"/>
      <c r="FHV47" s="8"/>
      <c r="FHW47" s="8"/>
      <c r="FHX47" s="8"/>
      <c r="FHY47" s="8"/>
      <c r="FHZ47" s="8"/>
      <c r="FIA47" s="8"/>
      <c r="FIB47" s="8"/>
      <c r="FIC47" s="8"/>
      <c r="FID47" s="8"/>
      <c r="FIE47" s="8"/>
      <c r="FIF47" s="8"/>
      <c r="FIG47" s="8"/>
      <c r="FIH47" s="8"/>
      <c r="FII47" s="8"/>
      <c r="FIJ47" s="8"/>
      <c r="FIK47" s="8"/>
      <c r="FIL47" s="8"/>
      <c r="FIM47" s="8"/>
      <c r="FIN47" s="8"/>
      <c r="FIO47" s="8"/>
      <c r="FIP47" s="8"/>
      <c r="FIQ47" s="8"/>
      <c r="FIR47" s="8"/>
      <c r="FIS47" s="8"/>
      <c r="FIT47" s="8"/>
      <c r="FIU47" s="8"/>
      <c r="FIV47" s="8"/>
      <c r="FIW47" s="8"/>
      <c r="FIX47" s="8"/>
      <c r="FIY47" s="8"/>
      <c r="FIZ47" s="8"/>
      <c r="FJA47" s="8"/>
      <c r="FJB47" s="8"/>
      <c r="FJC47" s="8"/>
      <c r="FJD47" s="8"/>
      <c r="FJE47" s="8"/>
      <c r="FJF47" s="8"/>
      <c r="FJG47" s="8"/>
      <c r="FJH47" s="8"/>
      <c r="FJI47" s="8"/>
      <c r="FJJ47" s="8"/>
      <c r="FJK47" s="8"/>
      <c r="FJL47" s="8"/>
      <c r="FJM47" s="8"/>
      <c r="FJN47" s="8"/>
      <c r="FJO47" s="8"/>
      <c r="FJP47" s="8"/>
      <c r="FJQ47" s="8"/>
      <c r="FJR47" s="8"/>
      <c r="FJS47" s="8"/>
      <c r="FJT47" s="8"/>
      <c r="FJU47" s="8"/>
      <c r="FJV47" s="8"/>
      <c r="FJW47" s="8"/>
      <c r="FJX47" s="8"/>
      <c r="FJY47" s="8"/>
      <c r="FJZ47" s="8"/>
      <c r="FKA47" s="8"/>
      <c r="FKB47" s="8"/>
      <c r="FKC47" s="8"/>
      <c r="FKD47" s="8"/>
      <c r="FKE47" s="8"/>
      <c r="FKF47" s="8"/>
      <c r="FKG47" s="8"/>
      <c r="FKH47" s="8"/>
      <c r="FKI47" s="8"/>
      <c r="FKJ47" s="8"/>
      <c r="FKK47" s="8"/>
      <c r="FKL47" s="8"/>
      <c r="FKM47" s="8"/>
      <c r="FKN47" s="8"/>
      <c r="FKO47" s="8"/>
      <c r="FKP47" s="8"/>
      <c r="FKQ47" s="8"/>
      <c r="FKR47" s="8"/>
      <c r="FKS47" s="8"/>
      <c r="FKT47" s="8"/>
      <c r="FKU47" s="8"/>
      <c r="FKV47" s="8"/>
      <c r="FKW47" s="8"/>
      <c r="FKX47" s="8"/>
      <c r="FKY47" s="8"/>
      <c r="FKZ47" s="8"/>
      <c r="FLA47" s="8"/>
      <c r="FLB47" s="8"/>
      <c r="FLC47" s="8"/>
      <c r="FLD47" s="8"/>
      <c r="FLE47" s="8"/>
      <c r="FLF47" s="8"/>
      <c r="FLG47" s="8"/>
      <c r="FLH47" s="8"/>
      <c r="FLI47" s="8"/>
      <c r="FLJ47" s="8"/>
      <c r="FLK47" s="8"/>
      <c r="FLL47" s="8"/>
      <c r="FLM47" s="8"/>
      <c r="FLN47" s="8"/>
      <c r="FLO47" s="8"/>
      <c r="FLP47" s="8"/>
      <c r="FLQ47" s="8"/>
      <c r="FLR47" s="8"/>
      <c r="FLS47" s="8"/>
      <c r="FLT47" s="8"/>
      <c r="FLU47" s="8"/>
      <c r="FLV47" s="8"/>
      <c r="FLW47" s="8"/>
      <c r="FLX47" s="8"/>
      <c r="FLY47" s="8"/>
      <c r="FLZ47" s="8"/>
      <c r="FMA47" s="8"/>
      <c r="FMB47" s="8"/>
      <c r="FMC47" s="8"/>
      <c r="FMD47" s="8"/>
      <c r="FME47" s="8"/>
      <c r="FMF47" s="8"/>
      <c r="FMG47" s="8"/>
      <c r="FMH47" s="8"/>
      <c r="FMI47" s="8"/>
      <c r="FMJ47" s="8"/>
      <c r="FMK47" s="8"/>
      <c r="FML47" s="8"/>
      <c r="FMM47" s="8"/>
      <c r="FMN47" s="8"/>
      <c r="FMO47" s="8"/>
      <c r="FMP47" s="8"/>
      <c r="FMQ47" s="8"/>
      <c r="FMR47" s="8"/>
      <c r="FMS47" s="8"/>
      <c r="FMT47" s="8"/>
      <c r="FMU47" s="8"/>
      <c r="FMV47" s="8"/>
      <c r="FMW47" s="8"/>
      <c r="FMX47" s="8"/>
      <c r="FMY47" s="8"/>
      <c r="FMZ47" s="8"/>
      <c r="FNA47" s="8"/>
      <c r="FNB47" s="8"/>
      <c r="FNC47" s="8"/>
      <c r="FND47" s="8"/>
      <c r="FNE47" s="8"/>
      <c r="FNF47" s="8"/>
      <c r="FNG47" s="8"/>
      <c r="FNH47" s="8"/>
      <c r="FNI47" s="8"/>
      <c r="FNJ47" s="8"/>
      <c r="FNK47" s="8"/>
      <c r="FNL47" s="8"/>
      <c r="FNM47" s="8"/>
      <c r="FNN47" s="8"/>
      <c r="FNO47" s="8"/>
      <c r="FNP47" s="8"/>
      <c r="FNQ47" s="8"/>
      <c r="FNR47" s="8"/>
      <c r="FNS47" s="8"/>
      <c r="FNT47" s="8"/>
      <c r="FNU47" s="8"/>
      <c r="FNV47" s="8"/>
      <c r="FNW47" s="8"/>
      <c r="FNX47" s="8"/>
      <c r="FNY47" s="8"/>
      <c r="FNZ47" s="8"/>
      <c r="FOA47" s="8"/>
      <c r="FOB47" s="8"/>
      <c r="FOC47" s="8"/>
      <c r="FOD47" s="8"/>
      <c r="FOE47" s="8"/>
      <c r="FOF47" s="8"/>
      <c r="FOG47" s="8"/>
      <c r="FOH47" s="8"/>
      <c r="FOI47" s="8"/>
      <c r="FOJ47" s="8"/>
      <c r="FOK47" s="8"/>
      <c r="FOL47" s="8"/>
      <c r="FOM47" s="8"/>
      <c r="FON47" s="8"/>
      <c r="FOO47" s="8"/>
      <c r="FOP47" s="8"/>
      <c r="FOQ47" s="8"/>
      <c r="FOR47" s="8"/>
      <c r="FOS47" s="8"/>
      <c r="FOT47" s="8"/>
      <c r="FOU47" s="8"/>
      <c r="FOV47" s="8"/>
      <c r="FOW47" s="8"/>
      <c r="FOX47" s="8"/>
      <c r="FOY47" s="8"/>
      <c r="FOZ47" s="8"/>
      <c r="FPA47" s="8"/>
      <c r="FPB47" s="8"/>
      <c r="FPC47" s="8"/>
      <c r="FPD47" s="8"/>
      <c r="FPE47" s="8"/>
      <c r="FPF47" s="8"/>
      <c r="FPG47" s="8"/>
      <c r="FPH47" s="8"/>
      <c r="FPI47" s="8"/>
      <c r="FPJ47" s="8"/>
      <c r="FPK47" s="8"/>
      <c r="FPL47" s="8"/>
      <c r="FPM47" s="8"/>
      <c r="FPN47" s="8"/>
      <c r="FPO47" s="8"/>
      <c r="FPP47" s="8"/>
      <c r="FPQ47" s="8"/>
      <c r="FPR47" s="8"/>
      <c r="FPS47" s="8"/>
      <c r="FPT47" s="8"/>
      <c r="FPU47" s="8"/>
      <c r="FPV47" s="8"/>
      <c r="FPW47" s="8"/>
      <c r="FPX47" s="8"/>
      <c r="FPY47" s="8"/>
      <c r="FPZ47" s="8"/>
      <c r="FQA47" s="8"/>
      <c r="FQB47" s="8"/>
      <c r="FQC47" s="8"/>
      <c r="FQD47" s="8"/>
      <c r="FQE47" s="8"/>
      <c r="FQF47" s="8"/>
      <c r="FQG47" s="8"/>
      <c r="FQH47" s="8"/>
      <c r="FQI47" s="8"/>
      <c r="FQJ47" s="8"/>
      <c r="FQK47" s="8"/>
      <c r="FQL47" s="8"/>
      <c r="FQM47" s="8"/>
      <c r="FQN47" s="8"/>
      <c r="FQO47" s="8"/>
      <c r="FQP47" s="8"/>
      <c r="FQQ47" s="8"/>
      <c r="FQR47" s="8"/>
      <c r="FQS47" s="8"/>
      <c r="FQT47" s="8"/>
      <c r="FQU47" s="8"/>
      <c r="FQV47" s="8"/>
      <c r="FQW47" s="8"/>
      <c r="FQX47" s="8"/>
      <c r="FQY47" s="8"/>
      <c r="FQZ47" s="8"/>
      <c r="FRA47" s="8"/>
      <c r="FRB47" s="8"/>
      <c r="FRC47" s="8"/>
      <c r="FRD47" s="8"/>
      <c r="FRE47" s="8"/>
      <c r="FRF47" s="8"/>
      <c r="FRG47" s="8"/>
      <c r="FRH47" s="8"/>
      <c r="FRI47" s="8"/>
      <c r="FRJ47" s="8"/>
      <c r="FRK47" s="8"/>
      <c r="FRL47" s="8"/>
      <c r="FRM47" s="8"/>
      <c r="FRN47" s="8"/>
      <c r="FRO47" s="8"/>
      <c r="FRP47" s="8"/>
      <c r="FRQ47" s="8"/>
      <c r="FRR47" s="8"/>
      <c r="FRS47" s="8"/>
      <c r="FRT47" s="8"/>
      <c r="FRU47" s="8"/>
      <c r="FRV47" s="8"/>
      <c r="FRW47" s="8"/>
      <c r="FRX47" s="8"/>
      <c r="FRY47" s="8"/>
      <c r="FRZ47" s="8"/>
      <c r="FSA47" s="8"/>
      <c r="FSB47" s="8"/>
      <c r="FSC47" s="8"/>
      <c r="FSD47" s="8"/>
      <c r="FSE47" s="8"/>
      <c r="FSF47" s="8"/>
      <c r="FSG47" s="8"/>
      <c r="FSH47" s="8"/>
      <c r="FSI47" s="8"/>
      <c r="FSJ47" s="8"/>
      <c r="FSK47" s="8"/>
      <c r="FSL47" s="8"/>
      <c r="FSM47" s="8"/>
      <c r="FSN47" s="8"/>
      <c r="FSO47" s="8"/>
      <c r="FSP47" s="8"/>
      <c r="FSQ47" s="8"/>
      <c r="FSR47" s="8"/>
      <c r="FSS47" s="8"/>
      <c r="FST47" s="8"/>
      <c r="FSU47" s="8"/>
      <c r="FSV47" s="8"/>
      <c r="FSW47" s="8"/>
      <c r="FSX47" s="8"/>
      <c r="FSY47" s="8"/>
      <c r="FSZ47" s="8"/>
      <c r="FTA47" s="8"/>
      <c r="FTB47" s="8"/>
      <c r="FTC47" s="8"/>
      <c r="FTD47" s="8"/>
      <c r="FTE47" s="8"/>
      <c r="FTF47" s="8"/>
      <c r="FTG47" s="8"/>
      <c r="FTH47" s="8"/>
      <c r="FTI47" s="8"/>
      <c r="FTJ47" s="8"/>
      <c r="FTK47" s="8"/>
      <c r="FTL47" s="8"/>
      <c r="FTM47" s="8"/>
      <c r="FTN47" s="8"/>
      <c r="FTO47" s="8"/>
      <c r="FTP47" s="8"/>
      <c r="FTQ47" s="8"/>
      <c r="FTR47" s="8"/>
      <c r="FTS47" s="8"/>
      <c r="FTT47" s="8"/>
      <c r="FTU47" s="8"/>
      <c r="FTV47" s="8"/>
      <c r="FTW47" s="8"/>
      <c r="FTX47" s="8"/>
      <c r="FTY47" s="8"/>
      <c r="FTZ47" s="8"/>
      <c r="FUA47" s="8"/>
      <c r="FUB47" s="8"/>
      <c r="FUC47" s="8"/>
      <c r="FUD47" s="8"/>
      <c r="FUE47" s="8"/>
      <c r="FUF47" s="8"/>
      <c r="FUG47" s="8"/>
      <c r="FUH47" s="8"/>
      <c r="FUI47" s="8"/>
      <c r="FUJ47" s="8"/>
      <c r="FUK47" s="8"/>
      <c r="FUL47" s="8"/>
      <c r="FUM47" s="8"/>
      <c r="FUN47" s="8"/>
      <c r="FUO47" s="8"/>
      <c r="FUP47" s="8"/>
      <c r="FUQ47" s="8"/>
      <c r="FUR47" s="8"/>
      <c r="FUS47" s="8"/>
      <c r="FUT47" s="8"/>
      <c r="FUU47" s="8"/>
      <c r="FUV47" s="8"/>
      <c r="FUW47" s="8"/>
      <c r="FUX47" s="8"/>
      <c r="FUY47" s="8"/>
      <c r="FUZ47" s="8"/>
      <c r="FVA47" s="8"/>
      <c r="FVB47" s="8"/>
      <c r="FVC47" s="8"/>
      <c r="FVD47" s="8"/>
      <c r="FVE47" s="8"/>
      <c r="FVF47" s="8"/>
      <c r="FVG47" s="8"/>
      <c r="FVH47" s="8"/>
      <c r="FVI47" s="8"/>
      <c r="FVJ47" s="8"/>
      <c r="FVK47" s="8"/>
      <c r="FVL47" s="8"/>
      <c r="FVM47" s="8"/>
      <c r="FVN47" s="8"/>
      <c r="FVO47" s="8"/>
      <c r="FVP47" s="8"/>
      <c r="FVQ47" s="8"/>
      <c r="FVR47" s="8"/>
      <c r="FVS47" s="8"/>
      <c r="FVT47" s="8"/>
      <c r="FVU47" s="8"/>
      <c r="FVV47" s="8"/>
      <c r="FVW47" s="8"/>
      <c r="FVX47" s="8"/>
      <c r="FVY47" s="8"/>
      <c r="FVZ47" s="8"/>
      <c r="FWA47" s="8"/>
      <c r="FWB47" s="8"/>
      <c r="FWC47" s="8"/>
      <c r="FWD47" s="8"/>
      <c r="FWE47" s="8"/>
      <c r="FWF47" s="8"/>
      <c r="FWG47" s="8"/>
      <c r="FWH47" s="8"/>
      <c r="FWI47" s="8"/>
      <c r="FWJ47" s="8"/>
      <c r="FWK47" s="8"/>
      <c r="FWL47" s="8"/>
      <c r="FWM47" s="8"/>
      <c r="FWN47" s="8"/>
      <c r="FWO47" s="8"/>
      <c r="FWP47" s="8"/>
      <c r="FWQ47" s="8"/>
      <c r="FWR47" s="8"/>
      <c r="FWS47" s="8"/>
      <c r="FWT47" s="8"/>
      <c r="FWU47" s="8"/>
      <c r="FWV47" s="8"/>
      <c r="FWW47" s="8"/>
      <c r="FWX47" s="8"/>
      <c r="FWY47" s="8"/>
      <c r="FWZ47" s="8"/>
      <c r="FXA47" s="8"/>
      <c r="FXB47" s="8"/>
      <c r="FXC47" s="8"/>
      <c r="FXD47" s="8"/>
      <c r="FXE47" s="8"/>
      <c r="FXF47" s="8"/>
      <c r="FXG47" s="8"/>
      <c r="FXH47" s="8"/>
      <c r="FXI47" s="8"/>
      <c r="FXJ47" s="8"/>
      <c r="FXK47" s="8"/>
      <c r="FXL47" s="8"/>
      <c r="FXM47" s="8"/>
      <c r="FXN47" s="8"/>
      <c r="FXO47" s="8"/>
      <c r="FXP47" s="8"/>
      <c r="FXQ47" s="8"/>
      <c r="FXR47" s="8"/>
      <c r="FXS47" s="8"/>
      <c r="FXT47" s="8"/>
      <c r="FXU47" s="8"/>
      <c r="FXV47" s="8"/>
      <c r="FXW47" s="8"/>
      <c r="FXX47" s="8"/>
      <c r="FXY47" s="8"/>
      <c r="FXZ47" s="8"/>
      <c r="FYA47" s="8"/>
      <c r="FYB47" s="8"/>
      <c r="FYC47" s="8"/>
      <c r="FYD47" s="8"/>
      <c r="FYE47" s="8"/>
      <c r="FYF47" s="8"/>
      <c r="FYG47" s="8"/>
      <c r="FYH47" s="8"/>
      <c r="FYI47" s="8"/>
      <c r="FYJ47" s="8"/>
      <c r="FYK47" s="8"/>
      <c r="FYL47" s="8"/>
      <c r="FYM47" s="8"/>
      <c r="FYN47" s="8"/>
      <c r="FYO47" s="8"/>
      <c r="FYP47" s="8"/>
      <c r="FYQ47" s="8"/>
      <c r="FYR47" s="8"/>
      <c r="FYS47" s="8"/>
      <c r="FYT47" s="8"/>
      <c r="FYU47" s="8"/>
      <c r="FYV47" s="8"/>
      <c r="FYW47" s="8"/>
      <c r="FYX47" s="8"/>
      <c r="FYY47" s="8"/>
      <c r="FYZ47" s="8"/>
      <c r="FZA47" s="8"/>
      <c r="FZB47" s="8"/>
      <c r="FZC47" s="8"/>
      <c r="FZD47" s="8"/>
      <c r="FZE47" s="8"/>
      <c r="FZF47" s="8"/>
      <c r="FZG47" s="8"/>
      <c r="FZH47" s="8"/>
      <c r="FZI47" s="8"/>
      <c r="FZJ47" s="8"/>
      <c r="FZK47" s="8"/>
      <c r="FZL47" s="8"/>
      <c r="FZM47" s="8"/>
      <c r="FZN47" s="8"/>
      <c r="FZO47" s="8"/>
      <c r="FZP47" s="8"/>
      <c r="FZQ47" s="8"/>
      <c r="FZR47" s="8"/>
      <c r="FZS47" s="8"/>
      <c r="FZT47" s="8"/>
      <c r="FZU47" s="8"/>
      <c r="FZV47" s="8"/>
      <c r="FZW47" s="8"/>
      <c r="FZX47" s="8"/>
      <c r="FZY47" s="8"/>
      <c r="FZZ47" s="8"/>
      <c r="GAA47" s="8"/>
      <c r="GAB47" s="8"/>
      <c r="GAC47" s="8"/>
      <c r="GAD47" s="8"/>
      <c r="GAE47" s="8"/>
      <c r="GAF47" s="8"/>
      <c r="GAG47" s="8"/>
      <c r="GAH47" s="8"/>
      <c r="GAI47" s="8"/>
      <c r="GAJ47" s="8"/>
      <c r="GAK47" s="8"/>
      <c r="GAL47" s="8"/>
      <c r="GAM47" s="8"/>
      <c r="GAN47" s="8"/>
      <c r="GAO47" s="8"/>
      <c r="GAP47" s="8"/>
      <c r="GAQ47" s="8"/>
      <c r="GAR47" s="8"/>
      <c r="GAS47" s="8"/>
      <c r="GAT47" s="8"/>
      <c r="GAU47" s="8"/>
      <c r="GAV47" s="8"/>
      <c r="GAW47" s="8"/>
      <c r="GAX47" s="8"/>
      <c r="GAY47" s="8"/>
      <c r="GAZ47" s="8"/>
      <c r="GBA47" s="8"/>
      <c r="GBB47" s="8"/>
      <c r="GBC47" s="8"/>
      <c r="GBD47" s="8"/>
      <c r="GBE47" s="8"/>
      <c r="GBF47" s="8"/>
      <c r="GBG47" s="8"/>
      <c r="GBH47" s="8"/>
      <c r="GBI47" s="8"/>
      <c r="GBJ47" s="8"/>
      <c r="GBK47" s="8"/>
      <c r="GBL47" s="8"/>
      <c r="GBM47" s="8"/>
      <c r="GBN47" s="8"/>
      <c r="GBO47" s="8"/>
      <c r="GBP47" s="8"/>
      <c r="GBQ47" s="8"/>
      <c r="GBR47" s="8"/>
      <c r="GBS47" s="8"/>
      <c r="GBT47" s="8"/>
      <c r="GBU47" s="8"/>
      <c r="GBV47" s="8"/>
      <c r="GBW47" s="8"/>
      <c r="GBX47" s="8"/>
      <c r="GBY47" s="8"/>
      <c r="GBZ47" s="8"/>
      <c r="GCA47" s="8"/>
      <c r="GCB47" s="8"/>
      <c r="GCC47" s="8"/>
      <c r="GCD47" s="8"/>
      <c r="GCE47" s="8"/>
      <c r="GCF47" s="8"/>
      <c r="GCG47" s="8"/>
      <c r="GCH47" s="8"/>
      <c r="GCI47" s="8"/>
      <c r="GCJ47" s="8"/>
      <c r="GCK47" s="8"/>
      <c r="GCL47" s="8"/>
      <c r="GCM47" s="8"/>
      <c r="GCN47" s="8"/>
      <c r="GCO47" s="8"/>
      <c r="GCP47" s="8"/>
      <c r="GCQ47" s="8"/>
      <c r="GCR47" s="8"/>
      <c r="GCS47" s="8"/>
      <c r="GCT47" s="8"/>
      <c r="GCU47" s="8"/>
      <c r="GCV47" s="8"/>
      <c r="GCW47" s="8"/>
      <c r="GCX47" s="8"/>
      <c r="GCY47" s="8"/>
      <c r="GCZ47" s="8"/>
      <c r="GDA47" s="8"/>
      <c r="GDB47" s="8"/>
      <c r="GDC47" s="8"/>
      <c r="GDD47" s="8"/>
      <c r="GDE47" s="8"/>
      <c r="GDF47" s="8"/>
      <c r="GDG47" s="8"/>
      <c r="GDH47" s="8"/>
      <c r="GDI47" s="8"/>
      <c r="GDJ47" s="8"/>
      <c r="GDK47" s="8"/>
      <c r="GDL47" s="8"/>
      <c r="GDM47" s="8"/>
      <c r="GDN47" s="8"/>
      <c r="GDO47" s="8"/>
      <c r="GDP47" s="8"/>
      <c r="GDQ47" s="8"/>
      <c r="GDR47" s="8"/>
      <c r="GDS47" s="8"/>
      <c r="GDT47" s="8"/>
      <c r="GDU47" s="8"/>
      <c r="GDV47" s="8"/>
      <c r="GDW47" s="8"/>
      <c r="GDX47" s="8"/>
      <c r="GDY47" s="8"/>
      <c r="GDZ47" s="8"/>
      <c r="GEA47" s="8"/>
      <c r="GEB47" s="8"/>
      <c r="GEC47" s="8"/>
      <c r="GED47" s="8"/>
      <c r="GEE47" s="8"/>
      <c r="GEF47" s="8"/>
      <c r="GEG47" s="8"/>
      <c r="GEH47" s="8"/>
      <c r="GEI47" s="8"/>
      <c r="GEJ47" s="8"/>
      <c r="GEK47" s="8"/>
      <c r="GEL47" s="8"/>
      <c r="GEM47" s="8"/>
      <c r="GEN47" s="8"/>
      <c r="GEO47" s="8"/>
      <c r="GEP47" s="8"/>
      <c r="GEQ47" s="8"/>
      <c r="GER47" s="8"/>
      <c r="GES47" s="8"/>
      <c r="GET47" s="8"/>
      <c r="GEU47" s="8"/>
      <c r="GEV47" s="8"/>
      <c r="GEW47" s="8"/>
      <c r="GEX47" s="8"/>
      <c r="GEY47" s="8"/>
      <c r="GEZ47" s="8"/>
      <c r="GFA47" s="8"/>
      <c r="GFB47" s="8"/>
      <c r="GFC47" s="8"/>
      <c r="GFD47" s="8"/>
      <c r="GFE47" s="8"/>
      <c r="GFF47" s="8"/>
      <c r="GFG47" s="8"/>
      <c r="GFH47" s="8"/>
      <c r="GFI47" s="8"/>
      <c r="GFJ47" s="8"/>
      <c r="GFK47" s="8"/>
      <c r="GFL47" s="8"/>
      <c r="GFM47" s="8"/>
      <c r="GFN47" s="8"/>
      <c r="GFO47" s="8"/>
      <c r="GFP47" s="8"/>
      <c r="GFQ47" s="8"/>
      <c r="GFR47" s="8"/>
      <c r="GFS47" s="8"/>
      <c r="GFT47" s="8"/>
      <c r="GFU47" s="8"/>
      <c r="GFV47" s="8"/>
      <c r="GFW47" s="8"/>
      <c r="GFX47" s="8"/>
      <c r="GFY47" s="8"/>
      <c r="GFZ47" s="8"/>
      <c r="GGA47" s="8"/>
      <c r="GGB47" s="8"/>
      <c r="GGC47" s="8"/>
      <c r="GGD47" s="8"/>
      <c r="GGE47" s="8"/>
      <c r="GGF47" s="8"/>
      <c r="GGG47" s="8"/>
      <c r="GGH47" s="8"/>
      <c r="GGI47" s="8"/>
      <c r="GGJ47" s="8"/>
      <c r="GGK47" s="8"/>
      <c r="GGL47" s="8"/>
      <c r="GGM47" s="8"/>
      <c r="GGN47" s="8"/>
      <c r="GGO47" s="8"/>
      <c r="GGP47" s="8"/>
      <c r="GGQ47" s="8"/>
      <c r="GGR47" s="8"/>
      <c r="GGS47" s="8"/>
      <c r="GGT47" s="8"/>
      <c r="GGU47" s="8"/>
      <c r="GGV47" s="8"/>
      <c r="GGW47" s="8"/>
      <c r="GGX47" s="8"/>
      <c r="GGY47" s="8"/>
      <c r="GGZ47" s="8"/>
      <c r="GHA47" s="8"/>
      <c r="GHB47" s="8"/>
      <c r="GHC47" s="8"/>
      <c r="GHD47" s="8"/>
      <c r="GHE47" s="8"/>
      <c r="GHF47" s="8"/>
      <c r="GHG47" s="8"/>
      <c r="GHH47" s="8"/>
      <c r="GHI47" s="8"/>
      <c r="GHJ47" s="8"/>
      <c r="GHK47" s="8"/>
      <c r="GHL47" s="8"/>
      <c r="GHM47" s="8"/>
      <c r="GHN47" s="8"/>
      <c r="GHO47" s="8"/>
      <c r="GHP47" s="8"/>
      <c r="GHQ47" s="8"/>
      <c r="GHR47" s="8"/>
      <c r="GHS47" s="8"/>
      <c r="GHT47" s="8"/>
      <c r="GHU47" s="8"/>
      <c r="GHV47" s="8"/>
      <c r="GHW47" s="8"/>
      <c r="GHX47" s="8"/>
      <c r="GHY47" s="8"/>
      <c r="GHZ47" s="8"/>
      <c r="GIA47" s="8"/>
      <c r="GIB47" s="8"/>
      <c r="GIC47" s="8"/>
      <c r="GID47" s="8"/>
      <c r="GIE47" s="8"/>
      <c r="GIF47" s="8"/>
      <c r="GIG47" s="8"/>
      <c r="GIH47" s="8"/>
      <c r="GII47" s="8"/>
      <c r="GIJ47" s="8"/>
      <c r="GIK47" s="8"/>
      <c r="GIL47" s="8"/>
      <c r="GIM47" s="8"/>
      <c r="GIN47" s="8"/>
      <c r="GIO47" s="8"/>
      <c r="GIP47" s="8"/>
      <c r="GIQ47" s="8"/>
      <c r="GIR47" s="8"/>
      <c r="GIS47" s="8"/>
      <c r="GIT47" s="8"/>
      <c r="GIU47" s="8"/>
      <c r="GIV47" s="8"/>
      <c r="GIW47" s="8"/>
      <c r="GIX47" s="8"/>
      <c r="GIY47" s="8"/>
      <c r="GIZ47" s="8"/>
      <c r="GJA47" s="8"/>
      <c r="GJB47" s="8"/>
      <c r="GJC47" s="8"/>
      <c r="GJD47" s="8"/>
      <c r="GJE47" s="8"/>
      <c r="GJF47" s="8"/>
      <c r="GJG47" s="8"/>
      <c r="GJH47" s="8"/>
      <c r="GJI47" s="8"/>
      <c r="GJJ47" s="8"/>
      <c r="GJK47" s="8"/>
      <c r="GJL47" s="8"/>
      <c r="GJM47" s="8"/>
      <c r="GJN47" s="8"/>
      <c r="GJO47" s="8"/>
      <c r="GJP47" s="8"/>
      <c r="GJQ47" s="8"/>
      <c r="GJR47" s="8"/>
      <c r="GJS47" s="8"/>
      <c r="GJT47" s="8"/>
      <c r="GJU47" s="8"/>
      <c r="GJV47" s="8"/>
      <c r="GJW47" s="8"/>
      <c r="GJX47" s="8"/>
      <c r="GJY47" s="8"/>
      <c r="GJZ47" s="8"/>
      <c r="GKA47" s="8"/>
      <c r="GKB47" s="8"/>
      <c r="GKC47" s="8"/>
      <c r="GKD47" s="8"/>
      <c r="GKE47" s="8"/>
      <c r="GKF47" s="8"/>
      <c r="GKG47" s="8"/>
      <c r="GKH47" s="8"/>
      <c r="GKI47" s="8"/>
      <c r="GKJ47" s="8"/>
      <c r="GKK47" s="8"/>
      <c r="GKL47" s="8"/>
      <c r="GKM47" s="8"/>
      <c r="GKN47" s="8"/>
      <c r="GKO47" s="8"/>
      <c r="GKP47" s="8"/>
      <c r="GKQ47" s="8"/>
      <c r="GKR47" s="8"/>
      <c r="GKS47" s="8"/>
      <c r="GKT47" s="8"/>
      <c r="GKU47" s="8"/>
      <c r="GKV47" s="8"/>
      <c r="GKW47" s="8"/>
      <c r="GKX47" s="8"/>
      <c r="GKY47" s="8"/>
      <c r="GKZ47" s="8"/>
      <c r="GLA47" s="8"/>
      <c r="GLB47" s="8"/>
      <c r="GLC47" s="8"/>
      <c r="GLD47" s="8"/>
      <c r="GLE47" s="8"/>
      <c r="GLF47" s="8"/>
      <c r="GLG47" s="8"/>
      <c r="GLH47" s="8"/>
      <c r="GLI47" s="8"/>
      <c r="GLJ47" s="8"/>
      <c r="GLK47" s="8"/>
      <c r="GLL47" s="8"/>
      <c r="GLM47" s="8"/>
      <c r="GLN47" s="8"/>
      <c r="GLO47" s="8"/>
      <c r="GLP47" s="8"/>
      <c r="GLQ47" s="8"/>
      <c r="GLR47" s="8"/>
      <c r="GLS47" s="8"/>
      <c r="GLT47" s="8"/>
      <c r="GLU47" s="8"/>
      <c r="GLV47" s="8"/>
      <c r="GLW47" s="8"/>
      <c r="GLX47" s="8"/>
      <c r="GLY47" s="8"/>
      <c r="GLZ47" s="8"/>
      <c r="GMA47" s="8"/>
      <c r="GMB47" s="8"/>
      <c r="GMC47" s="8"/>
      <c r="GMD47" s="8"/>
      <c r="GME47" s="8"/>
      <c r="GMF47" s="8"/>
      <c r="GMG47" s="8"/>
      <c r="GMH47" s="8"/>
      <c r="GMI47" s="8"/>
      <c r="GMJ47" s="8"/>
      <c r="GMK47" s="8"/>
      <c r="GML47" s="8"/>
      <c r="GMM47" s="8"/>
      <c r="GMN47" s="8"/>
      <c r="GMO47" s="8"/>
      <c r="GMP47" s="8"/>
      <c r="GMQ47" s="8"/>
      <c r="GMR47" s="8"/>
      <c r="GMS47" s="8"/>
      <c r="GMT47" s="8"/>
      <c r="GMU47" s="8"/>
      <c r="GMV47" s="8"/>
      <c r="GMW47" s="8"/>
      <c r="GMX47" s="8"/>
      <c r="GMY47" s="8"/>
      <c r="GMZ47" s="8"/>
      <c r="GNA47" s="8"/>
      <c r="GNB47" s="8"/>
      <c r="GNC47" s="8"/>
      <c r="GND47" s="8"/>
      <c r="GNE47" s="8"/>
      <c r="GNF47" s="8"/>
      <c r="GNG47" s="8"/>
      <c r="GNH47" s="8"/>
      <c r="GNI47" s="8"/>
      <c r="GNJ47" s="8"/>
      <c r="GNK47" s="8"/>
      <c r="GNL47" s="8"/>
      <c r="GNM47" s="8"/>
      <c r="GNN47" s="8"/>
      <c r="GNO47" s="8"/>
      <c r="GNP47" s="8"/>
      <c r="GNQ47" s="8"/>
      <c r="GNR47" s="8"/>
      <c r="GNS47" s="8"/>
      <c r="GNT47" s="8"/>
      <c r="GNU47" s="8"/>
      <c r="GNV47" s="8"/>
      <c r="GNW47" s="8"/>
      <c r="GNX47" s="8"/>
      <c r="GNY47" s="8"/>
      <c r="GNZ47" s="8"/>
      <c r="GOA47" s="8"/>
      <c r="GOB47" s="8"/>
      <c r="GOC47" s="8"/>
      <c r="GOD47" s="8"/>
      <c r="GOE47" s="8"/>
      <c r="GOF47" s="8"/>
      <c r="GOG47" s="8"/>
      <c r="GOH47" s="8"/>
      <c r="GOI47" s="8"/>
      <c r="GOJ47" s="8"/>
      <c r="GOK47" s="8"/>
      <c r="GOL47" s="8"/>
      <c r="GOM47" s="8"/>
      <c r="GON47" s="8"/>
      <c r="GOO47" s="8"/>
      <c r="GOP47" s="8"/>
      <c r="GOQ47" s="8"/>
      <c r="GOR47" s="8"/>
      <c r="GOS47" s="8"/>
      <c r="GOT47" s="8"/>
      <c r="GOU47" s="8"/>
      <c r="GOV47" s="8"/>
      <c r="GOW47" s="8"/>
      <c r="GOX47" s="8"/>
      <c r="GOY47" s="8"/>
      <c r="GOZ47" s="8"/>
      <c r="GPA47" s="8"/>
      <c r="GPB47" s="8"/>
      <c r="GPC47" s="8"/>
      <c r="GPD47" s="8"/>
      <c r="GPE47" s="8"/>
      <c r="GPF47" s="8"/>
      <c r="GPG47" s="8"/>
      <c r="GPH47" s="8"/>
      <c r="GPI47" s="8"/>
      <c r="GPJ47" s="8"/>
      <c r="GPK47" s="8"/>
      <c r="GPL47" s="8"/>
      <c r="GPM47" s="8"/>
      <c r="GPN47" s="8"/>
      <c r="GPO47" s="8"/>
      <c r="GPP47" s="8"/>
      <c r="GPQ47" s="8"/>
      <c r="GPR47" s="8"/>
      <c r="GPS47" s="8"/>
      <c r="GPT47" s="8"/>
      <c r="GPU47" s="8"/>
      <c r="GPV47" s="8"/>
      <c r="GPW47" s="8"/>
      <c r="GPX47" s="8"/>
      <c r="GPY47" s="8"/>
      <c r="GPZ47" s="8"/>
      <c r="GQA47" s="8"/>
      <c r="GQB47" s="8"/>
      <c r="GQC47" s="8"/>
      <c r="GQD47" s="8"/>
      <c r="GQE47" s="8"/>
      <c r="GQF47" s="8"/>
      <c r="GQG47" s="8"/>
      <c r="GQH47" s="8"/>
      <c r="GQI47" s="8"/>
      <c r="GQJ47" s="8"/>
      <c r="GQK47" s="8"/>
      <c r="GQL47" s="8"/>
      <c r="GQM47" s="8"/>
      <c r="GQN47" s="8"/>
      <c r="GQO47" s="8"/>
      <c r="GQP47" s="8"/>
      <c r="GQQ47" s="8"/>
      <c r="GQR47" s="8"/>
      <c r="GQS47" s="8"/>
      <c r="GQT47" s="8"/>
      <c r="GQU47" s="8"/>
      <c r="GQV47" s="8"/>
      <c r="GQW47" s="8"/>
      <c r="GQX47" s="8"/>
      <c r="GQY47" s="8"/>
      <c r="GQZ47" s="8"/>
      <c r="GRA47" s="8"/>
      <c r="GRB47" s="8"/>
      <c r="GRC47" s="8"/>
      <c r="GRD47" s="8"/>
      <c r="GRE47" s="8"/>
      <c r="GRF47" s="8"/>
      <c r="GRG47" s="8"/>
      <c r="GRH47" s="8"/>
      <c r="GRI47" s="8"/>
      <c r="GRJ47" s="8"/>
      <c r="GRK47" s="8"/>
      <c r="GRL47" s="8"/>
      <c r="GRM47" s="8"/>
      <c r="GRN47" s="8"/>
      <c r="GRO47" s="8"/>
      <c r="GRP47" s="8"/>
      <c r="GRQ47" s="8"/>
      <c r="GRR47" s="8"/>
      <c r="GRS47" s="8"/>
      <c r="GRT47" s="8"/>
      <c r="GRU47" s="8"/>
      <c r="GRV47" s="8"/>
      <c r="GRW47" s="8"/>
      <c r="GRX47" s="8"/>
      <c r="GRY47" s="8"/>
      <c r="GRZ47" s="8"/>
      <c r="GSA47" s="8"/>
      <c r="GSB47" s="8"/>
      <c r="GSC47" s="8"/>
      <c r="GSD47" s="8"/>
      <c r="GSE47" s="8"/>
      <c r="GSF47" s="8"/>
      <c r="GSG47" s="8"/>
      <c r="GSH47" s="8"/>
      <c r="GSI47" s="8"/>
      <c r="GSJ47" s="8"/>
      <c r="GSK47" s="8"/>
      <c r="GSL47" s="8"/>
      <c r="GSM47" s="8"/>
      <c r="GSN47" s="8"/>
      <c r="GSO47" s="8"/>
      <c r="GSP47" s="8"/>
      <c r="GSQ47" s="8"/>
      <c r="GSR47" s="8"/>
      <c r="GSS47" s="8"/>
      <c r="GST47" s="8"/>
      <c r="GSU47" s="8"/>
      <c r="GSV47" s="8"/>
      <c r="GSW47" s="8"/>
      <c r="GSX47" s="8"/>
      <c r="GSY47" s="8"/>
      <c r="GSZ47" s="8"/>
      <c r="GTA47" s="8"/>
      <c r="GTB47" s="8"/>
      <c r="GTC47" s="8"/>
      <c r="GTD47" s="8"/>
      <c r="GTE47" s="8"/>
      <c r="GTF47" s="8"/>
      <c r="GTG47" s="8"/>
      <c r="GTH47" s="8"/>
      <c r="GTI47" s="8"/>
      <c r="GTJ47" s="8"/>
      <c r="GTK47" s="8"/>
      <c r="GTL47" s="8"/>
      <c r="GTM47" s="8"/>
      <c r="GTN47" s="8"/>
      <c r="GTO47" s="8"/>
      <c r="GTP47" s="8"/>
      <c r="GTQ47" s="8"/>
      <c r="GTR47" s="8"/>
      <c r="GTS47" s="8"/>
      <c r="GTT47" s="8"/>
      <c r="GTU47" s="8"/>
      <c r="GTV47" s="8"/>
      <c r="GTW47" s="8"/>
      <c r="GTX47" s="8"/>
      <c r="GTY47" s="8"/>
      <c r="GTZ47" s="8"/>
      <c r="GUA47" s="8"/>
      <c r="GUB47" s="8"/>
      <c r="GUC47" s="8"/>
      <c r="GUD47" s="8"/>
      <c r="GUE47" s="8"/>
      <c r="GUF47" s="8"/>
      <c r="GUG47" s="8"/>
      <c r="GUH47" s="8"/>
      <c r="GUI47" s="8"/>
      <c r="GUJ47" s="8"/>
      <c r="GUK47" s="8"/>
      <c r="GUL47" s="8"/>
      <c r="GUM47" s="8"/>
      <c r="GUN47" s="8"/>
      <c r="GUO47" s="8"/>
      <c r="GUP47" s="8"/>
      <c r="GUQ47" s="8"/>
      <c r="GUR47" s="8"/>
      <c r="GUS47" s="8"/>
      <c r="GUT47" s="8"/>
      <c r="GUU47" s="8"/>
      <c r="GUV47" s="8"/>
      <c r="GUW47" s="8"/>
      <c r="GUX47" s="8"/>
      <c r="GUY47" s="8"/>
      <c r="GUZ47" s="8"/>
      <c r="GVA47" s="8"/>
      <c r="GVB47" s="8"/>
      <c r="GVC47" s="8"/>
      <c r="GVD47" s="8"/>
      <c r="GVE47" s="8"/>
      <c r="GVF47" s="8"/>
      <c r="GVG47" s="8"/>
      <c r="GVH47" s="8"/>
      <c r="GVI47" s="8"/>
      <c r="GVJ47" s="8"/>
      <c r="GVK47" s="8"/>
      <c r="GVL47" s="8"/>
      <c r="GVM47" s="8"/>
      <c r="GVN47" s="8"/>
      <c r="GVO47" s="8"/>
      <c r="GVP47" s="8"/>
      <c r="GVQ47" s="8"/>
      <c r="GVR47" s="8"/>
      <c r="GVS47" s="8"/>
      <c r="GVT47" s="8"/>
      <c r="GVU47" s="8"/>
      <c r="GVV47" s="8"/>
      <c r="GVW47" s="8"/>
      <c r="GVX47" s="8"/>
      <c r="GVY47" s="8"/>
      <c r="GVZ47" s="8"/>
      <c r="GWA47" s="8"/>
      <c r="GWB47" s="8"/>
      <c r="GWC47" s="8"/>
      <c r="GWD47" s="8"/>
      <c r="GWE47" s="8"/>
      <c r="GWF47" s="8"/>
      <c r="GWG47" s="8"/>
      <c r="GWH47" s="8"/>
      <c r="GWI47" s="8"/>
      <c r="GWJ47" s="8"/>
      <c r="GWK47" s="8"/>
      <c r="GWL47" s="8"/>
      <c r="GWM47" s="8"/>
      <c r="GWN47" s="8"/>
      <c r="GWO47" s="8"/>
      <c r="GWP47" s="8"/>
      <c r="GWQ47" s="8"/>
      <c r="GWR47" s="8"/>
      <c r="GWS47" s="8"/>
      <c r="GWT47" s="8"/>
      <c r="GWU47" s="8"/>
      <c r="GWV47" s="8"/>
      <c r="GWW47" s="8"/>
      <c r="GWX47" s="8"/>
      <c r="GWY47" s="8"/>
      <c r="GWZ47" s="8"/>
      <c r="GXA47" s="8"/>
      <c r="GXB47" s="8"/>
      <c r="GXC47" s="8"/>
      <c r="GXD47" s="8"/>
      <c r="GXE47" s="8"/>
      <c r="GXF47" s="8"/>
      <c r="GXG47" s="8"/>
      <c r="GXH47" s="8"/>
      <c r="GXI47" s="8"/>
      <c r="GXJ47" s="8"/>
      <c r="GXK47" s="8"/>
      <c r="GXL47" s="8"/>
      <c r="GXM47" s="8"/>
      <c r="GXN47" s="8"/>
      <c r="GXO47" s="8"/>
      <c r="GXP47" s="8"/>
      <c r="GXQ47" s="8"/>
      <c r="GXR47" s="8"/>
      <c r="GXS47" s="8"/>
      <c r="GXT47" s="8"/>
      <c r="GXU47" s="8"/>
      <c r="GXV47" s="8"/>
      <c r="GXW47" s="8"/>
      <c r="GXX47" s="8"/>
      <c r="GXY47" s="8"/>
      <c r="GXZ47" s="8"/>
      <c r="GYA47" s="8"/>
      <c r="GYB47" s="8"/>
      <c r="GYC47" s="8"/>
      <c r="GYD47" s="8"/>
      <c r="GYE47" s="8"/>
      <c r="GYF47" s="8"/>
      <c r="GYG47" s="8"/>
      <c r="GYH47" s="8"/>
      <c r="GYI47" s="8"/>
      <c r="GYJ47" s="8"/>
      <c r="GYK47" s="8"/>
      <c r="GYL47" s="8"/>
      <c r="GYM47" s="8"/>
      <c r="GYN47" s="8"/>
      <c r="GYO47" s="8"/>
      <c r="GYP47" s="8"/>
      <c r="GYQ47" s="8"/>
      <c r="GYR47" s="8"/>
      <c r="GYS47" s="8"/>
      <c r="GYT47" s="8"/>
      <c r="GYU47" s="8"/>
      <c r="GYV47" s="8"/>
      <c r="GYW47" s="8"/>
      <c r="GYX47" s="8"/>
      <c r="GYY47" s="8"/>
      <c r="GYZ47" s="8"/>
      <c r="GZA47" s="8"/>
      <c r="GZB47" s="8"/>
      <c r="GZC47" s="8"/>
      <c r="GZD47" s="8"/>
      <c r="GZE47" s="8"/>
      <c r="GZF47" s="8"/>
      <c r="GZG47" s="8"/>
      <c r="GZH47" s="8"/>
      <c r="GZI47" s="8"/>
      <c r="GZJ47" s="8"/>
      <c r="GZK47" s="8"/>
      <c r="GZL47" s="8"/>
      <c r="GZM47" s="8"/>
      <c r="GZN47" s="8"/>
      <c r="GZO47" s="8"/>
      <c r="GZP47" s="8"/>
      <c r="GZQ47" s="8"/>
      <c r="GZR47" s="8"/>
      <c r="GZS47" s="8"/>
      <c r="GZT47" s="8"/>
      <c r="GZU47" s="8"/>
      <c r="GZV47" s="8"/>
      <c r="GZW47" s="8"/>
      <c r="GZX47" s="8"/>
      <c r="GZY47" s="8"/>
      <c r="GZZ47" s="8"/>
      <c r="HAA47" s="8"/>
      <c r="HAB47" s="8"/>
      <c r="HAC47" s="8"/>
      <c r="HAD47" s="8"/>
      <c r="HAE47" s="8"/>
      <c r="HAF47" s="8"/>
      <c r="HAG47" s="8"/>
      <c r="HAH47" s="8"/>
      <c r="HAI47" s="8"/>
      <c r="HAJ47" s="8"/>
      <c r="HAK47" s="8"/>
      <c r="HAL47" s="8"/>
      <c r="HAM47" s="8"/>
      <c r="HAN47" s="8"/>
      <c r="HAO47" s="8"/>
      <c r="HAP47" s="8"/>
      <c r="HAQ47" s="8"/>
      <c r="HAR47" s="8"/>
      <c r="HAS47" s="8"/>
      <c r="HAT47" s="8"/>
      <c r="HAU47" s="8"/>
      <c r="HAV47" s="8"/>
      <c r="HAW47" s="8"/>
      <c r="HAX47" s="8"/>
      <c r="HAY47" s="8"/>
      <c r="HAZ47" s="8"/>
      <c r="HBA47" s="8"/>
      <c r="HBB47" s="8"/>
      <c r="HBC47" s="8"/>
      <c r="HBD47" s="8"/>
      <c r="HBE47" s="8"/>
      <c r="HBF47" s="8"/>
      <c r="HBG47" s="8"/>
      <c r="HBH47" s="8"/>
      <c r="HBI47" s="8"/>
      <c r="HBJ47" s="8"/>
      <c r="HBK47" s="8"/>
      <c r="HBL47" s="8"/>
      <c r="HBM47" s="8"/>
      <c r="HBN47" s="8"/>
      <c r="HBO47" s="8"/>
      <c r="HBP47" s="8"/>
      <c r="HBQ47" s="8"/>
      <c r="HBR47" s="8"/>
      <c r="HBS47" s="8"/>
      <c r="HBT47" s="8"/>
      <c r="HBU47" s="8"/>
      <c r="HBV47" s="8"/>
      <c r="HBW47" s="8"/>
      <c r="HBX47" s="8"/>
      <c r="HBY47" s="8"/>
      <c r="HBZ47" s="8"/>
      <c r="HCA47" s="8"/>
      <c r="HCB47" s="8"/>
      <c r="HCC47" s="8"/>
      <c r="HCD47" s="8"/>
      <c r="HCE47" s="8"/>
      <c r="HCF47" s="8"/>
      <c r="HCG47" s="8"/>
      <c r="HCH47" s="8"/>
      <c r="HCI47" s="8"/>
      <c r="HCJ47" s="8"/>
      <c r="HCK47" s="8"/>
      <c r="HCL47" s="8"/>
      <c r="HCM47" s="8"/>
      <c r="HCN47" s="8"/>
      <c r="HCO47" s="8"/>
      <c r="HCP47" s="8"/>
      <c r="HCQ47" s="8"/>
      <c r="HCR47" s="8"/>
      <c r="HCS47" s="8"/>
      <c r="HCT47" s="8"/>
      <c r="HCU47" s="8"/>
      <c r="HCV47" s="8"/>
      <c r="HCW47" s="8"/>
      <c r="HCX47" s="8"/>
      <c r="HCY47" s="8"/>
      <c r="HCZ47" s="8"/>
      <c r="HDA47" s="8"/>
      <c r="HDB47" s="8"/>
      <c r="HDC47" s="8"/>
      <c r="HDD47" s="8"/>
      <c r="HDE47" s="8"/>
      <c r="HDF47" s="8"/>
      <c r="HDG47" s="8"/>
      <c r="HDH47" s="8"/>
      <c r="HDI47" s="8"/>
      <c r="HDJ47" s="8"/>
      <c r="HDK47" s="8"/>
      <c r="HDL47" s="8"/>
      <c r="HDM47" s="8"/>
      <c r="HDN47" s="8"/>
      <c r="HDO47" s="8"/>
      <c r="HDP47" s="8"/>
      <c r="HDQ47" s="8"/>
      <c r="HDR47" s="8"/>
      <c r="HDS47" s="8"/>
      <c r="HDT47" s="8"/>
      <c r="HDU47" s="8"/>
      <c r="HDV47" s="8"/>
      <c r="HDW47" s="8"/>
      <c r="HDX47" s="8"/>
      <c r="HDY47" s="8"/>
      <c r="HDZ47" s="8"/>
      <c r="HEA47" s="8"/>
      <c r="HEB47" s="8"/>
      <c r="HEC47" s="8"/>
      <c r="HED47" s="8"/>
      <c r="HEE47" s="8"/>
      <c r="HEF47" s="8"/>
      <c r="HEG47" s="8"/>
      <c r="HEH47" s="8"/>
      <c r="HEI47" s="8"/>
      <c r="HEJ47" s="8"/>
      <c r="HEK47" s="8"/>
      <c r="HEL47" s="8"/>
      <c r="HEM47" s="8"/>
      <c r="HEN47" s="8"/>
      <c r="HEO47" s="8"/>
      <c r="HEP47" s="8"/>
      <c r="HEQ47" s="8"/>
      <c r="HER47" s="8"/>
      <c r="HES47" s="8"/>
      <c r="HET47" s="8"/>
      <c r="HEU47" s="8"/>
      <c r="HEV47" s="8"/>
      <c r="HEW47" s="8"/>
      <c r="HEX47" s="8"/>
      <c r="HEY47" s="8"/>
      <c r="HEZ47" s="8"/>
      <c r="HFA47" s="8"/>
      <c r="HFB47" s="8"/>
      <c r="HFC47" s="8"/>
      <c r="HFD47" s="8"/>
      <c r="HFE47" s="8"/>
      <c r="HFF47" s="8"/>
      <c r="HFG47" s="8"/>
      <c r="HFH47" s="8"/>
      <c r="HFI47" s="8"/>
      <c r="HFJ47" s="8"/>
      <c r="HFK47" s="8"/>
      <c r="HFL47" s="8"/>
      <c r="HFM47" s="8"/>
      <c r="HFN47" s="8"/>
      <c r="HFO47" s="8"/>
      <c r="HFP47" s="8"/>
      <c r="HFQ47" s="8"/>
      <c r="HFR47" s="8"/>
      <c r="HFS47" s="8"/>
      <c r="HFT47" s="8"/>
      <c r="HFU47" s="8"/>
      <c r="HFV47" s="8"/>
      <c r="HFW47" s="8"/>
      <c r="HFX47" s="8"/>
      <c r="HFY47" s="8"/>
      <c r="HFZ47" s="8"/>
      <c r="HGA47" s="8"/>
      <c r="HGB47" s="8"/>
      <c r="HGC47" s="8"/>
      <c r="HGD47" s="8"/>
      <c r="HGE47" s="8"/>
      <c r="HGF47" s="8"/>
      <c r="HGG47" s="8"/>
      <c r="HGH47" s="8"/>
      <c r="HGI47" s="8"/>
      <c r="HGJ47" s="8"/>
      <c r="HGK47" s="8"/>
      <c r="HGL47" s="8"/>
      <c r="HGM47" s="8"/>
      <c r="HGN47" s="8"/>
      <c r="HGO47" s="8"/>
      <c r="HGP47" s="8"/>
      <c r="HGQ47" s="8"/>
      <c r="HGR47" s="8"/>
      <c r="HGS47" s="8"/>
      <c r="HGT47" s="8"/>
      <c r="HGU47" s="8"/>
      <c r="HGV47" s="8"/>
      <c r="HGW47" s="8"/>
      <c r="HGX47" s="8"/>
      <c r="HGY47" s="8"/>
      <c r="HGZ47" s="8"/>
      <c r="HHA47" s="8"/>
      <c r="HHB47" s="8"/>
      <c r="HHC47" s="8"/>
      <c r="HHD47" s="8"/>
      <c r="HHE47" s="8"/>
      <c r="HHF47" s="8"/>
      <c r="HHG47" s="8"/>
      <c r="HHH47" s="8"/>
      <c r="HHI47" s="8"/>
      <c r="HHJ47" s="8"/>
      <c r="HHK47" s="8"/>
      <c r="HHL47" s="8"/>
      <c r="HHM47" s="8"/>
      <c r="HHN47" s="8"/>
      <c r="HHO47" s="8"/>
      <c r="HHP47" s="8"/>
      <c r="HHQ47" s="8"/>
      <c r="HHR47" s="8"/>
      <c r="HHS47" s="8"/>
      <c r="HHT47" s="8"/>
      <c r="HHU47" s="8"/>
      <c r="HHV47" s="8"/>
      <c r="HHW47" s="8"/>
      <c r="HHX47" s="8"/>
      <c r="HHY47" s="8"/>
      <c r="HHZ47" s="8"/>
      <c r="HIA47" s="8"/>
      <c r="HIB47" s="8"/>
      <c r="HIC47" s="8"/>
      <c r="HID47" s="8"/>
      <c r="HIE47" s="8"/>
      <c r="HIF47" s="8"/>
      <c r="HIG47" s="8"/>
      <c r="HIH47" s="8"/>
      <c r="HII47" s="8"/>
      <c r="HIJ47" s="8"/>
      <c r="HIK47" s="8"/>
      <c r="HIL47" s="8"/>
      <c r="HIM47" s="8"/>
      <c r="HIN47" s="8"/>
      <c r="HIO47" s="8"/>
      <c r="HIP47" s="8"/>
      <c r="HIQ47" s="8"/>
      <c r="HIR47" s="8"/>
      <c r="HIS47" s="8"/>
      <c r="HIT47" s="8"/>
      <c r="HIU47" s="8"/>
      <c r="HIV47" s="8"/>
      <c r="HIW47" s="8"/>
      <c r="HIX47" s="8"/>
      <c r="HIY47" s="8"/>
      <c r="HIZ47" s="8"/>
      <c r="HJA47" s="8"/>
      <c r="HJB47" s="8"/>
      <c r="HJC47" s="8"/>
      <c r="HJD47" s="8"/>
      <c r="HJE47" s="8"/>
      <c r="HJF47" s="8"/>
      <c r="HJG47" s="8"/>
      <c r="HJH47" s="8"/>
      <c r="HJI47" s="8"/>
      <c r="HJJ47" s="8"/>
      <c r="HJK47" s="8"/>
      <c r="HJL47" s="8"/>
      <c r="HJM47" s="8"/>
      <c r="HJN47" s="8"/>
      <c r="HJO47" s="8"/>
      <c r="HJP47" s="8"/>
      <c r="HJQ47" s="8"/>
      <c r="HJR47" s="8"/>
      <c r="HJS47" s="8"/>
      <c r="HJT47" s="8"/>
      <c r="HJU47" s="8"/>
      <c r="HJV47" s="8"/>
      <c r="HJW47" s="8"/>
      <c r="HJX47" s="8"/>
      <c r="HJY47" s="8"/>
      <c r="HJZ47" s="8"/>
      <c r="HKA47" s="8"/>
      <c r="HKB47" s="8"/>
      <c r="HKC47" s="8"/>
      <c r="HKD47" s="8"/>
      <c r="HKE47" s="8"/>
      <c r="HKF47" s="8"/>
      <c r="HKG47" s="8"/>
      <c r="HKH47" s="8"/>
      <c r="HKI47" s="8"/>
      <c r="HKJ47" s="8"/>
      <c r="HKK47" s="8"/>
      <c r="HKL47" s="8"/>
      <c r="HKM47" s="8"/>
      <c r="HKN47" s="8"/>
      <c r="HKO47" s="8"/>
      <c r="HKP47" s="8"/>
      <c r="HKQ47" s="8"/>
      <c r="HKR47" s="8"/>
      <c r="HKS47" s="8"/>
      <c r="HKT47" s="8"/>
      <c r="HKU47" s="8"/>
      <c r="HKV47" s="8"/>
      <c r="HKW47" s="8"/>
      <c r="HKX47" s="8"/>
      <c r="HKY47" s="8"/>
      <c r="HKZ47" s="8"/>
      <c r="HLA47" s="8"/>
      <c r="HLB47" s="8"/>
      <c r="HLC47" s="8"/>
      <c r="HLD47" s="8"/>
      <c r="HLE47" s="8"/>
      <c r="HLF47" s="8"/>
      <c r="HLG47" s="8"/>
      <c r="HLH47" s="8"/>
      <c r="HLI47" s="8"/>
      <c r="HLJ47" s="8"/>
      <c r="HLK47" s="8"/>
      <c r="HLL47" s="8"/>
      <c r="HLM47" s="8"/>
      <c r="HLN47" s="8"/>
      <c r="HLO47" s="8"/>
      <c r="HLP47" s="8"/>
      <c r="HLQ47" s="8"/>
      <c r="HLR47" s="8"/>
      <c r="HLS47" s="8"/>
      <c r="HLT47" s="8"/>
      <c r="HLU47" s="8"/>
      <c r="HLV47" s="8"/>
      <c r="HLW47" s="8"/>
      <c r="HLX47" s="8"/>
      <c r="HLY47" s="8"/>
      <c r="HLZ47" s="8"/>
      <c r="HMA47" s="8"/>
      <c r="HMB47" s="8"/>
      <c r="HMC47" s="8"/>
      <c r="HMD47" s="8"/>
      <c r="HME47" s="8"/>
      <c r="HMF47" s="8"/>
      <c r="HMG47" s="8"/>
      <c r="HMH47" s="8"/>
      <c r="HMI47" s="8"/>
      <c r="HMJ47" s="8"/>
      <c r="HMK47" s="8"/>
      <c r="HML47" s="8"/>
      <c r="HMM47" s="8"/>
      <c r="HMN47" s="8"/>
      <c r="HMO47" s="8"/>
      <c r="HMP47" s="8"/>
      <c r="HMQ47" s="8"/>
      <c r="HMR47" s="8"/>
      <c r="HMS47" s="8"/>
      <c r="HMT47" s="8"/>
      <c r="HMU47" s="8"/>
      <c r="HMV47" s="8"/>
      <c r="HMW47" s="8"/>
      <c r="HMX47" s="8"/>
      <c r="HMY47" s="8"/>
      <c r="HMZ47" s="8"/>
      <c r="HNA47" s="8"/>
      <c r="HNB47" s="8"/>
      <c r="HNC47" s="8"/>
      <c r="HND47" s="8"/>
      <c r="HNE47" s="8"/>
      <c r="HNF47" s="8"/>
      <c r="HNG47" s="8"/>
      <c r="HNH47" s="8"/>
      <c r="HNI47" s="8"/>
      <c r="HNJ47" s="8"/>
      <c r="HNK47" s="8"/>
      <c r="HNL47" s="8"/>
      <c r="HNM47" s="8"/>
      <c r="HNN47" s="8"/>
      <c r="HNO47" s="8"/>
      <c r="HNP47" s="8"/>
      <c r="HNQ47" s="8"/>
      <c r="HNR47" s="8"/>
      <c r="HNS47" s="8"/>
      <c r="HNT47" s="8"/>
      <c r="HNU47" s="8"/>
      <c r="HNV47" s="8"/>
      <c r="HNW47" s="8"/>
      <c r="HNX47" s="8"/>
      <c r="HNY47" s="8"/>
      <c r="HNZ47" s="8"/>
      <c r="HOA47" s="8"/>
      <c r="HOB47" s="8"/>
      <c r="HOC47" s="8"/>
      <c r="HOD47" s="8"/>
      <c r="HOE47" s="8"/>
      <c r="HOF47" s="8"/>
      <c r="HOG47" s="8"/>
      <c r="HOH47" s="8"/>
      <c r="HOI47" s="8"/>
      <c r="HOJ47" s="8"/>
      <c r="HOK47" s="8"/>
      <c r="HOL47" s="8"/>
      <c r="HOM47" s="8"/>
      <c r="HON47" s="8"/>
      <c r="HOO47" s="8"/>
      <c r="HOP47" s="8"/>
      <c r="HOQ47" s="8"/>
      <c r="HOR47" s="8"/>
      <c r="HOS47" s="8"/>
      <c r="HOT47" s="8"/>
      <c r="HOU47" s="8"/>
      <c r="HOV47" s="8"/>
      <c r="HOW47" s="8"/>
      <c r="HOX47" s="8"/>
      <c r="HOY47" s="8"/>
      <c r="HOZ47" s="8"/>
      <c r="HPA47" s="8"/>
      <c r="HPB47" s="8"/>
      <c r="HPC47" s="8"/>
      <c r="HPD47" s="8"/>
      <c r="HPE47" s="8"/>
      <c r="HPF47" s="8"/>
      <c r="HPG47" s="8"/>
      <c r="HPH47" s="8"/>
      <c r="HPI47" s="8"/>
      <c r="HPJ47" s="8"/>
      <c r="HPK47" s="8"/>
      <c r="HPL47" s="8"/>
      <c r="HPM47" s="8"/>
      <c r="HPN47" s="8"/>
      <c r="HPO47" s="8"/>
      <c r="HPP47" s="8"/>
      <c r="HPQ47" s="8"/>
      <c r="HPR47" s="8"/>
      <c r="HPS47" s="8"/>
      <c r="HPT47" s="8"/>
      <c r="HPU47" s="8"/>
      <c r="HPV47" s="8"/>
      <c r="HPW47" s="8"/>
      <c r="HPX47" s="8"/>
      <c r="HPY47" s="8"/>
      <c r="HPZ47" s="8"/>
      <c r="HQA47" s="8"/>
      <c r="HQB47" s="8"/>
      <c r="HQC47" s="8"/>
      <c r="HQD47" s="8"/>
      <c r="HQE47" s="8"/>
      <c r="HQF47" s="8"/>
      <c r="HQG47" s="8"/>
      <c r="HQH47" s="8"/>
      <c r="HQI47" s="8"/>
      <c r="HQJ47" s="8"/>
      <c r="HQK47" s="8"/>
      <c r="HQL47" s="8"/>
      <c r="HQM47" s="8"/>
      <c r="HQN47" s="8"/>
      <c r="HQO47" s="8"/>
      <c r="HQP47" s="8"/>
      <c r="HQQ47" s="8"/>
      <c r="HQR47" s="8"/>
      <c r="HQS47" s="8"/>
      <c r="HQT47" s="8"/>
      <c r="HQU47" s="8"/>
      <c r="HQV47" s="8"/>
      <c r="HQW47" s="8"/>
      <c r="HQX47" s="8"/>
      <c r="HQY47" s="8"/>
      <c r="HQZ47" s="8"/>
      <c r="HRA47" s="8"/>
      <c r="HRB47" s="8"/>
      <c r="HRC47" s="8"/>
      <c r="HRD47" s="8"/>
      <c r="HRE47" s="8"/>
      <c r="HRF47" s="8"/>
      <c r="HRG47" s="8"/>
      <c r="HRH47" s="8"/>
      <c r="HRI47" s="8"/>
      <c r="HRJ47" s="8"/>
      <c r="HRK47" s="8"/>
      <c r="HRL47" s="8"/>
      <c r="HRM47" s="8"/>
      <c r="HRN47" s="8"/>
      <c r="HRO47" s="8"/>
      <c r="HRP47" s="8"/>
      <c r="HRQ47" s="8"/>
      <c r="HRR47" s="8"/>
      <c r="HRS47" s="8"/>
      <c r="HRT47" s="8"/>
      <c r="HRU47" s="8"/>
      <c r="HRV47" s="8"/>
      <c r="HRW47" s="8"/>
      <c r="HRX47" s="8"/>
      <c r="HRY47" s="8"/>
      <c r="HRZ47" s="8"/>
      <c r="HSA47" s="8"/>
      <c r="HSB47" s="8"/>
      <c r="HSC47" s="8"/>
      <c r="HSD47" s="8"/>
      <c r="HSE47" s="8"/>
      <c r="HSF47" s="8"/>
      <c r="HSG47" s="8"/>
      <c r="HSH47" s="8"/>
      <c r="HSI47" s="8"/>
      <c r="HSJ47" s="8"/>
      <c r="HSK47" s="8"/>
      <c r="HSL47" s="8"/>
      <c r="HSM47" s="8"/>
      <c r="HSN47" s="8"/>
      <c r="HSO47" s="8"/>
      <c r="HSP47" s="8"/>
      <c r="HSQ47" s="8"/>
      <c r="HSR47" s="8"/>
      <c r="HSS47" s="8"/>
      <c r="HST47" s="8"/>
      <c r="HSU47" s="8"/>
      <c r="HSV47" s="8"/>
      <c r="HSW47" s="8"/>
      <c r="HSX47" s="8"/>
      <c r="HSY47" s="8"/>
      <c r="HSZ47" s="8"/>
      <c r="HTA47" s="8"/>
      <c r="HTB47" s="8"/>
      <c r="HTC47" s="8"/>
      <c r="HTD47" s="8"/>
      <c r="HTE47" s="8"/>
      <c r="HTF47" s="8"/>
      <c r="HTG47" s="8"/>
      <c r="HTH47" s="8"/>
      <c r="HTI47" s="8"/>
      <c r="HTJ47" s="8"/>
      <c r="HTK47" s="8"/>
      <c r="HTL47" s="8"/>
      <c r="HTM47" s="8"/>
      <c r="HTN47" s="8"/>
      <c r="HTO47" s="8"/>
      <c r="HTP47" s="8"/>
      <c r="HTQ47" s="8"/>
      <c r="HTR47" s="8"/>
      <c r="HTS47" s="8"/>
      <c r="HTT47" s="8"/>
      <c r="HTU47" s="8"/>
      <c r="HTV47" s="8"/>
      <c r="HTW47" s="8"/>
      <c r="HTX47" s="8"/>
      <c r="HTY47" s="8"/>
      <c r="HTZ47" s="8"/>
      <c r="HUA47" s="8"/>
      <c r="HUB47" s="8"/>
      <c r="HUC47" s="8"/>
      <c r="HUD47" s="8"/>
      <c r="HUE47" s="8"/>
      <c r="HUF47" s="8"/>
      <c r="HUG47" s="8"/>
      <c r="HUH47" s="8"/>
      <c r="HUI47" s="8"/>
      <c r="HUJ47" s="8"/>
      <c r="HUK47" s="8"/>
      <c r="HUL47" s="8"/>
      <c r="HUM47" s="8"/>
      <c r="HUN47" s="8"/>
      <c r="HUO47" s="8"/>
      <c r="HUP47" s="8"/>
      <c r="HUQ47" s="8"/>
      <c r="HUR47" s="8"/>
      <c r="HUS47" s="8"/>
      <c r="HUT47" s="8"/>
      <c r="HUU47" s="8"/>
      <c r="HUV47" s="8"/>
      <c r="HUW47" s="8"/>
      <c r="HUX47" s="8"/>
      <c r="HUY47" s="8"/>
      <c r="HUZ47" s="8"/>
      <c r="HVA47" s="8"/>
      <c r="HVB47" s="8"/>
      <c r="HVC47" s="8"/>
      <c r="HVD47" s="8"/>
      <c r="HVE47" s="8"/>
      <c r="HVF47" s="8"/>
      <c r="HVG47" s="8"/>
      <c r="HVH47" s="8"/>
      <c r="HVI47" s="8"/>
      <c r="HVJ47" s="8"/>
      <c r="HVK47" s="8"/>
      <c r="HVL47" s="8"/>
      <c r="HVM47" s="8"/>
      <c r="HVN47" s="8"/>
      <c r="HVO47" s="8"/>
      <c r="HVP47" s="8"/>
      <c r="HVQ47" s="8"/>
      <c r="HVR47" s="8"/>
      <c r="HVS47" s="8"/>
      <c r="HVT47" s="8"/>
      <c r="HVU47" s="8"/>
      <c r="HVV47" s="8"/>
      <c r="HVW47" s="8"/>
      <c r="HVX47" s="8"/>
      <c r="HVY47" s="8"/>
      <c r="HVZ47" s="8"/>
      <c r="HWA47" s="8"/>
      <c r="HWB47" s="8"/>
      <c r="HWC47" s="8"/>
      <c r="HWD47" s="8"/>
      <c r="HWE47" s="8"/>
      <c r="HWF47" s="8"/>
      <c r="HWG47" s="8"/>
      <c r="HWH47" s="8"/>
      <c r="HWI47" s="8"/>
      <c r="HWJ47" s="8"/>
      <c r="HWK47" s="8"/>
      <c r="HWL47" s="8"/>
      <c r="HWM47" s="8"/>
      <c r="HWN47" s="8"/>
      <c r="HWO47" s="8"/>
      <c r="HWP47" s="8"/>
      <c r="HWQ47" s="8"/>
      <c r="HWR47" s="8"/>
      <c r="HWS47" s="8"/>
      <c r="HWT47" s="8"/>
      <c r="HWU47" s="8"/>
      <c r="HWV47" s="8"/>
      <c r="HWW47" s="8"/>
      <c r="HWX47" s="8"/>
      <c r="HWY47" s="8"/>
      <c r="HWZ47" s="8"/>
      <c r="HXA47" s="8"/>
      <c r="HXB47" s="8"/>
      <c r="HXC47" s="8"/>
      <c r="HXD47" s="8"/>
      <c r="HXE47" s="8"/>
      <c r="HXF47" s="8"/>
      <c r="HXG47" s="8"/>
      <c r="HXH47" s="8"/>
      <c r="HXI47" s="8"/>
      <c r="HXJ47" s="8"/>
      <c r="HXK47" s="8"/>
      <c r="HXL47" s="8"/>
      <c r="HXM47" s="8"/>
      <c r="HXN47" s="8"/>
      <c r="HXO47" s="8"/>
      <c r="HXP47" s="8"/>
      <c r="HXQ47" s="8"/>
      <c r="HXR47" s="8"/>
      <c r="HXS47" s="8"/>
      <c r="HXT47" s="8"/>
      <c r="HXU47" s="8"/>
      <c r="HXV47" s="8"/>
      <c r="HXW47" s="8"/>
      <c r="HXX47" s="8"/>
      <c r="HXY47" s="8"/>
      <c r="HXZ47" s="8"/>
      <c r="HYA47" s="8"/>
      <c r="HYB47" s="8"/>
      <c r="HYC47" s="8"/>
      <c r="HYD47" s="8"/>
      <c r="HYE47" s="8"/>
      <c r="HYF47" s="8"/>
      <c r="HYG47" s="8"/>
      <c r="HYH47" s="8"/>
      <c r="HYI47" s="8"/>
      <c r="HYJ47" s="8"/>
      <c r="HYK47" s="8"/>
      <c r="HYL47" s="8"/>
      <c r="HYM47" s="8"/>
      <c r="HYN47" s="8"/>
      <c r="HYO47" s="8"/>
      <c r="HYP47" s="8"/>
      <c r="HYQ47" s="8"/>
      <c r="HYR47" s="8"/>
      <c r="HYS47" s="8"/>
      <c r="HYT47" s="8"/>
      <c r="HYU47" s="8"/>
      <c r="HYV47" s="8"/>
      <c r="HYW47" s="8"/>
      <c r="HYX47" s="8"/>
      <c r="HYY47" s="8"/>
      <c r="HYZ47" s="8"/>
      <c r="HZA47" s="8"/>
      <c r="HZB47" s="8"/>
      <c r="HZC47" s="8"/>
      <c r="HZD47" s="8"/>
      <c r="HZE47" s="8"/>
      <c r="HZF47" s="8"/>
      <c r="HZG47" s="8"/>
      <c r="HZH47" s="8"/>
      <c r="HZI47" s="8"/>
      <c r="HZJ47" s="8"/>
      <c r="HZK47" s="8"/>
      <c r="HZL47" s="8"/>
      <c r="HZM47" s="8"/>
      <c r="HZN47" s="8"/>
      <c r="HZO47" s="8"/>
      <c r="HZP47" s="8"/>
      <c r="HZQ47" s="8"/>
      <c r="HZR47" s="8"/>
      <c r="HZS47" s="8"/>
      <c r="HZT47" s="8"/>
      <c r="HZU47" s="8"/>
      <c r="HZV47" s="8"/>
      <c r="HZW47" s="8"/>
      <c r="HZX47" s="8"/>
      <c r="HZY47" s="8"/>
      <c r="HZZ47" s="8"/>
      <c r="IAA47" s="8"/>
      <c r="IAB47" s="8"/>
      <c r="IAC47" s="8"/>
      <c r="IAD47" s="8"/>
      <c r="IAE47" s="8"/>
      <c r="IAF47" s="8"/>
      <c r="IAG47" s="8"/>
      <c r="IAH47" s="8"/>
      <c r="IAI47" s="8"/>
      <c r="IAJ47" s="8"/>
      <c r="IAK47" s="8"/>
      <c r="IAL47" s="8"/>
      <c r="IAM47" s="8"/>
      <c r="IAN47" s="8"/>
      <c r="IAO47" s="8"/>
      <c r="IAP47" s="8"/>
      <c r="IAQ47" s="8"/>
      <c r="IAR47" s="8"/>
      <c r="IAS47" s="8"/>
      <c r="IAT47" s="8"/>
      <c r="IAU47" s="8"/>
      <c r="IAV47" s="8"/>
      <c r="IAW47" s="8"/>
      <c r="IAX47" s="8"/>
      <c r="IAY47" s="8"/>
      <c r="IAZ47" s="8"/>
      <c r="IBA47" s="8"/>
      <c r="IBB47" s="8"/>
      <c r="IBC47" s="8"/>
      <c r="IBD47" s="8"/>
      <c r="IBE47" s="8"/>
      <c r="IBF47" s="8"/>
      <c r="IBG47" s="8"/>
      <c r="IBH47" s="8"/>
      <c r="IBI47" s="8"/>
      <c r="IBJ47" s="8"/>
      <c r="IBK47" s="8"/>
      <c r="IBL47" s="8"/>
      <c r="IBM47" s="8"/>
      <c r="IBN47" s="8"/>
      <c r="IBO47" s="8"/>
      <c r="IBP47" s="8"/>
      <c r="IBQ47" s="8"/>
      <c r="IBR47" s="8"/>
      <c r="IBS47" s="8"/>
      <c r="IBT47" s="8"/>
      <c r="IBU47" s="8"/>
      <c r="IBV47" s="8"/>
      <c r="IBW47" s="8"/>
      <c r="IBX47" s="8"/>
      <c r="IBY47" s="8"/>
      <c r="IBZ47" s="8"/>
      <c r="ICA47" s="8"/>
      <c r="ICB47" s="8"/>
      <c r="ICC47" s="8"/>
      <c r="ICD47" s="8"/>
      <c r="ICE47" s="8"/>
      <c r="ICF47" s="8"/>
      <c r="ICG47" s="8"/>
      <c r="ICH47" s="8"/>
      <c r="ICI47" s="8"/>
      <c r="ICJ47" s="8"/>
      <c r="ICK47" s="8"/>
      <c r="ICL47" s="8"/>
      <c r="ICM47" s="8"/>
      <c r="ICN47" s="8"/>
      <c r="ICO47" s="8"/>
      <c r="ICP47" s="8"/>
      <c r="ICQ47" s="8"/>
      <c r="ICR47" s="8"/>
      <c r="ICS47" s="8"/>
      <c r="ICT47" s="8"/>
      <c r="ICU47" s="8"/>
      <c r="ICV47" s="8"/>
      <c r="ICW47" s="8"/>
      <c r="ICX47" s="8"/>
      <c r="ICY47" s="8"/>
      <c r="ICZ47" s="8"/>
      <c r="IDA47" s="8"/>
      <c r="IDB47" s="8"/>
      <c r="IDC47" s="8"/>
      <c r="IDD47" s="8"/>
      <c r="IDE47" s="8"/>
      <c r="IDF47" s="8"/>
      <c r="IDG47" s="8"/>
      <c r="IDH47" s="8"/>
      <c r="IDI47" s="8"/>
      <c r="IDJ47" s="8"/>
      <c r="IDK47" s="8"/>
      <c r="IDL47" s="8"/>
      <c r="IDM47" s="8"/>
      <c r="IDN47" s="8"/>
      <c r="IDO47" s="8"/>
      <c r="IDP47" s="8"/>
      <c r="IDQ47" s="8"/>
      <c r="IDR47" s="8"/>
      <c r="IDS47" s="8"/>
      <c r="IDT47" s="8"/>
      <c r="IDU47" s="8"/>
      <c r="IDV47" s="8"/>
      <c r="IDW47" s="8"/>
      <c r="IDX47" s="8"/>
      <c r="IDY47" s="8"/>
      <c r="IDZ47" s="8"/>
      <c r="IEA47" s="8"/>
      <c r="IEB47" s="8"/>
      <c r="IEC47" s="8"/>
      <c r="IED47" s="8"/>
      <c r="IEE47" s="8"/>
      <c r="IEF47" s="8"/>
      <c r="IEG47" s="8"/>
      <c r="IEH47" s="8"/>
      <c r="IEI47" s="8"/>
      <c r="IEJ47" s="8"/>
      <c r="IEK47" s="8"/>
      <c r="IEL47" s="8"/>
      <c r="IEM47" s="8"/>
      <c r="IEN47" s="8"/>
      <c r="IEO47" s="8"/>
      <c r="IEP47" s="8"/>
      <c r="IEQ47" s="8"/>
      <c r="IER47" s="8"/>
      <c r="IES47" s="8"/>
      <c r="IET47" s="8"/>
      <c r="IEU47" s="8"/>
      <c r="IEV47" s="8"/>
      <c r="IEW47" s="8"/>
      <c r="IEX47" s="8"/>
      <c r="IEY47" s="8"/>
      <c r="IEZ47" s="8"/>
      <c r="IFA47" s="8"/>
      <c r="IFB47" s="8"/>
      <c r="IFC47" s="8"/>
      <c r="IFD47" s="8"/>
      <c r="IFE47" s="8"/>
      <c r="IFF47" s="8"/>
      <c r="IFG47" s="8"/>
      <c r="IFH47" s="8"/>
      <c r="IFI47" s="8"/>
      <c r="IFJ47" s="8"/>
      <c r="IFK47" s="8"/>
      <c r="IFL47" s="8"/>
      <c r="IFM47" s="8"/>
      <c r="IFN47" s="8"/>
      <c r="IFO47" s="8"/>
      <c r="IFP47" s="8"/>
      <c r="IFQ47" s="8"/>
      <c r="IFR47" s="8"/>
      <c r="IFS47" s="8"/>
      <c r="IFT47" s="8"/>
      <c r="IFU47" s="8"/>
      <c r="IFV47" s="8"/>
      <c r="IFW47" s="8"/>
      <c r="IFX47" s="8"/>
      <c r="IFY47" s="8"/>
      <c r="IFZ47" s="8"/>
      <c r="IGA47" s="8"/>
      <c r="IGB47" s="8"/>
      <c r="IGC47" s="8"/>
      <c r="IGD47" s="8"/>
      <c r="IGE47" s="8"/>
      <c r="IGF47" s="8"/>
      <c r="IGG47" s="8"/>
      <c r="IGH47" s="8"/>
      <c r="IGI47" s="8"/>
      <c r="IGJ47" s="8"/>
      <c r="IGK47" s="8"/>
      <c r="IGL47" s="8"/>
      <c r="IGM47" s="8"/>
      <c r="IGN47" s="8"/>
      <c r="IGO47" s="8"/>
      <c r="IGP47" s="8"/>
      <c r="IGQ47" s="8"/>
      <c r="IGR47" s="8"/>
      <c r="IGS47" s="8"/>
      <c r="IGT47" s="8"/>
      <c r="IGU47" s="8"/>
      <c r="IGV47" s="8"/>
      <c r="IGW47" s="8"/>
      <c r="IGX47" s="8"/>
      <c r="IGY47" s="8"/>
      <c r="IGZ47" s="8"/>
      <c r="IHA47" s="8"/>
      <c r="IHB47" s="8"/>
      <c r="IHC47" s="8"/>
      <c r="IHD47" s="8"/>
      <c r="IHE47" s="8"/>
      <c r="IHF47" s="8"/>
      <c r="IHG47" s="8"/>
      <c r="IHH47" s="8"/>
      <c r="IHI47" s="8"/>
      <c r="IHJ47" s="8"/>
      <c r="IHK47" s="8"/>
      <c r="IHL47" s="8"/>
      <c r="IHM47" s="8"/>
      <c r="IHN47" s="8"/>
      <c r="IHO47" s="8"/>
      <c r="IHP47" s="8"/>
      <c r="IHQ47" s="8"/>
      <c r="IHR47" s="8"/>
      <c r="IHS47" s="8"/>
      <c r="IHT47" s="8"/>
      <c r="IHU47" s="8"/>
      <c r="IHV47" s="8"/>
      <c r="IHW47" s="8"/>
      <c r="IHX47" s="8"/>
      <c r="IHY47" s="8"/>
      <c r="IHZ47" s="8"/>
      <c r="IIA47" s="8"/>
      <c r="IIB47" s="8"/>
      <c r="IIC47" s="8"/>
      <c r="IID47" s="8"/>
      <c r="IIE47" s="8"/>
      <c r="IIF47" s="8"/>
      <c r="IIG47" s="8"/>
      <c r="IIH47" s="8"/>
      <c r="III47" s="8"/>
      <c r="IIJ47" s="8"/>
      <c r="IIK47" s="8"/>
      <c r="IIL47" s="8"/>
      <c r="IIM47" s="8"/>
      <c r="IIN47" s="8"/>
      <c r="IIO47" s="8"/>
      <c r="IIP47" s="8"/>
      <c r="IIQ47" s="8"/>
      <c r="IIR47" s="8"/>
      <c r="IIS47" s="8"/>
      <c r="IIT47" s="8"/>
      <c r="IIU47" s="8"/>
      <c r="IIV47" s="8"/>
      <c r="IIW47" s="8"/>
      <c r="IIX47" s="8"/>
      <c r="IIY47" s="8"/>
      <c r="IIZ47" s="8"/>
      <c r="IJA47" s="8"/>
      <c r="IJB47" s="8"/>
      <c r="IJC47" s="8"/>
      <c r="IJD47" s="8"/>
      <c r="IJE47" s="8"/>
      <c r="IJF47" s="8"/>
      <c r="IJG47" s="8"/>
      <c r="IJH47" s="8"/>
      <c r="IJI47" s="8"/>
      <c r="IJJ47" s="8"/>
      <c r="IJK47" s="8"/>
      <c r="IJL47" s="8"/>
      <c r="IJM47" s="8"/>
      <c r="IJN47" s="8"/>
      <c r="IJO47" s="8"/>
      <c r="IJP47" s="8"/>
      <c r="IJQ47" s="8"/>
      <c r="IJR47" s="8"/>
      <c r="IJS47" s="8"/>
      <c r="IJT47" s="8"/>
      <c r="IJU47" s="8"/>
      <c r="IJV47" s="8"/>
      <c r="IJW47" s="8"/>
      <c r="IJX47" s="8"/>
      <c r="IJY47" s="8"/>
      <c r="IJZ47" s="8"/>
      <c r="IKA47" s="8"/>
      <c r="IKB47" s="8"/>
      <c r="IKC47" s="8"/>
      <c r="IKD47" s="8"/>
      <c r="IKE47" s="8"/>
      <c r="IKF47" s="8"/>
      <c r="IKG47" s="8"/>
      <c r="IKH47" s="8"/>
      <c r="IKI47" s="8"/>
      <c r="IKJ47" s="8"/>
      <c r="IKK47" s="8"/>
      <c r="IKL47" s="8"/>
      <c r="IKM47" s="8"/>
      <c r="IKN47" s="8"/>
      <c r="IKO47" s="8"/>
      <c r="IKP47" s="8"/>
      <c r="IKQ47" s="8"/>
      <c r="IKR47" s="8"/>
      <c r="IKS47" s="8"/>
      <c r="IKT47" s="8"/>
      <c r="IKU47" s="8"/>
      <c r="IKV47" s="8"/>
      <c r="IKW47" s="8"/>
      <c r="IKX47" s="8"/>
      <c r="IKY47" s="8"/>
      <c r="IKZ47" s="8"/>
      <c r="ILA47" s="8"/>
      <c r="ILB47" s="8"/>
      <c r="ILC47" s="8"/>
      <c r="ILD47" s="8"/>
      <c r="ILE47" s="8"/>
      <c r="ILF47" s="8"/>
      <c r="ILG47" s="8"/>
      <c r="ILH47" s="8"/>
      <c r="ILI47" s="8"/>
      <c r="ILJ47" s="8"/>
      <c r="ILK47" s="8"/>
      <c r="ILL47" s="8"/>
      <c r="ILM47" s="8"/>
      <c r="ILN47" s="8"/>
      <c r="ILO47" s="8"/>
      <c r="ILP47" s="8"/>
      <c r="ILQ47" s="8"/>
      <c r="ILR47" s="8"/>
      <c r="ILS47" s="8"/>
      <c r="ILT47" s="8"/>
      <c r="ILU47" s="8"/>
      <c r="ILV47" s="8"/>
      <c r="ILW47" s="8"/>
      <c r="ILX47" s="8"/>
      <c r="ILY47" s="8"/>
      <c r="ILZ47" s="8"/>
      <c r="IMA47" s="8"/>
      <c r="IMB47" s="8"/>
      <c r="IMC47" s="8"/>
      <c r="IMD47" s="8"/>
      <c r="IME47" s="8"/>
      <c r="IMF47" s="8"/>
      <c r="IMG47" s="8"/>
      <c r="IMH47" s="8"/>
      <c r="IMI47" s="8"/>
      <c r="IMJ47" s="8"/>
      <c r="IMK47" s="8"/>
      <c r="IML47" s="8"/>
      <c r="IMM47" s="8"/>
      <c r="IMN47" s="8"/>
      <c r="IMO47" s="8"/>
      <c r="IMP47" s="8"/>
      <c r="IMQ47" s="8"/>
      <c r="IMR47" s="8"/>
      <c r="IMS47" s="8"/>
      <c r="IMT47" s="8"/>
      <c r="IMU47" s="8"/>
      <c r="IMV47" s="8"/>
      <c r="IMW47" s="8"/>
      <c r="IMX47" s="8"/>
      <c r="IMY47" s="8"/>
      <c r="IMZ47" s="8"/>
      <c r="INA47" s="8"/>
      <c r="INB47" s="8"/>
      <c r="INC47" s="8"/>
      <c r="IND47" s="8"/>
      <c r="INE47" s="8"/>
      <c r="INF47" s="8"/>
      <c r="ING47" s="8"/>
      <c r="INH47" s="8"/>
      <c r="INI47" s="8"/>
      <c r="INJ47" s="8"/>
      <c r="INK47" s="8"/>
      <c r="INL47" s="8"/>
      <c r="INM47" s="8"/>
      <c r="INN47" s="8"/>
      <c r="INO47" s="8"/>
      <c r="INP47" s="8"/>
      <c r="INQ47" s="8"/>
      <c r="INR47" s="8"/>
      <c r="INS47" s="8"/>
      <c r="INT47" s="8"/>
      <c r="INU47" s="8"/>
      <c r="INV47" s="8"/>
      <c r="INW47" s="8"/>
      <c r="INX47" s="8"/>
      <c r="INY47" s="8"/>
      <c r="INZ47" s="8"/>
      <c r="IOA47" s="8"/>
      <c r="IOB47" s="8"/>
      <c r="IOC47" s="8"/>
      <c r="IOD47" s="8"/>
      <c r="IOE47" s="8"/>
      <c r="IOF47" s="8"/>
      <c r="IOG47" s="8"/>
      <c r="IOH47" s="8"/>
      <c r="IOI47" s="8"/>
      <c r="IOJ47" s="8"/>
      <c r="IOK47" s="8"/>
      <c r="IOL47" s="8"/>
      <c r="IOM47" s="8"/>
      <c r="ION47" s="8"/>
      <c r="IOO47" s="8"/>
      <c r="IOP47" s="8"/>
      <c r="IOQ47" s="8"/>
      <c r="IOR47" s="8"/>
      <c r="IOS47" s="8"/>
      <c r="IOT47" s="8"/>
      <c r="IOU47" s="8"/>
      <c r="IOV47" s="8"/>
      <c r="IOW47" s="8"/>
      <c r="IOX47" s="8"/>
      <c r="IOY47" s="8"/>
      <c r="IOZ47" s="8"/>
      <c r="IPA47" s="8"/>
      <c r="IPB47" s="8"/>
      <c r="IPC47" s="8"/>
      <c r="IPD47" s="8"/>
      <c r="IPE47" s="8"/>
      <c r="IPF47" s="8"/>
      <c r="IPG47" s="8"/>
      <c r="IPH47" s="8"/>
      <c r="IPI47" s="8"/>
      <c r="IPJ47" s="8"/>
      <c r="IPK47" s="8"/>
      <c r="IPL47" s="8"/>
      <c r="IPM47" s="8"/>
      <c r="IPN47" s="8"/>
      <c r="IPO47" s="8"/>
      <c r="IPP47" s="8"/>
      <c r="IPQ47" s="8"/>
      <c r="IPR47" s="8"/>
      <c r="IPS47" s="8"/>
      <c r="IPT47" s="8"/>
      <c r="IPU47" s="8"/>
      <c r="IPV47" s="8"/>
      <c r="IPW47" s="8"/>
      <c r="IPX47" s="8"/>
      <c r="IPY47" s="8"/>
      <c r="IPZ47" s="8"/>
      <c r="IQA47" s="8"/>
      <c r="IQB47" s="8"/>
      <c r="IQC47" s="8"/>
      <c r="IQD47" s="8"/>
      <c r="IQE47" s="8"/>
      <c r="IQF47" s="8"/>
      <c r="IQG47" s="8"/>
      <c r="IQH47" s="8"/>
      <c r="IQI47" s="8"/>
      <c r="IQJ47" s="8"/>
      <c r="IQK47" s="8"/>
      <c r="IQL47" s="8"/>
      <c r="IQM47" s="8"/>
      <c r="IQN47" s="8"/>
      <c r="IQO47" s="8"/>
      <c r="IQP47" s="8"/>
      <c r="IQQ47" s="8"/>
      <c r="IQR47" s="8"/>
      <c r="IQS47" s="8"/>
      <c r="IQT47" s="8"/>
      <c r="IQU47" s="8"/>
      <c r="IQV47" s="8"/>
      <c r="IQW47" s="8"/>
      <c r="IQX47" s="8"/>
      <c r="IQY47" s="8"/>
      <c r="IQZ47" s="8"/>
      <c r="IRA47" s="8"/>
      <c r="IRB47" s="8"/>
      <c r="IRC47" s="8"/>
      <c r="IRD47" s="8"/>
      <c r="IRE47" s="8"/>
      <c r="IRF47" s="8"/>
      <c r="IRG47" s="8"/>
      <c r="IRH47" s="8"/>
      <c r="IRI47" s="8"/>
      <c r="IRJ47" s="8"/>
      <c r="IRK47" s="8"/>
      <c r="IRL47" s="8"/>
      <c r="IRM47" s="8"/>
      <c r="IRN47" s="8"/>
      <c r="IRO47" s="8"/>
      <c r="IRP47" s="8"/>
      <c r="IRQ47" s="8"/>
      <c r="IRR47" s="8"/>
      <c r="IRS47" s="8"/>
      <c r="IRT47" s="8"/>
      <c r="IRU47" s="8"/>
      <c r="IRV47" s="8"/>
      <c r="IRW47" s="8"/>
      <c r="IRX47" s="8"/>
      <c r="IRY47" s="8"/>
      <c r="IRZ47" s="8"/>
      <c r="ISA47" s="8"/>
      <c r="ISB47" s="8"/>
      <c r="ISC47" s="8"/>
      <c r="ISD47" s="8"/>
      <c r="ISE47" s="8"/>
      <c r="ISF47" s="8"/>
      <c r="ISG47" s="8"/>
      <c r="ISH47" s="8"/>
      <c r="ISI47" s="8"/>
      <c r="ISJ47" s="8"/>
      <c r="ISK47" s="8"/>
      <c r="ISL47" s="8"/>
      <c r="ISM47" s="8"/>
      <c r="ISN47" s="8"/>
      <c r="ISO47" s="8"/>
      <c r="ISP47" s="8"/>
      <c r="ISQ47" s="8"/>
      <c r="ISR47" s="8"/>
      <c r="ISS47" s="8"/>
      <c r="IST47" s="8"/>
      <c r="ISU47" s="8"/>
      <c r="ISV47" s="8"/>
      <c r="ISW47" s="8"/>
      <c r="ISX47" s="8"/>
      <c r="ISY47" s="8"/>
      <c r="ISZ47" s="8"/>
      <c r="ITA47" s="8"/>
      <c r="ITB47" s="8"/>
      <c r="ITC47" s="8"/>
      <c r="ITD47" s="8"/>
      <c r="ITE47" s="8"/>
      <c r="ITF47" s="8"/>
      <c r="ITG47" s="8"/>
      <c r="ITH47" s="8"/>
      <c r="ITI47" s="8"/>
      <c r="ITJ47" s="8"/>
      <c r="ITK47" s="8"/>
      <c r="ITL47" s="8"/>
      <c r="ITM47" s="8"/>
      <c r="ITN47" s="8"/>
      <c r="ITO47" s="8"/>
      <c r="ITP47" s="8"/>
      <c r="ITQ47" s="8"/>
      <c r="ITR47" s="8"/>
      <c r="ITS47" s="8"/>
      <c r="ITT47" s="8"/>
      <c r="ITU47" s="8"/>
      <c r="ITV47" s="8"/>
      <c r="ITW47" s="8"/>
      <c r="ITX47" s="8"/>
      <c r="ITY47" s="8"/>
      <c r="ITZ47" s="8"/>
      <c r="IUA47" s="8"/>
      <c r="IUB47" s="8"/>
      <c r="IUC47" s="8"/>
      <c r="IUD47" s="8"/>
      <c r="IUE47" s="8"/>
      <c r="IUF47" s="8"/>
      <c r="IUG47" s="8"/>
      <c r="IUH47" s="8"/>
      <c r="IUI47" s="8"/>
      <c r="IUJ47" s="8"/>
      <c r="IUK47" s="8"/>
      <c r="IUL47" s="8"/>
      <c r="IUM47" s="8"/>
      <c r="IUN47" s="8"/>
      <c r="IUO47" s="8"/>
      <c r="IUP47" s="8"/>
      <c r="IUQ47" s="8"/>
      <c r="IUR47" s="8"/>
      <c r="IUS47" s="8"/>
      <c r="IUT47" s="8"/>
      <c r="IUU47" s="8"/>
      <c r="IUV47" s="8"/>
      <c r="IUW47" s="8"/>
      <c r="IUX47" s="8"/>
      <c r="IUY47" s="8"/>
      <c r="IUZ47" s="8"/>
      <c r="IVA47" s="8"/>
      <c r="IVB47" s="8"/>
      <c r="IVC47" s="8"/>
      <c r="IVD47" s="8"/>
      <c r="IVE47" s="8"/>
      <c r="IVF47" s="8"/>
      <c r="IVG47" s="8"/>
      <c r="IVH47" s="8"/>
      <c r="IVI47" s="8"/>
      <c r="IVJ47" s="8"/>
      <c r="IVK47" s="8"/>
      <c r="IVL47" s="8"/>
      <c r="IVM47" s="8"/>
      <c r="IVN47" s="8"/>
      <c r="IVO47" s="8"/>
      <c r="IVP47" s="8"/>
      <c r="IVQ47" s="8"/>
      <c r="IVR47" s="8"/>
      <c r="IVS47" s="8"/>
      <c r="IVT47" s="8"/>
      <c r="IVU47" s="8"/>
      <c r="IVV47" s="8"/>
      <c r="IVW47" s="8"/>
      <c r="IVX47" s="8"/>
      <c r="IVY47" s="8"/>
      <c r="IVZ47" s="8"/>
      <c r="IWA47" s="8"/>
      <c r="IWB47" s="8"/>
      <c r="IWC47" s="8"/>
      <c r="IWD47" s="8"/>
      <c r="IWE47" s="8"/>
      <c r="IWF47" s="8"/>
      <c r="IWG47" s="8"/>
      <c r="IWH47" s="8"/>
      <c r="IWI47" s="8"/>
      <c r="IWJ47" s="8"/>
      <c r="IWK47" s="8"/>
      <c r="IWL47" s="8"/>
      <c r="IWM47" s="8"/>
      <c r="IWN47" s="8"/>
      <c r="IWO47" s="8"/>
      <c r="IWP47" s="8"/>
      <c r="IWQ47" s="8"/>
      <c r="IWR47" s="8"/>
      <c r="IWS47" s="8"/>
      <c r="IWT47" s="8"/>
      <c r="IWU47" s="8"/>
      <c r="IWV47" s="8"/>
      <c r="IWW47" s="8"/>
      <c r="IWX47" s="8"/>
      <c r="IWY47" s="8"/>
      <c r="IWZ47" s="8"/>
      <c r="IXA47" s="8"/>
      <c r="IXB47" s="8"/>
      <c r="IXC47" s="8"/>
      <c r="IXD47" s="8"/>
      <c r="IXE47" s="8"/>
      <c r="IXF47" s="8"/>
      <c r="IXG47" s="8"/>
      <c r="IXH47" s="8"/>
      <c r="IXI47" s="8"/>
      <c r="IXJ47" s="8"/>
      <c r="IXK47" s="8"/>
      <c r="IXL47" s="8"/>
      <c r="IXM47" s="8"/>
      <c r="IXN47" s="8"/>
      <c r="IXO47" s="8"/>
      <c r="IXP47" s="8"/>
      <c r="IXQ47" s="8"/>
      <c r="IXR47" s="8"/>
      <c r="IXS47" s="8"/>
      <c r="IXT47" s="8"/>
      <c r="IXU47" s="8"/>
      <c r="IXV47" s="8"/>
      <c r="IXW47" s="8"/>
      <c r="IXX47" s="8"/>
      <c r="IXY47" s="8"/>
      <c r="IXZ47" s="8"/>
      <c r="IYA47" s="8"/>
      <c r="IYB47" s="8"/>
      <c r="IYC47" s="8"/>
      <c r="IYD47" s="8"/>
      <c r="IYE47" s="8"/>
      <c r="IYF47" s="8"/>
      <c r="IYG47" s="8"/>
      <c r="IYH47" s="8"/>
      <c r="IYI47" s="8"/>
      <c r="IYJ47" s="8"/>
      <c r="IYK47" s="8"/>
      <c r="IYL47" s="8"/>
      <c r="IYM47" s="8"/>
      <c r="IYN47" s="8"/>
      <c r="IYO47" s="8"/>
      <c r="IYP47" s="8"/>
      <c r="IYQ47" s="8"/>
      <c r="IYR47" s="8"/>
      <c r="IYS47" s="8"/>
      <c r="IYT47" s="8"/>
      <c r="IYU47" s="8"/>
      <c r="IYV47" s="8"/>
      <c r="IYW47" s="8"/>
      <c r="IYX47" s="8"/>
      <c r="IYY47" s="8"/>
      <c r="IYZ47" s="8"/>
      <c r="IZA47" s="8"/>
      <c r="IZB47" s="8"/>
      <c r="IZC47" s="8"/>
      <c r="IZD47" s="8"/>
      <c r="IZE47" s="8"/>
      <c r="IZF47" s="8"/>
      <c r="IZG47" s="8"/>
      <c r="IZH47" s="8"/>
      <c r="IZI47" s="8"/>
      <c r="IZJ47" s="8"/>
      <c r="IZK47" s="8"/>
      <c r="IZL47" s="8"/>
      <c r="IZM47" s="8"/>
      <c r="IZN47" s="8"/>
      <c r="IZO47" s="8"/>
      <c r="IZP47" s="8"/>
      <c r="IZQ47" s="8"/>
      <c r="IZR47" s="8"/>
      <c r="IZS47" s="8"/>
      <c r="IZT47" s="8"/>
      <c r="IZU47" s="8"/>
      <c r="IZV47" s="8"/>
      <c r="IZW47" s="8"/>
      <c r="IZX47" s="8"/>
      <c r="IZY47" s="8"/>
      <c r="IZZ47" s="8"/>
      <c r="JAA47" s="8"/>
      <c r="JAB47" s="8"/>
      <c r="JAC47" s="8"/>
      <c r="JAD47" s="8"/>
      <c r="JAE47" s="8"/>
      <c r="JAF47" s="8"/>
      <c r="JAG47" s="8"/>
      <c r="JAH47" s="8"/>
      <c r="JAI47" s="8"/>
      <c r="JAJ47" s="8"/>
      <c r="JAK47" s="8"/>
      <c r="JAL47" s="8"/>
      <c r="JAM47" s="8"/>
      <c r="JAN47" s="8"/>
      <c r="JAO47" s="8"/>
      <c r="JAP47" s="8"/>
      <c r="JAQ47" s="8"/>
      <c r="JAR47" s="8"/>
      <c r="JAS47" s="8"/>
      <c r="JAT47" s="8"/>
      <c r="JAU47" s="8"/>
      <c r="JAV47" s="8"/>
      <c r="JAW47" s="8"/>
      <c r="JAX47" s="8"/>
      <c r="JAY47" s="8"/>
      <c r="JAZ47" s="8"/>
      <c r="JBA47" s="8"/>
      <c r="JBB47" s="8"/>
      <c r="JBC47" s="8"/>
      <c r="JBD47" s="8"/>
      <c r="JBE47" s="8"/>
      <c r="JBF47" s="8"/>
      <c r="JBG47" s="8"/>
      <c r="JBH47" s="8"/>
      <c r="JBI47" s="8"/>
      <c r="JBJ47" s="8"/>
      <c r="JBK47" s="8"/>
      <c r="JBL47" s="8"/>
      <c r="JBM47" s="8"/>
      <c r="JBN47" s="8"/>
      <c r="JBO47" s="8"/>
      <c r="JBP47" s="8"/>
      <c r="JBQ47" s="8"/>
      <c r="JBR47" s="8"/>
      <c r="JBS47" s="8"/>
      <c r="JBT47" s="8"/>
      <c r="JBU47" s="8"/>
      <c r="JBV47" s="8"/>
      <c r="JBW47" s="8"/>
      <c r="JBX47" s="8"/>
      <c r="JBY47" s="8"/>
      <c r="JBZ47" s="8"/>
      <c r="JCA47" s="8"/>
      <c r="JCB47" s="8"/>
      <c r="JCC47" s="8"/>
      <c r="JCD47" s="8"/>
      <c r="JCE47" s="8"/>
      <c r="JCF47" s="8"/>
      <c r="JCG47" s="8"/>
      <c r="JCH47" s="8"/>
      <c r="JCI47" s="8"/>
      <c r="JCJ47" s="8"/>
      <c r="JCK47" s="8"/>
      <c r="JCL47" s="8"/>
      <c r="JCM47" s="8"/>
      <c r="JCN47" s="8"/>
      <c r="JCO47" s="8"/>
      <c r="JCP47" s="8"/>
      <c r="JCQ47" s="8"/>
      <c r="JCR47" s="8"/>
      <c r="JCS47" s="8"/>
      <c r="JCT47" s="8"/>
      <c r="JCU47" s="8"/>
      <c r="JCV47" s="8"/>
      <c r="JCW47" s="8"/>
      <c r="JCX47" s="8"/>
      <c r="JCY47" s="8"/>
      <c r="JCZ47" s="8"/>
      <c r="JDA47" s="8"/>
      <c r="JDB47" s="8"/>
      <c r="JDC47" s="8"/>
      <c r="JDD47" s="8"/>
      <c r="JDE47" s="8"/>
      <c r="JDF47" s="8"/>
      <c r="JDG47" s="8"/>
      <c r="JDH47" s="8"/>
      <c r="JDI47" s="8"/>
      <c r="JDJ47" s="8"/>
      <c r="JDK47" s="8"/>
      <c r="JDL47" s="8"/>
      <c r="JDM47" s="8"/>
      <c r="JDN47" s="8"/>
      <c r="JDO47" s="8"/>
      <c r="JDP47" s="8"/>
      <c r="JDQ47" s="8"/>
      <c r="JDR47" s="8"/>
      <c r="JDS47" s="8"/>
      <c r="JDT47" s="8"/>
      <c r="JDU47" s="8"/>
      <c r="JDV47" s="8"/>
      <c r="JDW47" s="8"/>
      <c r="JDX47" s="8"/>
      <c r="JDY47" s="8"/>
      <c r="JDZ47" s="8"/>
      <c r="JEA47" s="8"/>
      <c r="JEB47" s="8"/>
      <c r="JEC47" s="8"/>
      <c r="JED47" s="8"/>
      <c r="JEE47" s="8"/>
      <c r="JEF47" s="8"/>
      <c r="JEG47" s="8"/>
      <c r="JEH47" s="8"/>
      <c r="JEI47" s="8"/>
      <c r="JEJ47" s="8"/>
      <c r="JEK47" s="8"/>
      <c r="JEL47" s="8"/>
      <c r="JEM47" s="8"/>
      <c r="JEN47" s="8"/>
      <c r="JEO47" s="8"/>
      <c r="JEP47" s="8"/>
      <c r="JEQ47" s="8"/>
      <c r="JER47" s="8"/>
      <c r="JES47" s="8"/>
      <c r="JET47" s="8"/>
      <c r="JEU47" s="8"/>
      <c r="JEV47" s="8"/>
      <c r="JEW47" s="8"/>
      <c r="JEX47" s="8"/>
      <c r="JEY47" s="8"/>
      <c r="JEZ47" s="8"/>
      <c r="JFA47" s="8"/>
      <c r="JFB47" s="8"/>
      <c r="JFC47" s="8"/>
      <c r="JFD47" s="8"/>
      <c r="JFE47" s="8"/>
      <c r="JFF47" s="8"/>
      <c r="JFG47" s="8"/>
      <c r="JFH47" s="8"/>
      <c r="JFI47" s="8"/>
      <c r="JFJ47" s="8"/>
      <c r="JFK47" s="8"/>
      <c r="JFL47" s="8"/>
      <c r="JFM47" s="8"/>
      <c r="JFN47" s="8"/>
      <c r="JFO47" s="8"/>
      <c r="JFP47" s="8"/>
      <c r="JFQ47" s="8"/>
      <c r="JFR47" s="8"/>
      <c r="JFS47" s="8"/>
      <c r="JFT47" s="8"/>
      <c r="JFU47" s="8"/>
      <c r="JFV47" s="8"/>
      <c r="JFW47" s="8"/>
      <c r="JFX47" s="8"/>
      <c r="JFY47" s="8"/>
      <c r="JFZ47" s="8"/>
      <c r="JGA47" s="8"/>
      <c r="JGB47" s="8"/>
      <c r="JGC47" s="8"/>
      <c r="JGD47" s="8"/>
      <c r="JGE47" s="8"/>
      <c r="JGF47" s="8"/>
      <c r="JGG47" s="8"/>
      <c r="JGH47" s="8"/>
      <c r="JGI47" s="8"/>
      <c r="JGJ47" s="8"/>
      <c r="JGK47" s="8"/>
      <c r="JGL47" s="8"/>
      <c r="JGM47" s="8"/>
      <c r="JGN47" s="8"/>
      <c r="JGO47" s="8"/>
      <c r="JGP47" s="8"/>
      <c r="JGQ47" s="8"/>
      <c r="JGR47" s="8"/>
      <c r="JGS47" s="8"/>
      <c r="JGT47" s="8"/>
      <c r="JGU47" s="8"/>
      <c r="JGV47" s="8"/>
      <c r="JGW47" s="8"/>
      <c r="JGX47" s="8"/>
      <c r="JGY47" s="8"/>
      <c r="JGZ47" s="8"/>
      <c r="JHA47" s="8"/>
      <c r="JHB47" s="8"/>
      <c r="JHC47" s="8"/>
      <c r="JHD47" s="8"/>
      <c r="JHE47" s="8"/>
      <c r="JHF47" s="8"/>
      <c r="JHG47" s="8"/>
      <c r="JHH47" s="8"/>
      <c r="JHI47" s="8"/>
      <c r="JHJ47" s="8"/>
      <c r="JHK47" s="8"/>
      <c r="JHL47" s="8"/>
      <c r="JHM47" s="8"/>
      <c r="JHN47" s="8"/>
      <c r="JHO47" s="8"/>
      <c r="JHP47" s="8"/>
      <c r="JHQ47" s="8"/>
      <c r="JHR47" s="8"/>
      <c r="JHS47" s="8"/>
      <c r="JHT47" s="8"/>
      <c r="JHU47" s="8"/>
      <c r="JHV47" s="8"/>
      <c r="JHW47" s="8"/>
      <c r="JHX47" s="8"/>
      <c r="JHY47" s="8"/>
      <c r="JHZ47" s="8"/>
      <c r="JIA47" s="8"/>
      <c r="JIB47" s="8"/>
      <c r="JIC47" s="8"/>
      <c r="JID47" s="8"/>
      <c r="JIE47" s="8"/>
      <c r="JIF47" s="8"/>
      <c r="JIG47" s="8"/>
      <c r="JIH47" s="8"/>
      <c r="JII47" s="8"/>
      <c r="JIJ47" s="8"/>
      <c r="JIK47" s="8"/>
      <c r="JIL47" s="8"/>
      <c r="JIM47" s="8"/>
      <c r="JIN47" s="8"/>
      <c r="JIO47" s="8"/>
      <c r="JIP47" s="8"/>
      <c r="JIQ47" s="8"/>
      <c r="JIR47" s="8"/>
      <c r="JIS47" s="8"/>
      <c r="JIT47" s="8"/>
      <c r="JIU47" s="8"/>
      <c r="JIV47" s="8"/>
      <c r="JIW47" s="8"/>
      <c r="JIX47" s="8"/>
      <c r="JIY47" s="8"/>
      <c r="JIZ47" s="8"/>
      <c r="JJA47" s="8"/>
      <c r="JJB47" s="8"/>
      <c r="JJC47" s="8"/>
      <c r="JJD47" s="8"/>
      <c r="JJE47" s="8"/>
      <c r="JJF47" s="8"/>
      <c r="JJG47" s="8"/>
      <c r="JJH47" s="8"/>
      <c r="JJI47" s="8"/>
      <c r="JJJ47" s="8"/>
      <c r="JJK47" s="8"/>
      <c r="JJL47" s="8"/>
      <c r="JJM47" s="8"/>
      <c r="JJN47" s="8"/>
      <c r="JJO47" s="8"/>
      <c r="JJP47" s="8"/>
      <c r="JJQ47" s="8"/>
      <c r="JJR47" s="8"/>
      <c r="JJS47" s="8"/>
      <c r="JJT47" s="8"/>
      <c r="JJU47" s="8"/>
      <c r="JJV47" s="8"/>
      <c r="JJW47" s="8"/>
      <c r="JJX47" s="8"/>
      <c r="JJY47" s="8"/>
      <c r="JJZ47" s="8"/>
      <c r="JKA47" s="8"/>
      <c r="JKB47" s="8"/>
      <c r="JKC47" s="8"/>
      <c r="JKD47" s="8"/>
      <c r="JKE47" s="8"/>
      <c r="JKF47" s="8"/>
      <c r="JKG47" s="8"/>
      <c r="JKH47" s="8"/>
      <c r="JKI47" s="8"/>
      <c r="JKJ47" s="8"/>
      <c r="JKK47" s="8"/>
      <c r="JKL47" s="8"/>
      <c r="JKM47" s="8"/>
      <c r="JKN47" s="8"/>
      <c r="JKO47" s="8"/>
      <c r="JKP47" s="8"/>
      <c r="JKQ47" s="8"/>
      <c r="JKR47" s="8"/>
      <c r="JKS47" s="8"/>
      <c r="JKT47" s="8"/>
      <c r="JKU47" s="8"/>
      <c r="JKV47" s="8"/>
      <c r="JKW47" s="8"/>
      <c r="JKX47" s="8"/>
      <c r="JKY47" s="8"/>
      <c r="JKZ47" s="8"/>
      <c r="JLA47" s="8"/>
      <c r="JLB47" s="8"/>
      <c r="JLC47" s="8"/>
      <c r="JLD47" s="8"/>
      <c r="JLE47" s="8"/>
      <c r="JLF47" s="8"/>
      <c r="JLG47" s="8"/>
      <c r="JLH47" s="8"/>
      <c r="JLI47" s="8"/>
      <c r="JLJ47" s="8"/>
      <c r="JLK47" s="8"/>
      <c r="JLL47" s="8"/>
      <c r="JLM47" s="8"/>
      <c r="JLN47" s="8"/>
      <c r="JLO47" s="8"/>
      <c r="JLP47" s="8"/>
      <c r="JLQ47" s="8"/>
      <c r="JLR47" s="8"/>
      <c r="JLS47" s="8"/>
      <c r="JLT47" s="8"/>
      <c r="JLU47" s="8"/>
      <c r="JLV47" s="8"/>
      <c r="JLW47" s="8"/>
      <c r="JLX47" s="8"/>
      <c r="JLY47" s="8"/>
      <c r="JLZ47" s="8"/>
      <c r="JMA47" s="8"/>
      <c r="JMB47" s="8"/>
      <c r="JMC47" s="8"/>
      <c r="JMD47" s="8"/>
      <c r="JME47" s="8"/>
      <c r="JMF47" s="8"/>
      <c r="JMG47" s="8"/>
      <c r="JMH47" s="8"/>
      <c r="JMI47" s="8"/>
      <c r="JMJ47" s="8"/>
      <c r="JMK47" s="8"/>
      <c r="JML47" s="8"/>
      <c r="JMM47" s="8"/>
      <c r="JMN47" s="8"/>
      <c r="JMO47" s="8"/>
      <c r="JMP47" s="8"/>
      <c r="JMQ47" s="8"/>
      <c r="JMR47" s="8"/>
      <c r="JMS47" s="8"/>
      <c r="JMT47" s="8"/>
      <c r="JMU47" s="8"/>
      <c r="JMV47" s="8"/>
      <c r="JMW47" s="8"/>
      <c r="JMX47" s="8"/>
      <c r="JMY47" s="8"/>
      <c r="JMZ47" s="8"/>
      <c r="JNA47" s="8"/>
      <c r="JNB47" s="8"/>
      <c r="JNC47" s="8"/>
      <c r="JND47" s="8"/>
      <c r="JNE47" s="8"/>
      <c r="JNF47" s="8"/>
      <c r="JNG47" s="8"/>
      <c r="JNH47" s="8"/>
      <c r="JNI47" s="8"/>
      <c r="JNJ47" s="8"/>
      <c r="JNK47" s="8"/>
      <c r="JNL47" s="8"/>
      <c r="JNM47" s="8"/>
      <c r="JNN47" s="8"/>
      <c r="JNO47" s="8"/>
      <c r="JNP47" s="8"/>
      <c r="JNQ47" s="8"/>
      <c r="JNR47" s="8"/>
      <c r="JNS47" s="8"/>
      <c r="JNT47" s="8"/>
      <c r="JNU47" s="8"/>
      <c r="JNV47" s="8"/>
      <c r="JNW47" s="8"/>
      <c r="JNX47" s="8"/>
      <c r="JNY47" s="8"/>
      <c r="JNZ47" s="8"/>
      <c r="JOA47" s="8"/>
      <c r="JOB47" s="8"/>
      <c r="JOC47" s="8"/>
      <c r="JOD47" s="8"/>
      <c r="JOE47" s="8"/>
      <c r="JOF47" s="8"/>
      <c r="JOG47" s="8"/>
      <c r="JOH47" s="8"/>
      <c r="JOI47" s="8"/>
      <c r="JOJ47" s="8"/>
      <c r="JOK47" s="8"/>
      <c r="JOL47" s="8"/>
      <c r="JOM47" s="8"/>
      <c r="JON47" s="8"/>
      <c r="JOO47" s="8"/>
      <c r="JOP47" s="8"/>
      <c r="JOQ47" s="8"/>
      <c r="JOR47" s="8"/>
      <c r="JOS47" s="8"/>
      <c r="JOT47" s="8"/>
      <c r="JOU47" s="8"/>
      <c r="JOV47" s="8"/>
      <c r="JOW47" s="8"/>
      <c r="JOX47" s="8"/>
      <c r="JOY47" s="8"/>
      <c r="JOZ47" s="8"/>
      <c r="JPA47" s="8"/>
      <c r="JPB47" s="8"/>
      <c r="JPC47" s="8"/>
      <c r="JPD47" s="8"/>
      <c r="JPE47" s="8"/>
      <c r="JPF47" s="8"/>
      <c r="JPG47" s="8"/>
      <c r="JPH47" s="8"/>
      <c r="JPI47" s="8"/>
      <c r="JPJ47" s="8"/>
      <c r="JPK47" s="8"/>
      <c r="JPL47" s="8"/>
      <c r="JPM47" s="8"/>
      <c r="JPN47" s="8"/>
      <c r="JPO47" s="8"/>
      <c r="JPP47" s="8"/>
      <c r="JPQ47" s="8"/>
      <c r="JPR47" s="8"/>
      <c r="JPS47" s="8"/>
      <c r="JPT47" s="8"/>
      <c r="JPU47" s="8"/>
      <c r="JPV47" s="8"/>
      <c r="JPW47" s="8"/>
      <c r="JPX47" s="8"/>
      <c r="JPY47" s="8"/>
      <c r="JPZ47" s="8"/>
      <c r="JQA47" s="8"/>
      <c r="JQB47" s="8"/>
      <c r="JQC47" s="8"/>
      <c r="JQD47" s="8"/>
      <c r="JQE47" s="8"/>
      <c r="JQF47" s="8"/>
      <c r="JQG47" s="8"/>
      <c r="JQH47" s="8"/>
      <c r="JQI47" s="8"/>
      <c r="JQJ47" s="8"/>
      <c r="JQK47" s="8"/>
      <c r="JQL47" s="8"/>
      <c r="JQM47" s="8"/>
      <c r="JQN47" s="8"/>
      <c r="JQO47" s="8"/>
      <c r="JQP47" s="8"/>
      <c r="JQQ47" s="8"/>
      <c r="JQR47" s="8"/>
      <c r="JQS47" s="8"/>
      <c r="JQT47" s="8"/>
      <c r="JQU47" s="8"/>
      <c r="JQV47" s="8"/>
      <c r="JQW47" s="8"/>
      <c r="JQX47" s="8"/>
      <c r="JQY47" s="8"/>
      <c r="JQZ47" s="8"/>
      <c r="JRA47" s="8"/>
      <c r="JRB47" s="8"/>
      <c r="JRC47" s="8"/>
      <c r="JRD47" s="8"/>
      <c r="JRE47" s="8"/>
      <c r="JRF47" s="8"/>
      <c r="JRG47" s="8"/>
      <c r="JRH47" s="8"/>
      <c r="JRI47" s="8"/>
      <c r="JRJ47" s="8"/>
      <c r="JRK47" s="8"/>
      <c r="JRL47" s="8"/>
      <c r="JRM47" s="8"/>
      <c r="JRN47" s="8"/>
      <c r="JRO47" s="8"/>
      <c r="JRP47" s="8"/>
      <c r="JRQ47" s="8"/>
      <c r="JRR47" s="8"/>
      <c r="JRS47" s="8"/>
      <c r="JRT47" s="8"/>
      <c r="JRU47" s="8"/>
      <c r="JRV47" s="8"/>
      <c r="JRW47" s="8"/>
      <c r="JRX47" s="8"/>
      <c r="JRY47" s="8"/>
      <c r="JRZ47" s="8"/>
      <c r="JSA47" s="8"/>
      <c r="JSB47" s="8"/>
      <c r="JSC47" s="8"/>
      <c r="JSD47" s="8"/>
      <c r="JSE47" s="8"/>
      <c r="JSF47" s="8"/>
      <c r="JSG47" s="8"/>
      <c r="JSH47" s="8"/>
      <c r="JSI47" s="8"/>
      <c r="JSJ47" s="8"/>
      <c r="JSK47" s="8"/>
      <c r="JSL47" s="8"/>
      <c r="JSM47" s="8"/>
      <c r="JSN47" s="8"/>
      <c r="JSO47" s="8"/>
      <c r="JSP47" s="8"/>
      <c r="JSQ47" s="8"/>
      <c r="JSR47" s="8"/>
      <c r="JSS47" s="8"/>
      <c r="JST47" s="8"/>
      <c r="JSU47" s="8"/>
      <c r="JSV47" s="8"/>
      <c r="JSW47" s="8"/>
      <c r="JSX47" s="8"/>
      <c r="JSY47" s="8"/>
      <c r="JSZ47" s="8"/>
      <c r="JTA47" s="8"/>
      <c r="JTB47" s="8"/>
      <c r="JTC47" s="8"/>
      <c r="JTD47" s="8"/>
      <c r="JTE47" s="8"/>
      <c r="JTF47" s="8"/>
      <c r="JTG47" s="8"/>
      <c r="JTH47" s="8"/>
      <c r="JTI47" s="8"/>
      <c r="JTJ47" s="8"/>
      <c r="JTK47" s="8"/>
      <c r="JTL47" s="8"/>
      <c r="JTM47" s="8"/>
      <c r="JTN47" s="8"/>
      <c r="JTO47" s="8"/>
      <c r="JTP47" s="8"/>
      <c r="JTQ47" s="8"/>
      <c r="JTR47" s="8"/>
      <c r="JTS47" s="8"/>
      <c r="JTT47" s="8"/>
      <c r="JTU47" s="8"/>
      <c r="JTV47" s="8"/>
      <c r="JTW47" s="8"/>
      <c r="JTX47" s="8"/>
      <c r="JTY47" s="8"/>
      <c r="JTZ47" s="8"/>
      <c r="JUA47" s="8"/>
      <c r="JUB47" s="8"/>
      <c r="JUC47" s="8"/>
      <c r="JUD47" s="8"/>
      <c r="JUE47" s="8"/>
      <c r="JUF47" s="8"/>
      <c r="JUG47" s="8"/>
      <c r="JUH47" s="8"/>
      <c r="JUI47" s="8"/>
      <c r="JUJ47" s="8"/>
      <c r="JUK47" s="8"/>
      <c r="JUL47" s="8"/>
      <c r="JUM47" s="8"/>
      <c r="JUN47" s="8"/>
      <c r="JUO47" s="8"/>
      <c r="JUP47" s="8"/>
      <c r="JUQ47" s="8"/>
      <c r="JUR47" s="8"/>
      <c r="JUS47" s="8"/>
      <c r="JUT47" s="8"/>
      <c r="JUU47" s="8"/>
      <c r="JUV47" s="8"/>
      <c r="JUW47" s="8"/>
      <c r="JUX47" s="8"/>
      <c r="JUY47" s="8"/>
      <c r="JUZ47" s="8"/>
      <c r="JVA47" s="8"/>
      <c r="JVB47" s="8"/>
      <c r="JVC47" s="8"/>
      <c r="JVD47" s="8"/>
      <c r="JVE47" s="8"/>
      <c r="JVF47" s="8"/>
      <c r="JVG47" s="8"/>
      <c r="JVH47" s="8"/>
      <c r="JVI47" s="8"/>
      <c r="JVJ47" s="8"/>
      <c r="JVK47" s="8"/>
      <c r="JVL47" s="8"/>
      <c r="JVM47" s="8"/>
      <c r="JVN47" s="8"/>
      <c r="JVO47" s="8"/>
      <c r="JVP47" s="8"/>
      <c r="JVQ47" s="8"/>
      <c r="JVR47" s="8"/>
      <c r="JVS47" s="8"/>
      <c r="JVT47" s="8"/>
      <c r="JVU47" s="8"/>
      <c r="JVV47" s="8"/>
      <c r="JVW47" s="8"/>
      <c r="JVX47" s="8"/>
      <c r="JVY47" s="8"/>
      <c r="JVZ47" s="8"/>
      <c r="JWA47" s="8"/>
      <c r="JWB47" s="8"/>
      <c r="JWC47" s="8"/>
      <c r="JWD47" s="8"/>
      <c r="JWE47" s="8"/>
      <c r="JWF47" s="8"/>
      <c r="JWG47" s="8"/>
      <c r="JWH47" s="8"/>
      <c r="JWI47" s="8"/>
      <c r="JWJ47" s="8"/>
      <c r="JWK47" s="8"/>
      <c r="JWL47" s="8"/>
      <c r="JWM47" s="8"/>
      <c r="JWN47" s="8"/>
      <c r="JWO47" s="8"/>
      <c r="JWP47" s="8"/>
      <c r="JWQ47" s="8"/>
      <c r="JWR47" s="8"/>
      <c r="JWS47" s="8"/>
      <c r="JWT47" s="8"/>
      <c r="JWU47" s="8"/>
      <c r="JWV47" s="8"/>
      <c r="JWW47" s="8"/>
      <c r="JWX47" s="8"/>
      <c r="JWY47" s="8"/>
      <c r="JWZ47" s="8"/>
      <c r="JXA47" s="8"/>
      <c r="JXB47" s="8"/>
      <c r="JXC47" s="8"/>
      <c r="JXD47" s="8"/>
      <c r="JXE47" s="8"/>
      <c r="JXF47" s="8"/>
      <c r="JXG47" s="8"/>
      <c r="JXH47" s="8"/>
      <c r="JXI47" s="8"/>
      <c r="JXJ47" s="8"/>
      <c r="JXK47" s="8"/>
      <c r="JXL47" s="8"/>
      <c r="JXM47" s="8"/>
      <c r="JXN47" s="8"/>
      <c r="JXO47" s="8"/>
      <c r="JXP47" s="8"/>
      <c r="JXQ47" s="8"/>
      <c r="JXR47" s="8"/>
      <c r="JXS47" s="8"/>
      <c r="JXT47" s="8"/>
      <c r="JXU47" s="8"/>
      <c r="JXV47" s="8"/>
      <c r="JXW47" s="8"/>
      <c r="JXX47" s="8"/>
      <c r="JXY47" s="8"/>
      <c r="JXZ47" s="8"/>
      <c r="JYA47" s="8"/>
      <c r="JYB47" s="8"/>
      <c r="JYC47" s="8"/>
      <c r="JYD47" s="8"/>
      <c r="JYE47" s="8"/>
      <c r="JYF47" s="8"/>
      <c r="JYG47" s="8"/>
      <c r="JYH47" s="8"/>
      <c r="JYI47" s="8"/>
      <c r="JYJ47" s="8"/>
      <c r="JYK47" s="8"/>
      <c r="JYL47" s="8"/>
      <c r="JYM47" s="8"/>
      <c r="JYN47" s="8"/>
      <c r="JYO47" s="8"/>
      <c r="JYP47" s="8"/>
      <c r="JYQ47" s="8"/>
      <c r="JYR47" s="8"/>
      <c r="JYS47" s="8"/>
      <c r="JYT47" s="8"/>
      <c r="JYU47" s="8"/>
      <c r="JYV47" s="8"/>
      <c r="JYW47" s="8"/>
      <c r="JYX47" s="8"/>
      <c r="JYY47" s="8"/>
      <c r="JYZ47" s="8"/>
      <c r="JZA47" s="8"/>
      <c r="JZB47" s="8"/>
      <c r="JZC47" s="8"/>
      <c r="JZD47" s="8"/>
      <c r="JZE47" s="8"/>
      <c r="JZF47" s="8"/>
      <c r="JZG47" s="8"/>
      <c r="JZH47" s="8"/>
      <c r="JZI47" s="8"/>
      <c r="JZJ47" s="8"/>
      <c r="JZK47" s="8"/>
      <c r="JZL47" s="8"/>
      <c r="JZM47" s="8"/>
      <c r="JZN47" s="8"/>
      <c r="JZO47" s="8"/>
      <c r="JZP47" s="8"/>
      <c r="JZQ47" s="8"/>
      <c r="JZR47" s="8"/>
      <c r="JZS47" s="8"/>
      <c r="JZT47" s="8"/>
      <c r="JZU47" s="8"/>
      <c r="JZV47" s="8"/>
      <c r="JZW47" s="8"/>
      <c r="JZX47" s="8"/>
      <c r="JZY47" s="8"/>
      <c r="JZZ47" s="8"/>
      <c r="KAA47" s="8"/>
      <c r="KAB47" s="8"/>
      <c r="KAC47" s="8"/>
      <c r="KAD47" s="8"/>
      <c r="KAE47" s="8"/>
      <c r="KAF47" s="8"/>
      <c r="KAG47" s="8"/>
      <c r="KAH47" s="8"/>
      <c r="KAI47" s="8"/>
      <c r="KAJ47" s="8"/>
      <c r="KAK47" s="8"/>
      <c r="KAL47" s="8"/>
      <c r="KAM47" s="8"/>
      <c r="KAN47" s="8"/>
      <c r="KAO47" s="8"/>
      <c r="KAP47" s="8"/>
      <c r="KAQ47" s="8"/>
      <c r="KAR47" s="8"/>
      <c r="KAS47" s="8"/>
      <c r="KAT47" s="8"/>
      <c r="KAU47" s="8"/>
      <c r="KAV47" s="8"/>
      <c r="KAW47" s="8"/>
      <c r="KAX47" s="8"/>
      <c r="KAY47" s="8"/>
      <c r="KAZ47" s="8"/>
      <c r="KBA47" s="8"/>
      <c r="KBB47" s="8"/>
      <c r="KBC47" s="8"/>
      <c r="KBD47" s="8"/>
      <c r="KBE47" s="8"/>
      <c r="KBF47" s="8"/>
      <c r="KBG47" s="8"/>
      <c r="KBH47" s="8"/>
      <c r="KBI47" s="8"/>
      <c r="KBJ47" s="8"/>
      <c r="KBK47" s="8"/>
      <c r="KBL47" s="8"/>
      <c r="KBM47" s="8"/>
      <c r="KBN47" s="8"/>
      <c r="KBO47" s="8"/>
      <c r="KBP47" s="8"/>
      <c r="KBQ47" s="8"/>
      <c r="KBR47" s="8"/>
      <c r="KBS47" s="8"/>
      <c r="KBT47" s="8"/>
      <c r="KBU47" s="8"/>
      <c r="KBV47" s="8"/>
      <c r="KBW47" s="8"/>
      <c r="KBX47" s="8"/>
      <c r="KBY47" s="8"/>
      <c r="KBZ47" s="8"/>
      <c r="KCA47" s="8"/>
      <c r="KCB47" s="8"/>
      <c r="KCC47" s="8"/>
      <c r="KCD47" s="8"/>
      <c r="KCE47" s="8"/>
      <c r="KCF47" s="8"/>
      <c r="KCG47" s="8"/>
      <c r="KCH47" s="8"/>
      <c r="KCI47" s="8"/>
      <c r="KCJ47" s="8"/>
      <c r="KCK47" s="8"/>
      <c r="KCL47" s="8"/>
      <c r="KCM47" s="8"/>
      <c r="KCN47" s="8"/>
      <c r="KCO47" s="8"/>
      <c r="KCP47" s="8"/>
      <c r="KCQ47" s="8"/>
      <c r="KCR47" s="8"/>
      <c r="KCS47" s="8"/>
      <c r="KCT47" s="8"/>
      <c r="KCU47" s="8"/>
      <c r="KCV47" s="8"/>
      <c r="KCW47" s="8"/>
      <c r="KCX47" s="8"/>
      <c r="KCY47" s="8"/>
      <c r="KCZ47" s="8"/>
      <c r="KDA47" s="8"/>
      <c r="KDB47" s="8"/>
      <c r="KDC47" s="8"/>
      <c r="KDD47" s="8"/>
      <c r="KDE47" s="8"/>
      <c r="KDF47" s="8"/>
      <c r="KDG47" s="8"/>
      <c r="KDH47" s="8"/>
      <c r="KDI47" s="8"/>
      <c r="KDJ47" s="8"/>
      <c r="KDK47" s="8"/>
      <c r="KDL47" s="8"/>
      <c r="KDM47" s="8"/>
      <c r="KDN47" s="8"/>
      <c r="KDO47" s="8"/>
      <c r="KDP47" s="8"/>
      <c r="KDQ47" s="8"/>
      <c r="KDR47" s="8"/>
      <c r="KDS47" s="8"/>
      <c r="KDT47" s="8"/>
      <c r="KDU47" s="8"/>
      <c r="KDV47" s="8"/>
      <c r="KDW47" s="8"/>
      <c r="KDX47" s="8"/>
      <c r="KDY47" s="8"/>
      <c r="KDZ47" s="8"/>
      <c r="KEA47" s="8"/>
      <c r="KEB47" s="8"/>
      <c r="KEC47" s="8"/>
      <c r="KED47" s="8"/>
      <c r="KEE47" s="8"/>
      <c r="KEF47" s="8"/>
      <c r="KEG47" s="8"/>
      <c r="KEH47" s="8"/>
      <c r="KEI47" s="8"/>
      <c r="KEJ47" s="8"/>
      <c r="KEK47" s="8"/>
      <c r="KEL47" s="8"/>
      <c r="KEM47" s="8"/>
      <c r="KEN47" s="8"/>
      <c r="KEO47" s="8"/>
      <c r="KEP47" s="8"/>
      <c r="KEQ47" s="8"/>
      <c r="KER47" s="8"/>
      <c r="KES47" s="8"/>
      <c r="KET47" s="8"/>
      <c r="KEU47" s="8"/>
      <c r="KEV47" s="8"/>
      <c r="KEW47" s="8"/>
      <c r="KEX47" s="8"/>
      <c r="KEY47" s="8"/>
      <c r="KEZ47" s="8"/>
      <c r="KFA47" s="8"/>
      <c r="KFB47" s="8"/>
      <c r="KFC47" s="8"/>
      <c r="KFD47" s="8"/>
      <c r="KFE47" s="8"/>
      <c r="KFF47" s="8"/>
      <c r="KFG47" s="8"/>
      <c r="KFH47" s="8"/>
      <c r="KFI47" s="8"/>
      <c r="KFJ47" s="8"/>
      <c r="KFK47" s="8"/>
      <c r="KFL47" s="8"/>
      <c r="KFM47" s="8"/>
      <c r="KFN47" s="8"/>
      <c r="KFO47" s="8"/>
      <c r="KFP47" s="8"/>
      <c r="KFQ47" s="8"/>
      <c r="KFR47" s="8"/>
      <c r="KFS47" s="8"/>
      <c r="KFT47" s="8"/>
      <c r="KFU47" s="8"/>
      <c r="KFV47" s="8"/>
      <c r="KFW47" s="8"/>
      <c r="KFX47" s="8"/>
      <c r="KFY47" s="8"/>
      <c r="KFZ47" s="8"/>
      <c r="KGA47" s="8"/>
      <c r="KGB47" s="8"/>
      <c r="KGC47" s="8"/>
      <c r="KGD47" s="8"/>
      <c r="KGE47" s="8"/>
      <c r="KGF47" s="8"/>
      <c r="KGG47" s="8"/>
      <c r="KGH47" s="8"/>
      <c r="KGI47" s="8"/>
      <c r="KGJ47" s="8"/>
      <c r="KGK47" s="8"/>
      <c r="KGL47" s="8"/>
      <c r="KGM47" s="8"/>
      <c r="KGN47" s="8"/>
      <c r="KGO47" s="8"/>
      <c r="KGP47" s="8"/>
      <c r="KGQ47" s="8"/>
      <c r="KGR47" s="8"/>
      <c r="KGS47" s="8"/>
      <c r="KGT47" s="8"/>
      <c r="KGU47" s="8"/>
      <c r="KGV47" s="8"/>
      <c r="KGW47" s="8"/>
      <c r="KGX47" s="8"/>
      <c r="KGY47" s="8"/>
      <c r="KGZ47" s="8"/>
      <c r="KHA47" s="8"/>
      <c r="KHB47" s="8"/>
      <c r="KHC47" s="8"/>
      <c r="KHD47" s="8"/>
      <c r="KHE47" s="8"/>
      <c r="KHF47" s="8"/>
      <c r="KHG47" s="8"/>
      <c r="KHH47" s="8"/>
      <c r="KHI47" s="8"/>
      <c r="KHJ47" s="8"/>
      <c r="KHK47" s="8"/>
      <c r="KHL47" s="8"/>
      <c r="KHM47" s="8"/>
      <c r="KHN47" s="8"/>
      <c r="KHO47" s="8"/>
      <c r="KHP47" s="8"/>
      <c r="KHQ47" s="8"/>
      <c r="KHR47" s="8"/>
      <c r="KHS47" s="8"/>
      <c r="KHT47" s="8"/>
      <c r="KHU47" s="8"/>
      <c r="KHV47" s="8"/>
      <c r="KHW47" s="8"/>
      <c r="KHX47" s="8"/>
      <c r="KHY47" s="8"/>
      <c r="KHZ47" s="8"/>
      <c r="KIA47" s="8"/>
      <c r="KIB47" s="8"/>
      <c r="KIC47" s="8"/>
      <c r="KID47" s="8"/>
      <c r="KIE47" s="8"/>
      <c r="KIF47" s="8"/>
      <c r="KIG47" s="8"/>
      <c r="KIH47" s="8"/>
      <c r="KII47" s="8"/>
      <c r="KIJ47" s="8"/>
      <c r="KIK47" s="8"/>
      <c r="KIL47" s="8"/>
      <c r="KIM47" s="8"/>
      <c r="KIN47" s="8"/>
      <c r="KIO47" s="8"/>
      <c r="KIP47" s="8"/>
      <c r="KIQ47" s="8"/>
      <c r="KIR47" s="8"/>
      <c r="KIS47" s="8"/>
      <c r="KIT47" s="8"/>
      <c r="KIU47" s="8"/>
      <c r="KIV47" s="8"/>
      <c r="KIW47" s="8"/>
      <c r="KIX47" s="8"/>
      <c r="KIY47" s="8"/>
      <c r="KIZ47" s="8"/>
      <c r="KJA47" s="8"/>
      <c r="KJB47" s="8"/>
      <c r="KJC47" s="8"/>
      <c r="KJD47" s="8"/>
      <c r="KJE47" s="8"/>
      <c r="KJF47" s="8"/>
      <c r="KJG47" s="8"/>
      <c r="KJH47" s="8"/>
      <c r="KJI47" s="8"/>
      <c r="KJJ47" s="8"/>
      <c r="KJK47" s="8"/>
      <c r="KJL47" s="8"/>
      <c r="KJM47" s="8"/>
      <c r="KJN47" s="8"/>
      <c r="KJO47" s="8"/>
      <c r="KJP47" s="8"/>
      <c r="KJQ47" s="8"/>
      <c r="KJR47" s="8"/>
      <c r="KJS47" s="8"/>
      <c r="KJT47" s="8"/>
      <c r="KJU47" s="8"/>
      <c r="KJV47" s="8"/>
      <c r="KJW47" s="8"/>
      <c r="KJX47" s="8"/>
      <c r="KJY47" s="8"/>
      <c r="KJZ47" s="8"/>
      <c r="KKA47" s="8"/>
      <c r="KKB47" s="8"/>
      <c r="KKC47" s="8"/>
      <c r="KKD47" s="8"/>
      <c r="KKE47" s="8"/>
      <c r="KKF47" s="8"/>
      <c r="KKG47" s="8"/>
      <c r="KKH47" s="8"/>
      <c r="KKI47" s="8"/>
      <c r="KKJ47" s="8"/>
      <c r="KKK47" s="8"/>
      <c r="KKL47" s="8"/>
      <c r="KKM47" s="8"/>
      <c r="KKN47" s="8"/>
      <c r="KKO47" s="8"/>
      <c r="KKP47" s="8"/>
      <c r="KKQ47" s="8"/>
      <c r="KKR47" s="8"/>
      <c r="KKS47" s="8"/>
      <c r="KKT47" s="8"/>
      <c r="KKU47" s="8"/>
      <c r="KKV47" s="8"/>
      <c r="KKW47" s="8"/>
      <c r="KKX47" s="8"/>
      <c r="KKY47" s="8"/>
      <c r="KKZ47" s="8"/>
      <c r="KLA47" s="8"/>
      <c r="KLB47" s="8"/>
      <c r="KLC47" s="8"/>
      <c r="KLD47" s="8"/>
      <c r="KLE47" s="8"/>
      <c r="KLF47" s="8"/>
      <c r="KLG47" s="8"/>
      <c r="KLH47" s="8"/>
      <c r="KLI47" s="8"/>
      <c r="KLJ47" s="8"/>
      <c r="KLK47" s="8"/>
      <c r="KLL47" s="8"/>
      <c r="KLM47" s="8"/>
      <c r="KLN47" s="8"/>
      <c r="KLO47" s="8"/>
      <c r="KLP47" s="8"/>
      <c r="KLQ47" s="8"/>
      <c r="KLR47" s="8"/>
      <c r="KLS47" s="8"/>
      <c r="KLT47" s="8"/>
      <c r="KLU47" s="8"/>
      <c r="KLV47" s="8"/>
      <c r="KLW47" s="8"/>
      <c r="KLX47" s="8"/>
      <c r="KLY47" s="8"/>
      <c r="KLZ47" s="8"/>
      <c r="KMA47" s="8"/>
      <c r="KMB47" s="8"/>
      <c r="KMC47" s="8"/>
      <c r="KMD47" s="8"/>
      <c r="KME47" s="8"/>
      <c r="KMF47" s="8"/>
      <c r="KMG47" s="8"/>
      <c r="KMH47" s="8"/>
      <c r="KMI47" s="8"/>
      <c r="KMJ47" s="8"/>
      <c r="KMK47" s="8"/>
      <c r="KML47" s="8"/>
      <c r="KMM47" s="8"/>
      <c r="KMN47" s="8"/>
      <c r="KMO47" s="8"/>
      <c r="KMP47" s="8"/>
      <c r="KMQ47" s="8"/>
      <c r="KMR47" s="8"/>
      <c r="KMS47" s="8"/>
      <c r="KMT47" s="8"/>
      <c r="KMU47" s="8"/>
      <c r="KMV47" s="8"/>
      <c r="KMW47" s="8"/>
      <c r="KMX47" s="8"/>
      <c r="KMY47" s="8"/>
      <c r="KMZ47" s="8"/>
      <c r="KNA47" s="8"/>
      <c r="KNB47" s="8"/>
      <c r="KNC47" s="8"/>
      <c r="KND47" s="8"/>
      <c r="KNE47" s="8"/>
      <c r="KNF47" s="8"/>
      <c r="KNG47" s="8"/>
      <c r="KNH47" s="8"/>
      <c r="KNI47" s="8"/>
      <c r="KNJ47" s="8"/>
      <c r="KNK47" s="8"/>
      <c r="KNL47" s="8"/>
      <c r="KNM47" s="8"/>
      <c r="KNN47" s="8"/>
      <c r="KNO47" s="8"/>
      <c r="KNP47" s="8"/>
      <c r="KNQ47" s="8"/>
      <c r="KNR47" s="8"/>
      <c r="KNS47" s="8"/>
      <c r="KNT47" s="8"/>
      <c r="KNU47" s="8"/>
      <c r="KNV47" s="8"/>
      <c r="KNW47" s="8"/>
      <c r="KNX47" s="8"/>
      <c r="KNY47" s="8"/>
      <c r="KNZ47" s="8"/>
      <c r="KOA47" s="8"/>
      <c r="KOB47" s="8"/>
      <c r="KOC47" s="8"/>
      <c r="KOD47" s="8"/>
      <c r="KOE47" s="8"/>
      <c r="KOF47" s="8"/>
      <c r="KOG47" s="8"/>
      <c r="KOH47" s="8"/>
      <c r="KOI47" s="8"/>
      <c r="KOJ47" s="8"/>
      <c r="KOK47" s="8"/>
      <c r="KOL47" s="8"/>
      <c r="KOM47" s="8"/>
      <c r="KON47" s="8"/>
      <c r="KOO47" s="8"/>
      <c r="KOP47" s="8"/>
      <c r="KOQ47" s="8"/>
      <c r="KOR47" s="8"/>
      <c r="KOS47" s="8"/>
      <c r="KOT47" s="8"/>
      <c r="KOU47" s="8"/>
      <c r="KOV47" s="8"/>
      <c r="KOW47" s="8"/>
      <c r="KOX47" s="8"/>
      <c r="KOY47" s="8"/>
      <c r="KOZ47" s="8"/>
      <c r="KPA47" s="8"/>
      <c r="KPB47" s="8"/>
      <c r="KPC47" s="8"/>
      <c r="KPD47" s="8"/>
      <c r="KPE47" s="8"/>
      <c r="KPF47" s="8"/>
      <c r="KPG47" s="8"/>
      <c r="KPH47" s="8"/>
      <c r="KPI47" s="8"/>
      <c r="KPJ47" s="8"/>
      <c r="KPK47" s="8"/>
      <c r="KPL47" s="8"/>
      <c r="KPM47" s="8"/>
      <c r="KPN47" s="8"/>
      <c r="KPO47" s="8"/>
      <c r="KPP47" s="8"/>
      <c r="KPQ47" s="8"/>
      <c r="KPR47" s="8"/>
      <c r="KPS47" s="8"/>
      <c r="KPT47" s="8"/>
      <c r="KPU47" s="8"/>
      <c r="KPV47" s="8"/>
      <c r="KPW47" s="8"/>
      <c r="KPX47" s="8"/>
      <c r="KPY47" s="8"/>
      <c r="KPZ47" s="8"/>
      <c r="KQA47" s="8"/>
      <c r="KQB47" s="8"/>
      <c r="KQC47" s="8"/>
      <c r="KQD47" s="8"/>
      <c r="KQE47" s="8"/>
      <c r="KQF47" s="8"/>
      <c r="KQG47" s="8"/>
      <c r="KQH47" s="8"/>
      <c r="KQI47" s="8"/>
      <c r="KQJ47" s="8"/>
      <c r="KQK47" s="8"/>
      <c r="KQL47" s="8"/>
      <c r="KQM47" s="8"/>
      <c r="KQN47" s="8"/>
      <c r="KQO47" s="8"/>
      <c r="KQP47" s="8"/>
      <c r="KQQ47" s="8"/>
      <c r="KQR47" s="8"/>
      <c r="KQS47" s="8"/>
      <c r="KQT47" s="8"/>
      <c r="KQU47" s="8"/>
      <c r="KQV47" s="8"/>
      <c r="KQW47" s="8"/>
      <c r="KQX47" s="8"/>
      <c r="KQY47" s="8"/>
      <c r="KQZ47" s="8"/>
      <c r="KRA47" s="8"/>
      <c r="KRB47" s="8"/>
      <c r="KRC47" s="8"/>
      <c r="KRD47" s="8"/>
      <c r="KRE47" s="8"/>
      <c r="KRF47" s="8"/>
      <c r="KRG47" s="8"/>
      <c r="KRH47" s="8"/>
      <c r="KRI47" s="8"/>
      <c r="KRJ47" s="8"/>
      <c r="KRK47" s="8"/>
      <c r="KRL47" s="8"/>
      <c r="KRM47" s="8"/>
      <c r="KRN47" s="8"/>
      <c r="KRO47" s="8"/>
      <c r="KRP47" s="8"/>
      <c r="KRQ47" s="8"/>
      <c r="KRR47" s="8"/>
      <c r="KRS47" s="8"/>
      <c r="KRT47" s="8"/>
      <c r="KRU47" s="8"/>
      <c r="KRV47" s="8"/>
      <c r="KRW47" s="8"/>
      <c r="KRX47" s="8"/>
      <c r="KRY47" s="8"/>
      <c r="KRZ47" s="8"/>
      <c r="KSA47" s="8"/>
      <c r="KSB47" s="8"/>
      <c r="KSC47" s="8"/>
      <c r="KSD47" s="8"/>
      <c r="KSE47" s="8"/>
      <c r="KSF47" s="8"/>
      <c r="KSG47" s="8"/>
      <c r="KSH47" s="8"/>
      <c r="KSI47" s="8"/>
      <c r="KSJ47" s="8"/>
      <c r="KSK47" s="8"/>
      <c r="KSL47" s="8"/>
      <c r="KSM47" s="8"/>
      <c r="KSN47" s="8"/>
      <c r="KSO47" s="8"/>
      <c r="KSP47" s="8"/>
      <c r="KSQ47" s="8"/>
      <c r="KSR47" s="8"/>
      <c r="KSS47" s="8"/>
      <c r="KST47" s="8"/>
      <c r="KSU47" s="8"/>
      <c r="KSV47" s="8"/>
      <c r="KSW47" s="8"/>
      <c r="KSX47" s="8"/>
      <c r="KSY47" s="8"/>
      <c r="KSZ47" s="8"/>
      <c r="KTA47" s="8"/>
      <c r="KTB47" s="8"/>
      <c r="KTC47" s="8"/>
      <c r="KTD47" s="8"/>
      <c r="KTE47" s="8"/>
      <c r="KTF47" s="8"/>
      <c r="KTG47" s="8"/>
      <c r="KTH47" s="8"/>
      <c r="KTI47" s="8"/>
      <c r="KTJ47" s="8"/>
      <c r="KTK47" s="8"/>
      <c r="KTL47" s="8"/>
      <c r="KTM47" s="8"/>
      <c r="KTN47" s="8"/>
      <c r="KTO47" s="8"/>
      <c r="KTP47" s="8"/>
      <c r="KTQ47" s="8"/>
      <c r="KTR47" s="8"/>
      <c r="KTS47" s="8"/>
      <c r="KTT47" s="8"/>
      <c r="KTU47" s="8"/>
      <c r="KTV47" s="8"/>
      <c r="KTW47" s="8"/>
      <c r="KTX47" s="8"/>
      <c r="KTY47" s="8"/>
      <c r="KTZ47" s="8"/>
      <c r="KUA47" s="8"/>
      <c r="KUB47" s="8"/>
      <c r="KUC47" s="8"/>
      <c r="KUD47" s="8"/>
      <c r="KUE47" s="8"/>
      <c r="KUF47" s="8"/>
      <c r="KUG47" s="8"/>
      <c r="KUH47" s="8"/>
      <c r="KUI47" s="8"/>
      <c r="KUJ47" s="8"/>
      <c r="KUK47" s="8"/>
      <c r="KUL47" s="8"/>
      <c r="KUM47" s="8"/>
      <c r="KUN47" s="8"/>
      <c r="KUO47" s="8"/>
      <c r="KUP47" s="8"/>
      <c r="KUQ47" s="8"/>
      <c r="KUR47" s="8"/>
      <c r="KUS47" s="8"/>
      <c r="KUT47" s="8"/>
      <c r="KUU47" s="8"/>
      <c r="KUV47" s="8"/>
      <c r="KUW47" s="8"/>
      <c r="KUX47" s="8"/>
      <c r="KUY47" s="8"/>
      <c r="KUZ47" s="8"/>
      <c r="KVA47" s="8"/>
      <c r="KVB47" s="8"/>
      <c r="KVC47" s="8"/>
      <c r="KVD47" s="8"/>
      <c r="KVE47" s="8"/>
      <c r="KVF47" s="8"/>
      <c r="KVG47" s="8"/>
      <c r="KVH47" s="8"/>
      <c r="KVI47" s="8"/>
      <c r="KVJ47" s="8"/>
      <c r="KVK47" s="8"/>
      <c r="KVL47" s="8"/>
      <c r="KVM47" s="8"/>
      <c r="KVN47" s="8"/>
      <c r="KVO47" s="8"/>
      <c r="KVP47" s="8"/>
      <c r="KVQ47" s="8"/>
      <c r="KVR47" s="8"/>
      <c r="KVS47" s="8"/>
      <c r="KVT47" s="8"/>
      <c r="KVU47" s="8"/>
      <c r="KVV47" s="8"/>
      <c r="KVW47" s="8"/>
      <c r="KVX47" s="8"/>
      <c r="KVY47" s="8"/>
      <c r="KVZ47" s="8"/>
      <c r="KWA47" s="8"/>
      <c r="KWB47" s="8"/>
      <c r="KWC47" s="8"/>
      <c r="KWD47" s="8"/>
      <c r="KWE47" s="8"/>
      <c r="KWF47" s="8"/>
      <c r="KWG47" s="8"/>
      <c r="KWH47" s="8"/>
      <c r="KWI47" s="8"/>
      <c r="KWJ47" s="8"/>
      <c r="KWK47" s="8"/>
      <c r="KWL47" s="8"/>
      <c r="KWM47" s="8"/>
      <c r="KWN47" s="8"/>
      <c r="KWO47" s="8"/>
      <c r="KWP47" s="8"/>
      <c r="KWQ47" s="8"/>
      <c r="KWR47" s="8"/>
      <c r="KWS47" s="8"/>
      <c r="KWT47" s="8"/>
      <c r="KWU47" s="8"/>
      <c r="KWV47" s="8"/>
      <c r="KWW47" s="8"/>
      <c r="KWX47" s="8"/>
      <c r="KWY47" s="8"/>
      <c r="KWZ47" s="8"/>
      <c r="KXA47" s="8"/>
      <c r="KXB47" s="8"/>
      <c r="KXC47" s="8"/>
      <c r="KXD47" s="8"/>
      <c r="KXE47" s="8"/>
      <c r="KXF47" s="8"/>
      <c r="KXG47" s="8"/>
      <c r="KXH47" s="8"/>
      <c r="KXI47" s="8"/>
      <c r="KXJ47" s="8"/>
      <c r="KXK47" s="8"/>
      <c r="KXL47" s="8"/>
      <c r="KXM47" s="8"/>
      <c r="KXN47" s="8"/>
      <c r="KXO47" s="8"/>
      <c r="KXP47" s="8"/>
      <c r="KXQ47" s="8"/>
      <c r="KXR47" s="8"/>
      <c r="KXS47" s="8"/>
      <c r="KXT47" s="8"/>
      <c r="KXU47" s="8"/>
      <c r="KXV47" s="8"/>
      <c r="KXW47" s="8"/>
      <c r="KXX47" s="8"/>
      <c r="KXY47" s="8"/>
      <c r="KXZ47" s="8"/>
      <c r="KYA47" s="8"/>
      <c r="KYB47" s="8"/>
      <c r="KYC47" s="8"/>
      <c r="KYD47" s="8"/>
      <c r="KYE47" s="8"/>
      <c r="KYF47" s="8"/>
      <c r="KYG47" s="8"/>
      <c r="KYH47" s="8"/>
      <c r="KYI47" s="8"/>
      <c r="KYJ47" s="8"/>
      <c r="KYK47" s="8"/>
      <c r="KYL47" s="8"/>
      <c r="KYM47" s="8"/>
      <c r="KYN47" s="8"/>
      <c r="KYO47" s="8"/>
      <c r="KYP47" s="8"/>
      <c r="KYQ47" s="8"/>
      <c r="KYR47" s="8"/>
      <c r="KYS47" s="8"/>
      <c r="KYT47" s="8"/>
      <c r="KYU47" s="8"/>
      <c r="KYV47" s="8"/>
      <c r="KYW47" s="8"/>
      <c r="KYX47" s="8"/>
      <c r="KYY47" s="8"/>
      <c r="KYZ47" s="8"/>
      <c r="KZA47" s="8"/>
      <c r="KZB47" s="8"/>
      <c r="KZC47" s="8"/>
      <c r="KZD47" s="8"/>
      <c r="KZE47" s="8"/>
      <c r="KZF47" s="8"/>
      <c r="KZG47" s="8"/>
      <c r="KZH47" s="8"/>
      <c r="KZI47" s="8"/>
      <c r="KZJ47" s="8"/>
      <c r="KZK47" s="8"/>
      <c r="KZL47" s="8"/>
      <c r="KZM47" s="8"/>
      <c r="KZN47" s="8"/>
      <c r="KZO47" s="8"/>
      <c r="KZP47" s="8"/>
      <c r="KZQ47" s="8"/>
      <c r="KZR47" s="8"/>
      <c r="KZS47" s="8"/>
      <c r="KZT47" s="8"/>
      <c r="KZU47" s="8"/>
      <c r="KZV47" s="8"/>
      <c r="KZW47" s="8"/>
      <c r="KZX47" s="8"/>
      <c r="KZY47" s="8"/>
      <c r="KZZ47" s="8"/>
      <c r="LAA47" s="8"/>
      <c r="LAB47" s="8"/>
      <c r="LAC47" s="8"/>
      <c r="LAD47" s="8"/>
      <c r="LAE47" s="8"/>
      <c r="LAF47" s="8"/>
      <c r="LAG47" s="8"/>
      <c r="LAH47" s="8"/>
      <c r="LAI47" s="8"/>
      <c r="LAJ47" s="8"/>
      <c r="LAK47" s="8"/>
      <c r="LAL47" s="8"/>
      <c r="LAM47" s="8"/>
      <c r="LAN47" s="8"/>
      <c r="LAO47" s="8"/>
      <c r="LAP47" s="8"/>
      <c r="LAQ47" s="8"/>
      <c r="LAR47" s="8"/>
      <c r="LAS47" s="8"/>
      <c r="LAT47" s="8"/>
      <c r="LAU47" s="8"/>
      <c r="LAV47" s="8"/>
      <c r="LAW47" s="8"/>
      <c r="LAX47" s="8"/>
      <c r="LAY47" s="8"/>
      <c r="LAZ47" s="8"/>
      <c r="LBA47" s="8"/>
      <c r="LBB47" s="8"/>
      <c r="LBC47" s="8"/>
      <c r="LBD47" s="8"/>
      <c r="LBE47" s="8"/>
      <c r="LBF47" s="8"/>
      <c r="LBG47" s="8"/>
      <c r="LBH47" s="8"/>
      <c r="LBI47" s="8"/>
      <c r="LBJ47" s="8"/>
      <c r="LBK47" s="8"/>
      <c r="LBL47" s="8"/>
      <c r="LBM47" s="8"/>
      <c r="LBN47" s="8"/>
      <c r="LBO47" s="8"/>
      <c r="LBP47" s="8"/>
      <c r="LBQ47" s="8"/>
      <c r="LBR47" s="8"/>
      <c r="LBS47" s="8"/>
      <c r="LBT47" s="8"/>
      <c r="LBU47" s="8"/>
      <c r="LBV47" s="8"/>
      <c r="LBW47" s="8"/>
      <c r="LBX47" s="8"/>
      <c r="LBY47" s="8"/>
      <c r="LBZ47" s="8"/>
      <c r="LCA47" s="8"/>
      <c r="LCB47" s="8"/>
      <c r="LCC47" s="8"/>
      <c r="LCD47" s="8"/>
      <c r="LCE47" s="8"/>
      <c r="LCF47" s="8"/>
      <c r="LCG47" s="8"/>
      <c r="LCH47" s="8"/>
      <c r="LCI47" s="8"/>
      <c r="LCJ47" s="8"/>
      <c r="LCK47" s="8"/>
      <c r="LCL47" s="8"/>
      <c r="LCM47" s="8"/>
      <c r="LCN47" s="8"/>
      <c r="LCO47" s="8"/>
      <c r="LCP47" s="8"/>
      <c r="LCQ47" s="8"/>
      <c r="LCR47" s="8"/>
      <c r="LCS47" s="8"/>
      <c r="LCT47" s="8"/>
      <c r="LCU47" s="8"/>
      <c r="LCV47" s="8"/>
      <c r="LCW47" s="8"/>
      <c r="LCX47" s="8"/>
      <c r="LCY47" s="8"/>
      <c r="LCZ47" s="8"/>
      <c r="LDA47" s="8"/>
      <c r="LDB47" s="8"/>
      <c r="LDC47" s="8"/>
      <c r="LDD47" s="8"/>
      <c r="LDE47" s="8"/>
      <c r="LDF47" s="8"/>
      <c r="LDG47" s="8"/>
      <c r="LDH47" s="8"/>
      <c r="LDI47" s="8"/>
      <c r="LDJ47" s="8"/>
      <c r="LDK47" s="8"/>
      <c r="LDL47" s="8"/>
      <c r="LDM47" s="8"/>
      <c r="LDN47" s="8"/>
      <c r="LDO47" s="8"/>
      <c r="LDP47" s="8"/>
      <c r="LDQ47" s="8"/>
      <c r="LDR47" s="8"/>
      <c r="LDS47" s="8"/>
      <c r="LDT47" s="8"/>
      <c r="LDU47" s="8"/>
      <c r="LDV47" s="8"/>
      <c r="LDW47" s="8"/>
      <c r="LDX47" s="8"/>
      <c r="LDY47" s="8"/>
      <c r="LDZ47" s="8"/>
      <c r="LEA47" s="8"/>
      <c r="LEB47" s="8"/>
      <c r="LEC47" s="8"/>
      <c r="LED47" s="8"/>
      <c r="LEE47" s="8"/>
      <c r="LEF47" s="8"/>
      <c r="LEG47" s="8"/>
      <c r="LEH47" s="8"/>
      <c r="LEI47" s="8"/>
      <c r="LEJ47" s="8"/>
      <c r="LEK47" s="8"/>
      <c r="LEL47" s="8"/>
      <c r="LEM47" s="8"/>
      <c r="LEN47" s="8"/>
      <c r="LEO47" s="8"/>
      <c r="LEP47" s="8"/>
      <c r="LEQ47" s="8"/>
      <c r="LER47" s="8"/>
      <c r="LES47" s="8"/>
      <c r="LET47" s="8"/>
      <c r="LEU47" s="8"/>
      <c r="LEV47" s="8"/>
      <c r="LEW47" s="8"/>
      <c r="LEX47" s="8"/>
      <c r="LEY47" s="8"/>
      <c r="LEZ47" s="8"/>
      <c r="LFA47" s="8"/>
      <c r="LFB47" s="8"/>
      <c r="LFC47" s="8"/>
      <c r="LFD47" s="8"/>
      <c r="LFE47" s="8"/>
      <c r="LFF47" s="8"/>
      <c r="LFG47" s="8"/>
      <c r="LFH47" s="8"/>
      <c r="LFI47" s="8"/>
      <c r="LFJ47" s="8"/>
      <c r="LFK47" s="8"/>
      <c r="LFL47" s="8"/>
      <c r="LFM47" s="8"/>
      <c r="LFN47" s="8"/>
      <c r="LFO47" s="8"/>
      <c r="LFP47" s="8"/>
      <c r="LFQ47" s="8"/>
      <c r="LFR47" s="8"/>
      <c r="LFS47" s="8"/>
      <c r="LFT47" s="8"/>
      <c r="LFU47" s="8"/>
      <c r="LFV47" s="8"/>
      <c r="LFW47" s="8"/>
      <c r="LFX47" s="8"/>
      <c r="LFY47" s="8"/>
      <c r="LFZ47" s="8"/>
      <c r="LGA47" s="8"/>
      <c r="LGB47" s="8"/>
      <c r="LGC47" s="8"/>
      <c r="LGD47" s="8"/>
      <c r="LGE47" s="8"/>
      <c r="LGF47" s="8"/>
      <c r="LGG47" s="8"/>
      <c r="LGH47" s="8"/>
      <c r="LGI47" s="8"/>
      <c r="LGJ47" s="8"/>
      <c r="LGK47" s="8"/>
      <c r="LGL47" s="8"/>
      <c r="LGM47" s="8"/>
      <c r="LGN47" s="8"/>
      <c r="LGO47" s="8"/>
      <c r="LGP47" s="8"/>
      <c r="LGQ47" s="8"/>
      <c r="LGR47" s="8"/>
      <c r="LGS47" s="8"/>
      <c r="LGT47" s="8"/>
      <c r="LGU47" s="8"/>
      <c r="LGV47" s="8"/>
      <c r="LGW47" s="8"/>
      <c r="LGX47" s="8"/>
      <c r="LGY47" s="8"/>
      <c r="LGZ47" s="8"/>
      <c r="LHA47" s="8"/>
      <c r="LHB47" s="8"/>
      <c r="LHC47" s="8"/>
      <c r="LHD47" s="8"/>
      <c r="LHE47" s="8"/>
      <c r="LHF47" s="8"/>
      <c r="LHG47" s="8"/>
      <c r="LHH47" s="8"/>
      <c r="LHI47" s="8"/>
      <c r="LHJ47" s="8"/>
      <c r="LHK47" s="8"/>
      <c r="LHL47" s="8"/>
      <c r="LHM47" s="8"/>
      <c r="LHN47" s="8"/>
      <c r="LHO47" s="8"/>
      <c r="LHP47" s="8"/>
      <c r="LHQ47" s="8"/>
      <c r="LHR47" s="8"/>
      <c r="LHS47" s="8"/>
      <c r="LHT47" s="8"/>
      <c r="LHU47" s="8"/>
      <c r="LHV47" s="8"/>
      <c r="LHW47" s="8"/>
      <c r="LHX47" s="8"/>
      <c r="LHY47" s="8"/>
      <c r="LHZ47" s="8"/>
      <c r="LIA47" s="8"/>
      <c r="LIB47" s="8"/>
      <c r="LIC47" s="8"/>
      <c r="LID47" s="8"/>
      <c r="LIE47" s="8"/>
      <c r="LIF47" s="8"/>
      <c r="LIG47" s="8"/>
      <c r="LIH47" s="8"/>
      <c r="LII47" s="8"/>
      <c r="LIJ47" s="8"/>
      <c r="LIK47" s="8"/>
      <c r="LIL47" s="8"/>
      <c r="LIM47" s="8"/>
      <c r="LIN47" s="8"/>
      <c r="LIO47" s="8"/>
      <c r="LIP47" s="8"/>
      <c r="LIQ47" s="8"/>
      <c r="LIR47" s="8"/>
      <c r="LIS47" s="8"/>
      <c r="LIT47" s="8"/>
      <c r="LIU47" s="8"/>
      <c r="LIV47" s="8"/>
      <c r="LIW47" s="8"/>
      <c r="LIX47" s="8"/>
      <c r="LIY47" s="8"/>
      <c r="LIZ47" s="8"/>
      <c r="LJA47" s="8"/>
      <c r="LJB47" s="8"/>
      <c r="LJC47" s="8"/>
      <c r="LJD47" s="8"/>
      <c r="LJE47" s="8"/>
      <c r="LJF47" s="8"/>
      <c r="LJG47" s="8"/>
      <c r="LJH47" s="8"/>
      <c r="LJI47" s="8"/>
      <c r="LJJ47" s="8"/>
      <c r="LJK47" s="8"/>
      <c r="LJL47" s="8"/>
      <c r="LJM47" s="8"/>
      <c r="LJN47" s="8"/>
      <c r="LJO47" s="8"/>
      <c r="LJP47" s="8"/>
      <c r="LJQ47" s="8"/>
      <c r="LJR47" s="8"/>
      <c r="LJS47" s="8"/>
      <c r="LJT47" s="8"/>
      <c r="LJU47" s="8"/>
      <c r="LJV47" s="8"/>
      <c r="LJW47" s="8"/>
      <c r="LJX47" s="8"/>
      <c r="LJY47" s="8"/>
      <c r="LJZ47" s="8"/>
      <c r="LKA47" s="8"/>
      <c r="LKB47" s="8"/>
      <c r="LKC47" s="8"/>
      <c r="LKD47" s="8"/>
      <c r="LKE47" s="8"/>
      <c r="LKF47" s="8"/>
      <c r="LKG47" s="8"/>
      <c r="LKH47" s="8"/>
      <c r="LKI47" s="8"/>
      <c r="LKJ47" s="8"/>
      <c r="LKK47" s="8"/>
      <c r="LKL47" s="8"/>
      <c r="LKM47" s="8"/>
      <c r="LKN47" s="8"/>
      <c r="LKO47" s="8"/>
      <c r="LKP47" s="8"/>
      <c r="LKQ47" s="8"/>
      <c r="LKR47" s="8"/>
      <c r="LKS47" s="8"/>
      <c r="LKT47" s="8"/>
      <c r="LKU47" s="8"/>
      <c r="LKV47" s="8"/>
      <c r="LKW47" s="8"/>
      <c r="LKX47" s="8"/>
      <c r="LKY47" s="8"/>
      <c r="LKZ47" s="8"/>
      <c r="LLA47" s="8"/>
      <c r="LLB47" s="8"/>
      <c r="LLC47" s="8"/>
      <c r="LLD47" s="8"/>
      <c r="LLE47" s="8"/>
      <c r="LLF47" s="8"/>
      <c r="LLG47" s="8"/>
      <c r="LLH47" s="8"/>
      <c r="LLI47" s="8"/>
      <c r="LLJ47" s="8"/>
      <c r="LLK47" s="8"/>
      <c r="LLL47" s="8"/>
      <c r="LLM47" s="8"/>
      <c r="LLN47" s="8"/>
      <c r="LLO47" s="8"/>
      <c r="LLP47" s="8"/>
      <c r="LLQ47" s="8"/>
      <c r="LLR47" s="8"/>
      <c r="LLS47" s="8"/>
      <c r="LLT47" s="8"/>
      <c r="LLU47" s="8"/>
      <c r="LLV47" s="8"/>
      <c r="LLW47" s="8"/>
      <c r="LLX47" s="8"/>
      <c r="LLY47" s="8"/>
      <c r="LLZ47" s="8"/>
      <c r="LMA47" s="8"/>
      <c r="LMB47" s="8"/>
      <c r="LMC47" s="8"/>
      <c r="LMD47" s="8"/>
      <c r="LME47" s="8"/>
      <c r="LMF47" s="8"/>
      <c r="LMG47" s="8"/>
      <c r="LMH47" s="8"/>
      <c r="LMI47" s="8"/>
      <c r="LMJ47" s="8"/>
      <c r="LMK47" s="8"/>
      <c r="LML47" s="8"/>
      <c r="LMM47" s="8"/>
      <c r="LMN47" s="8"/>
      <c r="LMO47" s="8"/>
      <c r="LMP47" s="8"/>
      <c r="LMQ47" s="8"/>
      <c r="LMR47" s="8"/>
      <c r="LMS47" s="8"/>
      <c r="LMT47" s="8"/>
      <c r="LMU47" s="8"/>
      <c r="LMV47" s="8"/>
      <c r="LMW47" s="8"/>
      <c r="LMX47" s="8"/>
      <c r="LMY47" s="8"/>
      <c r="LMZ47" s="8"/>
      <c r="LNA47" s="8"/>
      <c r="LNB47" s="8"/>
      <c r="LNC47" s="8"/>
      <c r="LND47" s="8"/>
      <c r="LNE47" s="8"/>
      <c r="LNF47" s="8"/>
      <c r="LNG47" s="8"/>
      <c r="LNH47" s="8"/>
      <c r="LNI47" s="8"/>
      <c r="LNJ47" s="8"/>
      <c r="LNK47" s="8"/>
      <c r="LNL47" s="8"/>
      <c r="LNM47" s="8"/>
      <c r="LNN47" s="8"/>
      <c r="LNO47" s="8"/>
      <c r="LNP47" s="8"/>
      <c r="LNQ47" s="8"/>
      <c r="LNR47" s="8"/>
      <c r="LNS47" s="8"/>
      <c r="LNT47" s="8"/>
      <c r="LNU47" s="8"/>
      <c r="LNV47" s="8"/>
      <c r="LNW47" s="8"/>
      <c r="LNX47" s="8"/>
      <c r="LNY47" s="8"/>
      <c r="LNZ47" s="8"/>
      <c r="LOA47" s="8"/>
      <c r="LOB47" s="8"/>
      <c r="LOC47" s="8"/>
      <c r="LOD47" s="8"/>
      <c r="LOE47" s="8"/>
      <c r="LOF47" s="8"/>
      <c r="LOG47" s="8"/>
      <c r="LOH47" s="8"/>
      <c r="LOI47" s="8"/>
      <c r="LOJ47" s="8"/>
      <c r="LOK47" s="8"/>
      <c r="LOL47" s="8"/>
      <c r="LOM47" s="8"/>
      <c r="LON47" s="8"/>
      <c r="LOO47" s="8"/>
      <c r="LOP47" s="8"/>
      <c r="LOQ47" s="8"/>
      <c r="LOR47" s="8"/>
      <c r="LOS47" s="8"/>
      <c r="LOT47" s="8"/>
      <c r="LOU47" s="8"/>
      <c r="LOV47" s="8"/>
      <c r="LOW47" s="8"/>
      <c r="LOX47" s="8"/>
      <c r="LOY47" s="8"/>
      <c r="LOZ47" s="8"/>
      <c r="LPA47" s="8"/>
      <c r="LPB47" s="8"/>
      <c r="LPC47" s="8"/>
      <c r="LPD47" s="8"/>
      <c r="LPE47" s="8"/>
      <c r="LPF47" s="8"/>
      <c r="LPG47" s="8"/>
      <c r="LPH47" s="8"/>
      <c r="LPI47" s="8"/>
      <c r="LPJ47" s="8"/>
      <c r="LPK47" s="8"/>
      <c r="LPL47" s="8"/>
      <c r="LPM47" s="8"/>
      <c r="LPN47" s="8"/>
      <c r="LPO47" s="8"/>
      <c r="LPP47" s="8"/>
      <c r="LPQ47" s="8"/>
      <c r="LPR47" s="8"/>
      <c r="LPS47" s="8"/>
      <c r="LPT47" s="8"/>
      <c r="LPU47" s="8"/>
      <c r="LPV47" s="8"/>
      <c r="LPW47" s="8"/>
      <c r="LPX47" s="8"/>
      <c r="LPY47" s="8"/>
      <c r="LPZ47" s="8"/>
      <c r="LQA47" s="8"/>
      <c r="LQB47" s="8"/>
      <c r="LQC47" s="8"/>
      <c r="LQD47" s="8"/>
      <c r="LQE47" s="8"/>
      <c r="LQF47" s="8"/>
      <c r="LQG47" s="8"/>
      <c r="LQH47" s="8"/>
      <c r="LQI47" s="8"/>
      <c r="LQJ47" s="8"/>
      <c r="LQK47" s="8"/>
      <c r="LQL47" s="8"/>
      <c r="LQM47" s="8"/>
      <c r="LQN47" s="8"/>
      <c r="LQO47" s="8"/>
      <c r="LQP47" s="8"/>
      <c r="LQQ47" s="8"/>
      <c r="LQR47" s="8"/>
      <c r="LQS47" s="8"/>
      <c r="LQT47" s="8"/>
      <c r="LQU47" s="8"/>
      <c r="LQV47" s="8"/>
      <c r="LQW47" s="8"/>
      <c r="LQX47" s="8"/>
      <c r="LQY47" s="8"/>
      <c r="LQZ47" s="8"/>
      <c r="LRA47" s="8"/>
      <c r="LRB47" s="8"/>
      <c r="LRC47" s="8"/>
      <c r="LRD47" s="8"/>
      <c r="LRE47" s="8"/>
      <c r="LRF47" s="8"/>
      <c r="LRG47" s="8"/>
      <c r="LRH47" s="8"/>
      <c r="LRI47" s="8"/>
      <c r="LRJ47" s="8"/>
      <c r="LRK47" s="8"/>
      <c r="LRL47" s="8"/>
      <c r="LRM47" s="8"/>
      <c r="LRN47" s="8"/>
      <c r="LRO47" s="8"/>
      <c r="LRP47" s="8"/>
      <c r="LRQ47" s="8"/>
      <c r="LRR47" s="8"/>
      <c r="LRS47" s="8"/>
      <c r="LRT47" s="8"/>
      <c r="LRU47" s="8"/>
      <c r="LRV47" s="8"/>
      <c r="LRW47" s="8"/>
      <c r="LRX47" s="8"/>
      <c r="LRY47" s="8"/>
      <c r="LRZ47" s="8"/>
      <c r="LSA47" s="8"/>
      <c r="LSB47" s="8"/>
      <c r="LSC47" s="8"/>
      <c r="LSD47" s="8"/>
      <c r="LSE47" s="8"/>
      <c r="LSF47" s="8"/>
      <c r="LSG47" s="8"/>
      <c r="LSH47" s="8"/>
      <c r="LSI47" s="8"/>
      <c r="LSJ47" s="8"/>
      <c r="LSK47" s="8"/>
      <c r="LSL47" s="8"/>
      <c r="LSM47" s="8"/>
      <c r="LSN47" s="8"/>
      <c r="LSO47" s="8"/>
      <c r="LSP47" s="8"/>
      <c r="LSQ47" s="8"/>
      <c r="LSR47" s="8"/>
      <c r="LSS47" s="8"/>
      <c r="LST47" s="8"/>
      <c r="LSU47" s="8"/>
      <c r="LSV47" s="8"/>
      <c r="LSW47" s="8"/>
      <c r="LSX47" s="8"/>
      <c r="LSY47" s="8"/>
      <c r="LSZ47" s="8"/>
      <c r="LTA47" s="8"/>
      <c r="LTB47" s="8"/>
      <c r="LTC47" s="8"/>
      <c r="LTD47" s="8"/>
      <c r="LTE47" s="8"/>
      <c r="LTF47" s="8"/>
      <c r="LTG47" s="8"/>
      <c r="LTH47" s="8"/>
      <c r="LTI47" s="8"/>
      <c r="LTJ47" s="8"/>
      <c r="LTK47" s="8"/>
      <c r="LTL47" s="8"/>
      <c r="LTM47" s="8"/>
      <c r="LTN47" s="8"/>
      <c r="LTO47" s="8"/>
      <c r="LTP47" s="8"/>
      <c r="LTQ47" s="8"/>
      <c r="LTR47" s="8"/>
      <c r="LTS47" s="8"/>
      <c r="LTT47" s="8"/>
      <c r="LTU47" s="8"/>
      <c r="LTV47" s="8"/>
      <c r="LTW47" s="8"/>
      <c r="LTX47" s="8"/>
      <c r="LTY47" s="8"/>
      <c r="LTZ47" s="8"/>
      <c r="LUA47" s="8"/>
      <c r="LUB47" s="8"/>
      <c r="LUC47" s="8"/>
      <c r="LUD47" s="8"/>
      <c r="LUE47" s="8"/>
      <c r="LUF47" s="8"/>
      <c r="LUG47" s="8"/>
      <c r="LUH47" s="8"/>
      <c r="LUI47" s="8"/>
      <c r="LUJ47" s="8"/>
      <c r="LUK47" s="8"/>
      <c r="LUL47" s="8"/>
      <c r="LUM47" s="8"/>
      <c r="LUN47" s="8"/>
      <c r="LUO47" s="8"/>
      <c r="LUP47" s="8"/>
      <c r="LUQ47" s="8"/>
      <c r="LUR47" s="8"/>
      <c r="LUS47" s="8"/>
      <c r="LUT47" s="8"/>
      <c r="LUU47" s="8"/>
      <c r="LUV47" s="8"/>
      <c r="LUW47" s="8"/>
      <c r="LUX47" s="8"/>
      <c r="LUY47" s="8"/>
      <c r="LUZ47" s="8"/>
      <c r="LVA47" s="8"/>
      <c r="LVB47" s="8"/>
      <c r="LVC47" s="8"/>
      <c r="LVD47" s="8"/>
      <c r="LVE47" s="8"/>
      <c r="LVF47" s="8"/>
      <c r="LVG47" s="8"/>
      <c r="LVH47" s="8"/>
      <c r="LVI47" s="8"/>
      <c r="LVJ47" s="8"/>
      <c r="LVK47" s="8"/>
      <c r="LVL47" s="8"/>
      <c r="LVM47" s="8"/>
      <c r="LVN47" s="8"/>
      <c r="LVO47" s="8"/>
      <c r="LVP47" s="8"/>
      <c r="LVQ47" s="8"/>
      <c r="LVR47" s="8"/>
      <c r="LVS47" s="8"/>
      <c r="LVT47" s="8"/>
      <c r="LVU47" s="8"/>
      <c r="LVV47" s="8"/>
      <c r="LVW47" s="8"/>
      <c r="LVX47" s="8"/>
      <c r="LVY47" s="8"/>
      <c r="LVZ47" s="8"/>
      <c r="LWA47" s="8"/>
      <c r="LWB47" s="8"/>
      <c r="LWC47" s="8"/>
      <c r="LWD47" s="8"/>
      <c r="LWE47" s="8"/>
      <c r="LWF47" s="8"/>
      <c r="LWG47" s="8"/>
      <c r="LWH47" s="8"/>
      <c r="LWI47" s="8"/>
      <c r="LWJ47" s="8"/>
      <c r="LWK47" s="8"/>
      <c r="LWL47" s="8"/>
      <c r="LWM47" s="8"/>
      <c r="LWN47" s="8"/>
      <c r="LWO47" s="8"/>
      <c r="LWP47" s="8"/>
      <c r="LWQ47" s="8"/>
      <c r="LWR47" s="8"/>
      <c r="LWS47" s="8"/>
      <c r="LWT47" s="8"/>
      <c r="LWU47" s="8"/>
      <c r="LWV47" s="8"/>
      <c r="LWW47" s="8"/>
      <c r="LWX47" s="8"/>
      <c r="LWY47" s="8"/>
      <c r="LWZ47" s="8"/>
      <c r="LXA47" s="8"/>
      <c r="LXB47" s="8"/>
      <c r="LXC47" s="8"/>
      <c r="LXD47" s="8"/>
      <c r="LXE47" s="8"/>
      <c r="LXF47" s="8"/>
      <c r="LXG47" s="8"/>
      <c r="LXH47" s="8"/>
      <c r="LXI47" s="8"/>
      <c r="LXJ47" s="8"/>
      <c r="LXK47" s="8"/>
      <c r="LXL47" s="8"/>
      <c r="LXM47" s="8"/>
      <c r="LXN47" s="8"/>
      <c r="LXO47" s="8"/>
      <c r="LXP47" s="8"/>
      <c r="LXQ47" s="8"/>
      <c r="LXR47" s="8"/>
      <c r="LXS47" s="8"/>
      <c r="LXT47" s="8"/>
      <c r="LXU47" s="8"/>
      <c r="LXV47" s="8"/>
      <c r="LXW47" s="8"/>
      <c r="LXX47" s="8"/>
      <c r="LXY47" s="8"/>
      <c r="LXZ47" s="8"/>
      <c r="LYA47" s="8"/>
      <c r="LYB47" s="8"/>
      <c r="LYC47" s="8"/>
      <c r="LYD47" s="8"/>
      <c r="LYE47" s="8"/>
      <c r="LYF47" s="8"/>
      <c r="LYG47" s="8"/>
      <c r="LYH47" s="8"/>
      <c r="LYI47" s="8"/>
      <c r="LYJ47" s="8"/>
      <c r="LYK47" s="8"/>
      <c r="LYL47" s="8"/>
      <c r="LYM47" s="8"/>
      <c r="LYN47" s="8"/>
      <c r="LYO47" s="8"/>
      <c r="LYP47" s="8"/>
      <c r="LYQ47" s="8"/>
      <c r="LYR47" s="8"/>
      <c r="LYS47" s="8"/>
      <c r="LYT47" s="8"/>
      <c r="LYU47" s="8"/>
      <c r="LYV47" s="8"/>
      <c r="LYW47" s="8"/>
      <c r="LYX47" s="8"/>
      <c r="LYY47" s="8"/>
      <c r="LYZ47" s="8"/>
      <c r="LZA47" s="8"/>
      <c r="LZB47" s="8"/>
      <c r="LZC47" s="8"/>
      <c r="LZD47" s="8"/>
      <c r="LZE47" s="8"/>
      <c r="LZF47" s="8"/>
      <c r="LZG47" s="8"/>
      <c r="LZH47" s="8"/>
      <c r="LZI47" s="8"/>
      <c r="LZJ47" s="8"/>
      <c r="LZK47" s="8"/>
      <c r="LZL47" s="8"/>
      <c r="LZM47" s="8"/>
      <c r="LZN47" s="8"/>
      <c r="LZO47" s="8"/>
      <c r="LZP47" s="8"/>
      <c r="LZQ47" s="8"/>
      <c r="LZR47" s="8"/>
      <c r="LZS47" s="8"/>
      <c r="LZT47" s="8"/>
      <c r="LZU47" s="8"/>
      <c r="LZV47" s="8"/>
      <c r="LZW47" s="8"/>
      <c r="LZX47" s="8"/>
      <c r="LZY47" s="8"/>
      <c r="LZZ47" s="8"/>
      <c r="MAA47" s="8"/>
      <c r="MAB47" s="8"/>
      <c r="MAC47" s="8"/>
      <c r="MAD47" s="8"/>
      <c r="MAE47" s="8"/>
      <c r="MAF47" s="8"/>
      <c r="MAG47" s="8"/>
      <c r="MAH47" s="8"/>
      <c r="MAI47" s="8"/>
      <c r="MAJ47" s="8"/>
      <c r="MAK47" s="8"/>
      <c r="MAL47" s="8"/>
      <c r="MAM47" s="8"/>
      <c r="MAN47" s="8"/>
      <c r="MAO47" s="8"/>
      <c r="MAP47" s="8"/>
      <c r="MAQ47" s="8"/>
      <c r="MAR47" s="8"/>
      <c r="MAS47" s="8"/>
      <c r="MAT47" s="8"/>
      <c r="MAU47" s="8"/>
      <c r="MAV47" s="8"/>
      <c r="MAW47" s="8"/>
      <c r="MAX47" s="8"/>
      <c r="MAY47" s="8"/>
      <c r="MAZ47" s="8"/>
      <c r="MBA47" s="8"/>
      <c r="MBB47" s="8"/>
      <c r="MBC47" s="8"/>
      <c r="MBD47" s="8"/>
      <c r="MBE47" s="8"/>
      <c r="MBF47" s="8"/>
      <c r="MBG47" s="8"/>
      <c r="MBH47" s="8"/>
      <c r="MBI47" s="8"/>
      <c r="MBJ47" s="8"/>
      <c r="MBK47" s="8"/>
      <c r="MBL47" s="8"/>
      <c r="MBM47" s="8"/>
      <c r="MBN47" s="8"/>
      <c r="MBO47" s="8"/>
      <c r="MBP47" s="8"/>
      <c r="MBQ47" s="8"/>
      <c r="MBR47" s="8"/>
      <c r="MBS47" s="8"/>
      <c r="MBT47" s="8"/>
      <c r="MBU47" s="8"/>
      <c r="MBV47" s="8"/>
      <c r="MBW47" s="8"/>
      <c r="MBX47" s="8"/>
      <c r="MBY47" s="8"/>
      <c r="MBZ47" s="8"/>
      <c r="MCA47" s="8"/>
      <c r="MCB47" s="8"/>
      <c r="MCC47" s="8"/>
      <c r="MCD47" s="8"/>
      <c r="MCE47" s="8"/>
      <c r="MCF47" s="8"/>
      <c r="MCG47" s="8"/>
      <c r="MCH47" s="8"/>
      <c r="MCI47" s="8"/>
      <c r="MCJ47" s="8"/>
      <c r="MCK47" s="8"/>
      <c r="MCL47" s="8"/>
      <c r="MCM47" s="8"/>
      <c r="MCN47" s="8"/>
      <c r="MCO47" s="8"/>
      <c r="MCP47" s="8"/>
      <c r="MCQ47" s="8"/>
      <c r="MCR47" s="8"/>
      <c r="MCS47" s="8"/>
      <c r="MCT47" s="8"/>
      <c r="MCU47" s="8"/>
      <c r="MCV47" s="8"/>
      <c r="MCW47" s="8"/>
      <c r="MCX47" s="8"/>
      <c r="MCY47" s="8"/>
      <c r="MCZ47" s="8"/>
      <c r="MDA47" s="8"/>
      <c r="MDB47" s="8"/>
      <c r="MDC47" s="8"/>
      <c r="MDD47" s="8"/>
      <c r="MDE47" s="8"/>
      <c r="MDF47" s="8"/>
      <c r="MDG47" s="8"/>
      <c r="MDH47" s="8"/>
      <c r="MDI47" s="8"/>
      <c r="MDJ47" s="8"/>
      <c r="MDK47" s="8"/>
      <c r="MDL47" s="8"/>
      <c r="MDM47" s="8"/>
      <c r="MDN47" s="8"/>
      <c r="MDO47" s="8"/>
      <c r="MDP47" s="8"/>
      <c r="MDQ47" s="8"/>
      <c r="MDR47" s="8"/>
      <c r="MDS47" s="8"/>
      <c r="MDT47" s="8"/>
      <c r="MDU47" s="8"/>
      <c r="MDV47" s="8"/>
      <c r="MDW47" s="8"/>
      <c r="MDX47" s="8"/>
      <c r="MDY47" s="8"/>
      <c r="MDZ47" s="8"/>
      <c r="MEA47" s="8"/>
      <c r="MEB47" s="8"/>
      <c r="MEC47" s="8"/>
      <c r="MED47" s="8"/>
      <c r="MEE47" s="8"/>
      <c r="MEF47" s="8"/>
      <c r="MEG47" s="8"/>
      <c r="MEH47" s="8"/>
      <c r="MEI47" s="8"/>
      <c r="MEJ47" s="8"/>
      <c r="MEK47" s="8"/>
      <c r="MEL47" s="8"/>
      <c r="MEM47" s="8"/>
      <c r="MEN47" s="8"/>
      <c r="MEO47" s="8"/>
      <c r="MEP47" s="8"/>
      <c r="MEQ47" s="8"/>
      <c r="MER47" s="8"/>
      <c r="MES47" s="8"/>
      <c r="MET47" s="8"/>
      <c r="MEU47" s="8"/>
      <c r="MEV47" s="8"/>
      <c r="MEW47" s="8"/>
      <c r="MEX47" s="8"/>
      <c r="MEY47" s="8"/>
      <c r="MEZ47" s="8"/>
      <c r="MFA47" s="8"/>
      <c r="MFB47" s="8"/>
      <c r="MFC47" s="8"/>
      <c r="MFD47" s="8"/>
      <c r="MFE47" s="8"/>
      <c r="MFF47" s="8"/>
      <c r="MFG47" s="8"/>
      <c r="MFH47" s="8"/>
      <c r="MFI47" s="8"/>
      <c r="MFJ47" s="8"/>
      <c r="MFK47" s="8"/>
      <c r="MFL47" s="8"/>
      <c r="MFM47" s="8"/>
      <c r="MFN47" s="8"/>
      <c r="MFO47" s="8"/>
      <c r="MFP47" s="8"/>
      <c r="MFQ47" s="8"/>
      <c r="MFR47" s="8"/>
      <c r="MFS47" s="8"/>
      <c r="MFT47" s="8"/>
      <c r="MFU47" s="8"/>
      <c r="MFV47" s="8"/>
      <c r="MFW47" s="8"/>
      <c r="MFX47" s="8"/>
      <c r="MFY47" s="8"/>
      <c r="MFZ47" s="8"/>
      <c r="MGA47" s="8"/>
      <c r="MGB47" s="8"/>
      <c r="MGC47" s="8"/>
      <c r="MGD47" s="8"/>
      <c r="MGE47" s="8"/>
      <c r="MGF47" s="8"/>
      <c r="MGG47" s="8"/>
      <c r="MGH47" s="8"/>
      <c r="MGI47" s="8"/>
      <c r="MGJ47" s="8"/>
      <c r="MGK47" s="8"/>
      <c r="MGL47" s="8"/>
      <c r="MGM47" s="8"/>
      <c r="MGN47" s="8"/>
      <c r="MGO47" s="8"/>
      <c r="MGP47" s="8"/>
      <c r="MGQ47" s="8"/>
      <c r="MGR47" s="8"/>
      <c r="MGS47" s="8"/>
      <c r="MGT47" s="8"/>
      <c r="MGU47" s="8"/>
      <c r="MGV47" s="8"/>
      <c r="MGW47" s="8"/>
      <c r="MGX47" s="8"/>
      <c r="MGY47" s="8"/>
      <c r="MGZ47" s="8"/>
      <c r="MHA47" s="8"/>
      <c r="MHB47" s="8"/>
      <c r="MHC47" s="8"/>
      <c r="MHD47" s="8"/>
      <c r="MHE47" s="8"/>
      <c r="MHF47" s="8"/>
      <c r="MHG47" s="8"/>
      <c r="MHH47" s="8"/>
      <c r="MHI47" s="8"/>
      <c r="MHJ47" s="8"/>
      <c r="MHK47" s="8"/>
      <c r="MHL47" s="8"/>
      <c r="MHM47" s="8"/>
      <c r="MHN47" s="8"/>
      <c r="MHO47" s="8"/>
      <c r="MHP47" s="8"/>
      <c r="MHQ47" s="8"/>
      <c r="MHR47" s="8"/>
      <c r="MHS47" s="8"/>
      <c r="MHT47" s="8"/>
      <c r="MHU47" s="8"/>
      <c r="MHV47" s="8"/>
      <c r="MHW47" s="8"/>
      <c r="MHX47" s="8"/>
      <c r="MHY47" s="8"/>
      <c r="MHZ47" s="8"/>
      <c r="MIA47" s="8"/>
      <c r="MIB47" s="8"/>
      <c r="MIC47" s="8"/>
      <c r="MID47" s="8"/>
      <c r="MIE47" s="8"/>
      <c r="MIF47" s="8"/>
      <c r="MIG47" s="8"/>
      <c r="MIH47" s="8"/>
      <c r="MII47" s="8"/>
      <c r="MIJ47" s="8"/>
      <c r="MIK47" s="8"/>
      <c r="MIL47" s="8"/>
      <c r="MIM47" s="8"/>
      <c r="MIN47" s="8"/>
      <c r="MIO47" s="8"/>
      <c r="MIP47" s="8"/>
      <c r="MIQ47" s="8"/>
      <c r="MIR47" s="8"/>
      <c r="MIS47" s="8"/>
      <c r="MIT47" s="8"/>
      <c r="MIU47" s="8"/>
      <c r="MIV47" s="8"/>
      <c r="MIW47" s="8"/>
      <c r="MIX47" s="8"/>
      <c r="MIY47" s="8"/>
      <c r="MIZ47" s="8"/>
      <c r="MJA47" s="8"/>
      <c r="MJB47" s="8"/>
      <c r="MJC47" s="8"/>
      <c r="MJD47" s="8"/>
      <c r="MJE47" s="8"/>
      <c r="MJF47" s="8"/>
      <c r="MJG47" s="8"/>
      <c r="MJH47" s="8"/>
      <c r="MJI47" s="8"/>
      <c r="MJJ47" s="8"/>
      <c r="MJK47" s="8"/>
      <c r="MJL47" s="8"/>
      <c r="MJM47" s="8"/>
      <c r="MJN47" s="8"/>
      <c r="MJO47" s="8"/>
      <c r="MJP47" s="8"/>
      <c r="MJQ47" s="8"/>
      <c r="MJR47" s="8"/>
      <c r="MJS47" s="8"/>
      <c r="MJT47" s="8"/>
      <c r="MJU47" s="8"/>
      <c r="MJV47" s="8"/>
      <c r="MJW47" s="8"/>
      <c r="MJX47" s="8"/>
      <c r="MJY47" s="8"/>
      <c r="MJZ47" s="8"/>
      <c r="MKA47" s="8"/>
      <c r="MKB47" s="8"/>
      <c r="MKC47" s="8"/>
      <c r="MKD47" s="8"/>
      <c r="MKE47" s="8"/>
      <c r="MKF47" s="8"/>
      <c r="MKG47" s="8"/>
      <c r="MKH47" s="8"/>
      <c r="MKI47" s="8"/>
      <c r="MKJ47" s="8"/>
      <c r="MKK47" s="8"/>
      <c r="MKL47" s="8"/>
      <c r="MKM47" s="8"/>
      <c r="MKN47" s="8"/>
      <c r="MKO47" s="8"/>
      <c r="MKP47" s="8"/>
      <c r="MKQ47" s="8"/>
      <c r="MKR47" s="8"/>
      <c r="MKS47" s="8"/>
      <c r="MKT47" s="8"/>
      <c r="MKU47" s="8"/>
      <c r="MKV47" s="8"/>
      <c r="MKW47" s="8"/>
      <c r="MKX47" s="8"/>
      <c r="MKY47" s="8"/>
      <c r="MKZ47" s="8"/>
      <c r="MLA47" s="8"/>
      <c r="MLB47" s="8"/>
      <c r="MLC47" s="8"/>
      <c r="MLD47" s="8"/>
      <c r="MLE47" s="8"/>
      <c r="MLF47" s="8"/>
      <c r="MLG47" s="8"/>
      <c r="MLH47" s="8"/>
      <c r="MLI47" s="8"/>
      <c r="MLJ47" s="8"/>
      <c r="MLK47" s="8"/>
      <c r="MLL47" s="8"/>
      <c r="MLM47" s="8"/>
      <c r="MLN47" s="8"/>
      <c r="MLO47" s="8"/>
      <c r="MLP47" s="8"/>
      <c r="MLQ47" s="8"/>
      <c r="MLR47" s="8"/>
      <c r="MLS47" s="8"/>
      <c r="MLT47" s="8"/>
      <c r="MLU47" s="8"/>
      <c r="MLV47" s="8"/>
      <c r="MLW47" s="8"/>
      <c r="MLX47" s="8"/>
      <c r="MLY47" s="8"/>
      <c r="MLZ47" s="8"/>
      <c r="MMA47" s="8"/>
      <c r="MMB47" s="8"/>
      <c r="MMC47" s="8"/>
      <c r="MMD47" s="8"/>
      <c r="MME47" s="8"/>
      <c r="MMF47" s="8"/>
      <c r="MMG47" s="8"/>
      <c r="MMH47" s="8"/>
      <c r="MMI47" s="8"/>
      <c r="MMJ47" s="8"/>
      <c r="MMK47" s="8"/>
      <c r="MML47" s="8"/>
      <c r="MMM47" s="8"/>
      <c r="MMN47" s="8"/>
      <c r="MMO47" s="8"/>
      <c r="MMP47" s="8"/>
      <c r="MMQ47" s="8"/>
      <c r="MMR47" s="8"/>
      <c r="MMS47" s="8"/>
      <c r="MMT47" s="8"/>
      <c r="MMU47" s="8"/>
      <c r="MMV47" s="8"/>
      <c r="MMW47" s="8"/>
      <c r="MMX47" s="8"/>
      <c r="MMY47" s="8"/>
      <c r="MMZ47" s="8"/>
      <c r="MNA47" s="8"/>
      <c r="MNB47" s="8"/>
      <c r="MNC47" s="8"/>
      <c r="MND47" s="8"/>
      <c r="MNE47" s="8"/>
      <c r="MNF47" s="8"/>
      <c r="MNG47" s="8"/>
      <c r="MNH47" s="8"/>
      <c r="MNI47" s="8"/>
      <c r="MNJ47" s="8"/>
      <c r="MNK47" s="8"/>
      <c r="MNL47" s="8"/>
      <c r="MNM47" s="8"/>
      <c r="MNN47" s="8"/>
      <c r="MNO47" s="8"/>
      <c r="MNP47" s="8"/>
      <c r="MNQ47" s="8"/>
      <c r="MNR47" s="8"/>
      <c r="MNS47" s="8"/>
      <c r="MNT47" s="8"/>
      <c r="MNU47" s="8"/>
      <c r="MNV47" s="8"/>
      <c r="MNW47" s="8"/>
      <c r="MNX47" s="8"/>
      <c r="MNY47" s="8"/>
      <c r="MNZ47" s="8"/>
      <c r="MOA47" s="8"/>
      <c r="MOB47" s="8"/>
      <c r="MOC47" s="8"/>
      <c r="MOD47" s="8"/>
      <c r="MOE47" s="8"/>
      <c r="MOF47" s="8"/>
      <c r="MOG47" s="8"/>
      <c r="MOH47" s="8"/>
      <c r="MOI47" s="8"/>
      <c r="MOJ47" s="8"/>
      <c r="MOK47" s="8"/>
      <c r="MOL47" s="8"/>
      <c r="MOM47" s="8"/>
      <c r="MON47" s="8"/>
      <c r="MOO47" s="8"/>
      <c r="MOP47" s="8"/>
      <c r="MOQ47" s="8"/>
      <c r="MOR47" s="8"/>
      <c r="MOS47" s="8"/>
      <c r="MOT47" s="8"/>
      <c r="MOU47" s="8"/>
      <c r="MOV47" s="8"/>
      <c r="MOW47" s="8"/>
      <c r="MOX47" s="8"/>
      <c r="MOY47" s="8"/>
      <c r="MOZ47" s="8"/>
      <c r="MPA47" s="8"/>
      <c r="MPB47" s="8"/>
      <c r="MPC47" s="8"/>
      <c r="MPD47" s="8"/>
      <c r="MPE47" s="8"/>
      <c r="MPF47" s="8"/>
      <c r="MPG47" s="8"/>
      <c r="MPH47" s="8"/>
      <c r="MPI47" s="8"/>
      <c r="MPJ47" s="8"/>
      <c r="MPK47" s="8"/>
      <c r="MPL47" s="8"/>
      <c r="MPM47" s="8"/>
      <c r="MPN47" s="8"/>
      <c r="MPO47" s="8"/>
      <c r="MPP47" s="8"/>
      <c r="MPQ47" s="8"/>
      <c r="MPR47" s="8"/>
      <c r="MPS47" s="8"/>
      <c r="MPT47" s="8"/>
      <c r="MPU47" s="8"/>
      <c r="MPV47" s="8"/>
      <c r="MPW47" s="8"/>
      <c r="MPX47" s="8"/>
      <c r="MPY47" s="8"/>
      <c r="MPZ47" s="8"/>
      <c r="MQA47" s="8"/>
      <c r="MQB47" s="8"/>
      <c r="MQC47" s="8"/>
      <c r="MQD47" s="8"/>
      <c r="MQE47" s="8"/>
      <c r="MQF47" s="8"/>
      <c r="MQG47" s="8"/>
      <c r="MQH47" s="8"/>
      <c r="MQI47" s="8"/>
      <c r="MQJ47" s="8"/>
      <c r="MQK47" s="8"/>
      <c r="MQL47" s="8"/>
      <c r="MQM47" s="8"/>
      <c r="MQN47" s="8"/>
      <c r="MQO47" s="8"/>
      <c r="MQP47" s="8"/>
      <c r="MQQ47" s="8"/>
      <c r="MQR47" s="8"/>
      <c r="MQS47" s="8"/>
      <c r="MQT47" s="8"/>
      <c r="MQU47" s="8"/>
      <c r="MQV47" s="8"/>
      <c r="MQW47" s="8"/>
      <c r="MQX47" s="8"/>
      <c r="MQY47" s="8"/>
      <c r="MQZ47" s="8"/>
      <c r="MRA47" s="8"/>
      <c r="MRB47" s="8"/>
      <c r="MRC47" s="8"/>
      <c r="MRD47" s="8"/>
      <c r="MRE47" s="8"/>
      <c r="MRF47" s="8"/>
      <c r="MRG47" s="8"/>
      <c r="MRH47" s="8"/>
      <c r="MRI47" s="8"/>
      <c r="MRJ47" s="8"/>
      <c r="MRK47" s="8"/>
      <c r="MRL47" s="8"/>
      <c r="MRM47" s="8"/>
      <c r="MRN47" s="8"/>
      <c r="MRO47" s="8"/>
      <c r="MRP47" s="8"/>
      <c r="MRQ47" s="8"/>
      <c r="MRR47" s="8"/>
      <c r="MRS47" s="8"/>
      <c r="MRT47" s="8"/>
      <c r="MRU47" s="8"/>
      <c r="MRV47" s="8"/>
      <c r="MRW47" s="8"/>
      <c r="MRX47" s="8"/>
      <c r="MRY47" s="8"/>
      <c r="MRZ47" s="8"/>
      <c r="MSA47" s="8"/>
      <c r="MSB47" s="8"/>
      <c r="MSC47" s="8"/>
      <c r="MSD47" s="8"/>
      <c r="MSE47" s="8"/>
      <c r="MSF47" s="8"/>
      <c r="MSG47" s="8"/>
      <c r="MSH47" s="8"/>
      <c r="MSI47" s="8"/>
      <c r="MSJ47" s="8"/>
      <c r="MSK47" s="8"/>
      <c r="MSL47" s="8"/>
      <c r="MSM47" s="8"/>
      <c r="MSN47" s="8"/>
      <c r="MSO47" s="8"/>
      <c r="MSP47" s="8"/>
      <c r="MSQ47" s="8"/>
      <c r="MSR47" s="8"/>
      <c r="MSS47" s="8"/>
      <c r="MST47" s="8"/>
      <c r="MSU47" s="8"/>
      <c r="MSV47" s="8"/>
      <c r="MSW47" s="8"/>
      <c r="MSX47" s="8"/>
      <c r="MSY47" s="8"/>
      <c r="MSZ47" s="8"/>
      <c r="MTA47" s="8"/>
      <c r="MTB47" s="8"/>
      <c r="MTC47" s="8"/>
      <c r="MTD47" s="8"/>
      <c r="MTE47" s="8"/>
      <c r="MTF47" s="8"/>
      <c r="MTG47" s="8"/>
      <c r="MTH47" s="8"/>
      <c r="MTI47" s="8"/>
      <c r="MTJ47" s="8"/>
      <c r="MTK47" s="8"/>
      <c r="MTL47" s="8"/>
      <c r="MTM47" s="8"/>
      <c r="MTN47" s="8"/>
      <c r="MTO47" s="8"/>
      <c r="MTP47" s="8"/>
      <c r="MTQ47" s="8"/>
      <c r="MTR47" s="8"/>
      <c r="MTS47" s="8"/>
      <c r="MTT47" s="8"/>
      <c r="MTU47" s="8"/>
      <c r="MTV47" s="8"/>
      <c r="MTW47" s="8"/>
      <c r="MTX47" s="8"/>
      <c r="MTY47" s="8"/>
      <c r="MTZ47" s="8"/>
      <c r="MUA47" s="8"/>
      <c r="MUB47" s="8"/>
      <c r="MUC47" s="8"/>
      <c r="MUD47" s="8"/>
      <c r="MUE47" s="8"/>
      <c r="MUF47" s="8"/>
      <c r="MUG47" s="8"/>
      <c r="MUH47" s="8"/>
      <c r="MUI47" s="8"/>
      <c r="MUJ47" s="8"/>
      <c r="MUK47" s="8"/>
      <c r="MUL47" s="8"/>
      <c r="MUM47" s="8"/>
      <c r="MUN47" s="8"/>
      <c r="MUO47" s="8"/>
      <c r="MUP47" s="8"/>
      <c r="MUQ47" s="8"/>
      <c r="MUR47" s="8"/>
      <c r="MUS47" s="8"/>
      <c r="MUT47" s="8"/>
      <c r="MUU47" s="8"/>
      <c r="MUV47" s="8"/>
      <c r="MUW47" s="8"/>
      <c r="MUX47" s="8"/>
      <c r="MUY47" s="8"/>
      <c r="MUZ47" s="8"/>
      <c r="MVA47" s="8"/>
      <c r="MVB47" s="8"/>
      <c r="MVC47" s="8"/>
      <c r="MVD47" s="8"/>
      <c r="MVE47" s="8"/>
      <c r="MVF47" s="8"/>
      <c r="MVG47" s="8"/>
      <c r="MVH47" s="8"/>
      <c r="MVI47" s="8"/>
      <c r="MVJ47" s="8"/>
      <c r="MVK47" s="8"/>
      <c r="MVL47" s="8"/>
      <c r="MVM47" s="8"/>
      <c r="MVN47" s="8"/>
      <c r="MVO47" s="8"/>
      <c r="MVP47" s="8"/>
      <c r="MVQ47" s="8"/>
      <c r="MVR47" s="8"/>
      <c r="MVS47" s="8"/>
      <c r="MVT47" s="8"/>
      <c r="MVU47" s="8"/>
      <c r="MVV47" s="8"/>
      <c r="MVW47" s="8"/>
      <c r="MVX47" s="8"/>
      <c r="MVY47" s="8"/>
      <c r="MVZ47" s="8"/>
      <c r="MWA47" s="8"/>
      <c r="MWB47" s="8"/>
      <c r="MWC47" s="8"/>
      <c r="MWD47" s="8"/>
      <c r="MWE47" s="8"/>
      <c r="MWF47" s="8"/>
      <c r="MWG47" s="8"/>
      <c r="MWH47" s="8"/>
      <c r="MWI47" s="8"/>
      <c r="MWJ47" s="8"/>
      <c r="MWK47" s="8"/>
      <c r="MWL47" s="8"/>
      <c r="MWM47" s="8"/>
      <c r="MWN47" s="8"/>
      <c r="MWO47" s="8"/>
      <c r="MWP47" s="8"/>
      <c r="MWQ47" s="8"/>
      <c r="MWR47" s="8"/>
      <c r="MWS47" s="8"/>
      <c r="MWT47" s="8"/>
      <c r="MWU47" s="8"/>
      <c r="MWV47" s="8"/>
      <c r="MWW47" s="8"/>
      <c r="MWX47" s="8"/>
      <c r="MWY47" s="8"/>
      <c r="MWZ47" s="8"/>
      <c r="MXA47" s="8"/>
      <c r="MXB47" s="8"/>
      <c r="MXC47" s="8"/>
      <c r="MXD47" s="8"/>
      <c r="MXE47" s="8"/>
      <c r="MXF47" s="8"/>
      <c r="MXG47" s="8"/>
      <c r="MXH47" s="8"/>
      <c r="MXI47" s="8"/>
      <c r="MXJ47" s="8"/>
      <c r="MXK47" s="8"/>
      <c r="MXL47" s="8"/>
      <c r="MXM47" s="8"/>
      <c r="MXN47" s="8"/>
      <c r="MXO47" s="8"/>
      <c r="MXP47" s="8"/>
      <c r="MXQ47" s="8"/>
      <c r="MXR47" s="8"/>
      <c r="MXS47" s="8"/>
      <c r="MXT47" s="8"/>
      <c r="MXU47" s="8"/>
      <c r="MXV47" s="8"/>
      <c r="MXW47" s="8"/>
      <c r="MXX47" s="8"/>
      <c r="MXY47" s="8"/>
      <c r="MXZ47" s="8"/>
      <c r="MYA47" s="8"/>
      <c r="MYB47" s="8"/>
      <c r="MYC47" s="8"/>
      <c r="MYD47" s="8"/>
      <c r="MYE47" s="8"/>
      <c r="MYF47" s="8"/>
      <c r="MYG47" s="8"/>
      <c r="MYH47" s="8"/>
      <c r="MYI47" s="8"/>
      <c r="MYJ47" s="8"/>
      <c r="MYK47" s="8"/>
      <c r="MYL47" s="8"/>
      <c r="MYM47" s="8"/>
      <c r="MYN47" s="8"/>
      <c r="MYO47" s="8"/>
      <c r="MYP47" s="8"/>
      <c r="MYQ47" s="8"/>
      <c r="MYR47" s="8"/>
      <c r="MYS47" s="8"/>
      <c r="MYT47" s="8"/>
      <c r="MYU47" s="8"/>
      <c r="MYV47" s="8"/>
      <c r="MYW47" s="8"/>
      <c r="MYX47" s="8"/>
      <c r="MYY47" s="8"/>
      <c r="MYZ47" s="8"/>
      <c r="MZA47" s="8"/>
      <c r="MZB47" s="8"/>
      <c r="MZC47" s="8"/>
      <c r="MZD47" s="8"/>
      <c r="MZE47" s="8"/>
      <c r="MZF47" s="8"/>
      <c r="MZG47" s="8"/>
      <c r="MZH47" s="8"/>
      <c r="MZI47" s="8"/>
      <c r="MZJ47" s="8"/>
      <c r="MZK47" s="8"/>
      <c r="MZL47" s="8"/>
      <c r="MZM47" s="8"/>
      <c r="MZN47" s="8"/>
      <c r="MZO47" s="8"/>
      <c r="MZP47" s="8"/>
      <c r="MZQ47" s="8"/>
      <c r="MZR47" s="8"/>
      <c r="MZS47" s="8"/>
      <c r="MZT47" s="8"/>
      <c r="MZU47" s="8"/>
      <c r="MZV47" s="8"/>
      <c r="MZW47" s="8"/>
      <c r="MZX47" s="8"/>
      <c r="MZY47" s="8"/>
      <c r="MZZ47" s="8"/>
      <c r="NAA47" s="8"/>
      <c r="NAB47" s="8"/>
      <c r="NAC47" s="8"/>
      <c r="NAD47" s="8"/>
      <c r="NAE47" s="8"/>
      <c r="NAF47" s="8"/>
      <c r="NAG47" s="8"/>
      <c r="NAH47" s="8"/>
      <c r="NAI47" s="8"/>
      <c r="NAJ47" s="8"/>
      <c r="NAK47" s="8"/>
      <c r="NAL47" s="8"/>
      <c r="NAM47" s="8"/>
      <c r="NAN47" s="8"/>
      <c r="NAO47" s="8"/>
      <c r="NAP47" s="8"/>
      <c r="NAQ47" s="8"/>
      <c r="NAR47" s="8"/>
      <c r="NAS47" s="8"/>
      <c r="NAT47" s="8"/>
      <c r="NAU47" s="8"/>
      <c r="NAV47" s="8"/>
      <c r="NAW47" s="8"/>
      <c r="NAX47" s="8"/>
      <c r="NAY47" s="8"/>
      <c r="NAZ47" s="8"/>
      <c r="NBA47" s="8"/>
      <c r="NBB47" s="8"/>
      <c r="NBC47" s="8"/>
      <c r="NBD47" s="8"/>
      <c r="NBE47" s="8"/>
      <c r="NBF47" s="8"/>
      <c r="NBG47" s="8"/>
      <c r="NBH47" s="8"/>
      <c r="NBI47" s="8"/>
      <c r="NBJ47" s="8"/>
      <c r="NBK47" s="8"/>
      <c r="NBL47" s="8"/>
      <c r="NBM47" s="8"/>
      <c r="NBN47" s="8"/>
      <c r="NBO47" s="8"/>
      <c r="NBP47" s="8"/>
      <c r="NBQ47" s="8"/>
      <c r="NBR47" s="8"/>
      <c r="NBS47" s="8"/>
      <c r="NBT47" s="8"/>
      <c r="NBU47" s="8"/>
      <c r="NBV47" s="8"/>
      <c r="NBW47" s="8"/>
      <c r="NBX47" s="8"/>
      <c r="NBY47" s="8"/>
      <c r="NBZ47" s="8"/>
      <c r="NCA47" s="8"/>
      <c r="NCB47" s="8"/>
      <c r="NCC47" s="8"/>
      <c r="NCD47" s="8"/>
      <c r="NCE47" s="8"/>
      <c r="NCF47" s="8"/>
      <c r="NCG47" s="8"/>
      <c r="NCH47" s="8"/>
      <c r="NCI47" s="8"/>
      <c r="NCJ47" s="8"/>
      <c r="NCK47" s="8"/>
      <c r="NCL47" s="8"/>
      <c r="NCM47" s="8"/>
      <c r="NCN47" s="8"/>
      <c r="NCO47" s="8"/>
      <c r="NCP47" s="8"/>
      <c r="NCQ47" s="8"/>
      <c r="NCR47" s="8"/>
      <c r="NCS47" s="8"/>
      <c r="NCT47" s="8"/>
      <c r="NCU47" s="8"/>
      <c r="NCV47" s="8"/>
      <c r="NCW47" s="8"/>
      <c r="NCX47" s="8"/>
      <c r="NCY47" s="8"/>
      <c r="NCZ47" s="8"/>
      <c r="NDA47" s="8"/>
      <c r="NDB47" s="8"/>
      <c r="NDC47" s="8"/>
      <c r="NDD47" s="8"/>
      <c r="NDE47" s="8"/>
      <c r="NDF47" s="8"/>
      <c r="NDG47" s="8"/>
      <c r="NDH47" s="8"/>
      <c r="NDI47" s="8"/>
      <c r="NDJ47" s="8"/>
      <c r="NDK47" s="8"/>
      <c r="NDL47" s="8"/>
      <c r="NDM47" s="8"/>
      <c r="NDN47" s="8"/>
      <c r="NDO47" s="8"/>
      <c r="NDP47" s="8"/>
      <c r="NDQ47" s="8"/>
      <c r="NDR47" s="8"/>
      <c r="NDS47" s="8"/>
      <c r="NDT47" s="8"/>
      <c r="NDU47" s="8"/>
      <c r="NDV47" s="8"/>
      <c r="NDW47" s="8"/>
      <c r="NDX47" s="8"/>
      <c r="NDY47" s="8"/>
      <c r="NDZ47" s="8"/>
      <c r="NEA47" s="8"/>
      <c r="NEB47" s="8"/>
      <c r="NEC47" s="8"/>
      <c r="NED47" s="8"/>
      <c r="NEE47" s="8"/>
      <c r="NEF47" s="8"/>
      <c r="NEG47" s="8"/>
      <c r="NEH47" s="8"/>
      <c r="NEI47" s="8"/>
      <c r="NEJ47" s="8"/>
      <c r="NEK47" s="8"/>
      <c r="NEL47" s="8"/>
      <c r="NEM47" s="8"/>
      <c r="NEN47" s="8"/>
      <c r="NEO47" s="8"/>
      <c r="NEP47" s="8"/>
      <c r="NEQ47" s="8"/>
      <c r="NER47" s="8"/>
      <c r="NES47" s="8"/>
      <c r="NET47" s="8"/>
      <c r="NEU47" s="8"/>
      <c r="NEV47" s="8"/>
      <c r="NEW47" s="8"/>
      <c r="NEX47" s="8"/>
      <c r="NEY47" s="8"/>
      <c r="NEZ47" s="8"/>
      <c r="NFA47" s="8"/>
      <c r="NFB47" s="8"/>
      <c r="NFC47" s="8"/>
      <c r="NFD47" s="8"/>
      <c r="NFE47" s="8"/>
      <c r="NFF47" s="8"/>
      <c r="NFG47" s="8"/>
      <c r="NFH47" s="8"/>
      <c r="NFI47" s="8"/>
      <c r="NFJ47" s="8"/>
      <c r="NFK47" s="8"/>
      <c r="NFL47" s="8"/>
      <c r="NFM47" s="8"/>
      <c r="NFN47" s="8"/>
      <c r="NFO47" s="8"/>
      <c r="NFP47" s="8"/>
      <c r="NFQ47" s="8"/>
      <c r="NFR47" s="8"/>
      <c r="NFS47" s="8"/>
      <c r="NFT47" s="8"/>
      <c r="NFU47" s="8"/>
      <c r="NFV47" s="8"/>
      <c r="NFW47" s="8"/>
      <c r="NFX47" s="8"/>
      <c r="NFY47" s="8"/>
      <c r="NFZ47" s="8"/>
      <c r="NGA47" s="8"/>
      <c r="NGB47" s="8"/>
      <c r="NGC47" s="8"/>
      <c r="NGD47" s="8"/>
      <c r="NGE47" s="8"/>
      <c r="NGF47" s="8"/>
      <c r="NGG47" s="8"/>
      <c r="NGH47" s="8"/>
      <c r="NGI47" s="8"/>
      <c r="NGJ47" s="8"/>
      <c r="NGK47" s="8"/>
      <c r="NGL47" s="8"/>
      <c r="NGM47" s="8"/>
      <c r="NGN47" s="8"/>
      <c r="NGO47" s="8"/>
      <c r="NGP47" s="8"/>
      <c r="NGQ47" s="8"/>
      <c r="NGR47" s="8"/>
      <c r="NGS47" s="8"/>
      <c r="NGT47" s="8"/>
      <c r="NGU47" s="8"/>
      <c r="NGV47" s="8"/>
      <c r="NGW47" s="8"/>
      <c r="NGX47" s="8"/>
      <c r="NGY47" s="8"/>
      <c r="NGZ47" s="8"/>
      <c r="NHA47" s="8"/>
      <c r="NHB47" s="8"/>
      <c r="NHC47" s="8"/>
      <c r="NHD47" s="8"/>
      <c r="NHE47" s="8"/>
      <c r="NHF47" s="8"/>
      <c r="NHG47" s="8"/>
      <c r="NHH47" s="8"/>
      <c r="NHI47" s="8"/>
      <c r="NHJ47" s="8"/>
      <c r="NHK47" s="8"/>
      <c r="NHL47" s="8"/>
      <c r="NHM47" s="8"/>
      <c r="NHN47" s="8"/>
      <c r="NHO47" s="8"/>
      <c r="NHP47" s="8"/>
      <c r="NHQ47" s="8"/>
      <c r="NHR47" s="8"/>
      <c r="NHS47" s="8"/>
      <c r="NHT47" s="8"/>
      <c r="NHU47" s="8"/>
      <c r="NHV47" s="8"/>
      <c r="NHW47" s="8"/>
      <c r="NHX47" s="8"/>
      <c r="NHY47" s="8"/>
      <c r="NHZ47" s="8"/>
      <c r="NIA47" s="8"/>
      <c r="NIB47" s="8"/>
      <c r="NIC47" s="8"/>
      <c r="NID47" s="8"/>
      <c r="NIE47" s="8"/>
      <c r="NIF47" s="8"/>
      <c r="NIG47" s="8"/>
      <c r="NIH47" s="8"/>
      <c r="NII47" s="8"/>
      <c r="NIJ47" s="8"/>
      <c r="NIK47" s="8"/>
      <c r="NIL47" s="8"/>
      <c r="NIM47" s="8"/>
      <c r="NIN47" s="8"/>
      <c r="NIO47" s="8"/>
      <c r="NIP47" s="8"/>
      <c r="NIQ47" s="8"/>
      <c r="NIR47" s="8"/>
      <c r="NIS47" s="8"/>
      <c r="NIT47" s="8"/>
      <c r="NIU47" s="8"/>
      <c r="NIV47" s="8"/>
      <c r="NIW47" s="8"/>
      <c r="NIX47" s="8"/>
      <c r="NIY47" s="8"/>
      <c r="NIZ47" s="8"/>
      <c r="NJA47" s="8"/>
      <c r="NJB47" s="8"/>
      <c r="NJC47" s="8"/>
      <c r="NJD47" s="8"/>
      <c r="NJE47" s="8"/>
      <c r="NJF47" s="8"/>
      <c r="NJG47" s="8"/>
      <c r="NJH47" s="8"/>
      <c r="NJI47" s="8"/>
      <c r="NJJ47" s="8"/>
      <c r="NJK47" s="8"/>
      <c r="NJL47" s="8"/>
      <c r="NJM47" s="8"/>
      <c r="NJN47" s="8"/>
      <c r="NJO47" s="8"/>
      <c r="NJP47" s="8"/>
      <c r="NJQ47" s="8"/>
      <c r="NJR47" s="8"/>
      <c r="NJS47" s="8"/>
      <c r="NJT47" s="8"/>
      <c r="NJU47" s="8"/>
      <c r="NJV47" s="8"/>
      <c r="NJW47" s="8"/>
      <c r="NJX47" s="8"/>
      <c r="NJY47" s="8"/>
      <c r="NJZ47" s="8"/>
      <c r="NKA47" s="8"/>
      <c r="NKB47" s="8"/>
      <c r="NKC47" s="8"/>
      <c r="NKD47" s="8"/>
      <c r="NKE47" s="8"/>
      <c r="NKF47" s="8"/>
      <c r="NKG47" s="8"/>
      <c r="NKH47" s="8"/>
      <c r="NKI47" s="8"/>
      <c r="NKJ47" s="8"/>
      <c r="NKK47" s="8"/>
      <c r="NKL47" s="8"/>
      <c r="NKM47" s="8"/>
      <c r="NKN47" s="8"/>
      <c r="NKO47" s="8"/>
      <c r="NKP47" s="8"/>
      <c r="NKQ47" s="8"/>
      <c r="NKR47" s="8"/>
      <c r="NKS47" s="8"/>
      <c r="NKT47" s="8"/>
      <c r="NKU47" s="8"/>
      <c r="NKV47" s="8"/>
      <c r="NKW47" s="8"/>
      <c r="NKX47" s="8"/>
      <c r="NKY47" s="8"/>
      <c r="NKZ47" s="8"/>
      <c r="NLA47" s="8"/>
      <c r="NLB47" s="8"/>
      <c r="NLC47" s="8"/>
      <c r="NLD47" s="8"/>
      <c r="NLE47" s="8"/>
      <c r="NLF47" s="8"/>
      <c r="NLG47" s="8"/>
      <c r="NLH47" s="8"/>
      <c r="NLI47" s="8"/>
      <c r="NLJ47" s="8"/>
      <c r="NLK47" s="8"/>
      <c r="NLL47" s="8"/>
      <c r="NLM47" s="8"/>
      <c r="NLN47" s="8"/>
      <c r="NLO47" s="8"/>
      <c r="NLP47" s="8"/>
      <c r="NLQ47" s="8"/>
      <c r="NLR47" s="8"/>
      <c r="NLS47" s="8"/>
      <c r="NLT47" s="8"/>
      <c r="NLU47" s="8"/>
      <c r="NLV47" s="8"/>
      <c r="NLW47" s="8"/>
      <c r="NLX47" s="8"/>
      <c r="NLY47" s="8"/>
      <c r="NLZ47" s="8"/>
      <c r="NMA47" s="8"/>
      <c r="NMB47" s="8"/>
      <c r="NMC47" s="8"/>
      <c r="NMD47" s="8"/>
      <c r="NME47" s="8"/>
      <c r="NMF47" s="8"/>
      <c r="NMG47" s="8"/>
      <c r="NMH47" s="8"/>
      <c r="NMI47" s="8"/>
      <c r="NMJ47" s="8"/>
      <c r="NMK47" s="8"/>
      <c r="NML47" s="8"/>
      <c r="NMM47" s="8"/>
      <c r="NMN47" s="8"/>
      <c r="NMO47" s="8"/>
      <c r="NMP47" s="8"/>
      <c r="NMQ47" s="8"/>
      <c r="NMR47" s="8"/>
      <c r="NMS47" s="8"/>
      <c r="NMT47" s="8"/>
      <c r="NMU47" s="8"/>
      <c r="NMV47" s="8"/>
      <c r="NMW47" s="8"/>
      <c r="NMX47" s="8"/>
      <c r="NMY47" s="8"/>
      <c r="NMZ47" s="8"/>
      <c r="NNA47" s="8"/>
      <c r="NNB47" s="8"/>
      <c r="NNC47" s="8"/>
      <c r="NND47" s="8"/>
      <c r="NNE47" s="8"/>
      <c r="NNF47" s="8"/>
      <c r="NNG47" s="8"/>
      <c r="NNH47" s="8"/>
      <c r="NNI47" s="8"/>
      <c r="NNJ47" s="8"/>
      <c r="NNK47" s="8"/>
      <c r="NNL47" s="8"/>
      <c r="NNM47" s="8"/>
      <c r="NNN47" s="8"/>
      <c r="NNO47" s="8"/>
      <c r="NNP47" s="8"/>
      <c r="NNQ47" s="8"/>
      <c r="NNR47" s="8"/>
      <c r="NNS47" s="8"/>
      <c r="NNT47" s="8"/>
      <c r="NNU47" s="8"/>
      <c r="NNV47" s="8"/>
      <c r="NNW47" s="8"/>
      <c r="NNX47" s="8"/>
      <c r="NNY47" s="8"/>
      <c r="NNZ47" s="8"/>
      <c r="NOA47" s="8"/>
      <c r="NOB47" s="8"/>
      <c r="NOC47" s="8"/>
      <c r="NOD47" s="8"/>
      <c r="NOE47" s="8"/>
      <c r="NOF47" s="8"/>
      <c r="NOG47" s="8"/>
      <c r="NOH47" s="8"/>
      <c r="NOI47" s="8"/>
      <c r="NOJ47" s="8"/>
      <c r="NOK47" s="8"/>
      <c r="NOL47" s="8"/>
      <c r="NOM47" s="8"/>
      <c r="NON47" s="8"/>
      <c r="NOO47" s="8"/>
      <c r="NOP47" s="8"/>
      <c r="NOQ47" s="8"/>
      <c r="NOR47" s="8"/>
      <c r="NOS47" s="8"/>
      <c r="NOT47" s="8"/>
      <c r="NOU47" s="8"/>
      <c r="NOV47" s="8"/>
      <c r="NOW47" s="8"/>
      <c r="NOX47" s="8"/>
      <c r="NOY47" s="8"/>
      <c r="NOZ47" s="8"/>
      <c r="NPA47" s="8"/>
      <c r="NPB47" s="8"/>
      <c r="NPC47" s="8"/>
      <c r="NPD47" s="8"/>
      <c r="NPE47" s="8"/>
      <c r="NPF47" s="8"/>
      <c r="NPG47" s="8"/>
      <c r="NPH47" s="8"/>
      <c r="NPI47" s="8"/>
      <c r="NPJ47" s="8"/>
      <c r="NPK47" s="8"/>
      <c r="NPL47" s="8"/>
      <c r="NPM47" s="8"/>
      <c r="NPN47" s="8"/>
      <c r="NPO47" s="8"/>
      <c r="NPP47" s="8"/>
      <c r="NPQ47" s="8"/>
      <c r="NPR47" s="8"/>
      <c r="NPS47" s="8"/>
      <c r="NPT47" s="8"/>
      <c r="NPU47" s="8"/>
      <c r="NPV47" s="8"/>
      <c r="NPW47" s="8"/>
      <c r="NPX47" s="8"/>
      <c r="NPY47" s="8"/>
      <c r="NPZ47" s="8"/>
      <c r="NQA47" s="8"/>
      <c r="NQB47" s="8"/>
      <c r="NQC47" s="8"/>
      <c r="NQD47" s="8"/>
      <c r="NQE47" s="8"/>
      <c r="NQF47" s="8"/>
      <c r="NQG47" s="8"/>
      <c r="NQH47" s="8"/>
      <c r="NQI47" s="8"/>
      <c r="NQJ47" s="8"/>
      <c r="NQK47" s="8"/>
      <c r="NQL47" s="8"/>
      <c r="NQM47" s="8"/>
      <c r="NQN47" s="8"/>
      <c r="NQO47" s="8"/>
      <c r="NQP47" s="8"/>
      <c r="NQQ47" s="8"/>
      <c r="NQR47" s="8"/>
      <c r="NQS47" s="8"/>
      <c r="NQT47" s="8"/>
      <c r="NQU47" s="8"/>
      <c r="NQV47" s="8"/>
      <c r="NQW47" s="8"/>
      <c r="NQX47" s="8"/>
      <c r="NQY47" s="8"/>
      <c r="NQZ47" s="8"/>
      <c r="NRA47" s="8"/>
      <c r="NRB47" s="8"/>
      <c r="NRC47" s="8"/>
      <c r="NRD47" s="8"/>
      <c r="NRE47" s="8"/>
      <c r="NRF47" s="8"/>
      <c r="NRG47" s="8"/>
      <c r="NRH47" s="8"/>
      <c r="NRI47" s="8"/>
      <c r="NRJ47" s="8"/>
      <c r="NRK47" s="8"/>
      <c r="NRL47" s="8"/>
      <c r="NRM47" s="8"/>
      <c r="NRN47" s="8"/>
      <c r="NRO47" s="8"/>
      <c r="NRP47" s="8"/>
      <c r="NRQ47" s="8"/>
      <c r="NRR47" s="8"/>
      <c r="NRS47" s="8"/>
      <c r="NRT47" s="8"/>
      <c r="NRU47" s="8"/>
      <c r="NRV47" s="8"/>
      <c r="NRW47" s="8"/>
      <c r="NRX47" s="8"/>
      <c r="NRY47" s="8"/>
      <c r="NRZ47" s="8"/>
      <c r="NSA47" s="8"/>
      <c r="NSB47" s="8"/>
      <c r="NSC47" s="8"/>
      <c r="NSD47" s="8"/>
      <c r="NSE47" s="8"/>
      <c r="NSF47" s="8"/>
      <c r="NSG47" s="8"/>
      <c r="NSH47" s="8"/>
      <c r="NSI47" s="8"/>
      <c r="NSJ47" s="8"/>
      <c r="NSK47" s="8"/>
      <c r="NSL47" s="8"/>
      <c r="NSM47" s="8"/>
      <c r="NSN47" s="8"/>
      <c r="NSO47" s="8"/>
      <c r="NSP47" s="8"/>
      <c r="NSQ47" s="8"/>
      <c r="NSR47" s="8"/>
      <c r="NSS47" s="8"/>
      <c r="NST47" s="8"/>
      <c r="NSU47" s="8"/>
      <c r="NSV47" s="8"/>
      <c r="NSW47" s="8"/>
      <c r="NSX47" s="8"/>
      <c r="NSY47" s="8"/>
      <c r="NSZ47" s="8"/>
      <c r="NTA47" s="8"/>
      <c r="NTB47" s="8"/>
      <c r="NTC47" s="8"/>
      <c r="NTD47" s="8"/>
      <c r="NTE47" s="8"/>
      <c r="NTF47" s="8"/>
      <c r="NTG47" s="8"/>
      <c r="NTH47" s="8"/>
      <c r="NTI47" s="8"/>
      <c r="NTJ47" s="8"/>
      <c r="NTK47" s="8"/>
      <c r="NTL47" s="8"/>
      <c r="NTM47" s="8"/>
      <c r="NTN47" s="8"/>
      <c r="NTO47" s="8"/>
      <c r="NTP47" s="8"/>
      <c r="NTQ47" s="8"/>
      <c r="NTR47" s="8"/>
      <c r="NTS47" s="8"/>
      <c r="NTT47" s="8"/>
      <c r="NTU47" s="8"/>
      <c r="NTV47" s="8"/>
      <c r="NTW47" s="8"/>
      <c r="NTX47" s="8"/>
      <c r="NTY47" s="8"/>
      <c r="NTZ47" s="8"/>
      <c r="NUA47" s="8"/>
      <c r="NUB47" s="8"/>
      <c r="NUC47" s="8"/>
      <c r="NUD47" s="8"/>
      <c r="NUE47" s="8"/>
      <c r="NUF47" s="8"/>
      <c r="NUG47" s="8"/>
      <c r="NUH47" s="8"/>
      <c r="NUI47" s="8"/>
      <c r="NUJ47" s="8"/>
      <c r="NUK47" s="8"/>
      <c r="NUL47" s="8"/>
      <c r="NUM47" s="8"/>
      <c r="NUN47" s="8"/>
      <c r="NUO47" s="8"/>
      <c r="NUP47" s="8"/>
      <c r="NUQ47" s="8"/>
      <c r="NUR47" s="8"/>
      <c r="NUS47" s="8"/>
      <c r="NUT47" s="8"/>
      <c r="NUU47" s="8"/>
      <c r="NUV47" s="8"/>
      <c r="NUW47" s="8"/>
      <c r="NUX47" s="8"/>
      <c r="NUY47" s="8"/>
      <c r="NUZ47" s="8"/>
      <c r="NVA47" s="8"/>
      <c r="NVB47" s="8"/>
      <c r="NVC47" s="8"/>
      <c r="NVD47" s="8"/>
      <c r="NVE47" s="8"/>
      <c r="NVF47" s="8"/>
      <c r="NVG47" s="8"/>
      <c r="NVH47" s="8"/>
      <c r="NVI47" s="8"/>
      <c r="NVJ47" s="8"/>
      <c r="NVK47" s="8"/>
      <c r="NVL47" s="8"/>
      <c r="NVM47" s="8"/>
      <c r="NVN47" s="8"/>
      <c r="NVO47" s="8"/>
      <c r="NVP47" s="8"/>
      <c r="NVQ47" s="8"/>
      <c r="NVR47" s="8"/>
      <c r="NVS47" s="8"/>
      <c r="NVT47" s="8"/>
      <c r="NVU47" s="8"/>
      <c r="NVV47" s="8"/>
      <c r="NVW47" s="8"/>
      <c r="NVX47" s="8"/>
      <c r="NVY47" s="8"/>
      <c r="NVZ47" s="8"/>
      <c r="NWA47" s="8"/>
      <c r="NWB47" s="8"/>
      <c r="NWC47" s="8"/>
      <c r="NWD47" s="8"/>
      <c r="NWE47" s="8"/>
      <c r="NWF47" s="8"/>
      <c r="NWG47" s="8"/>
      <c r="NWH47" s="8"/>
      <c r="NWI47" s="8"/>
      <c r="NWJ47" s="8"/>
      <c r="NWK47" s="8"/>
      <c r="NWL47" s="8"/>
      <c r="NWM47" s="8"/>
      <c r="NWN47" s="8"/>
      <c r="NWO47" s="8"/>
      <c r="NWP47" s="8"/>
      <c r="NWQ47" s="8"/>
      <c r="NWR47" s="8"/>
      <c r="NWS47" s="8"/>
      <c r="NWT47" s="8"/>
      <c r="NWU47" s="8"/>
      <c r="NWV47" s="8"/>
      <c r="NWW47" s="8"/>
      <c r="NWX47" s="8"/>
      <c r="NWY47" s="8"/>
      <c r="NWZ47" s="8"/>
      <c r="NXA47" s="8"/>
      <c r="NXB47" s="8"/>
      <c r="NXC47" s="8"/>
      <c r="NXD47" s="8"/>
      <c r="NXE47" s="8"/>
      <c r="NXF47" s="8"/>
      <c r="NXG47" s="8"/>
      <c r="NXH47" s="8"/>
      <c r="NXI47" s="8"/>
      <c r="NXJ47" s="8"/>
      <c r="NXK47" s="8"/>
      <c r="NXL47" s="8"/>
      <c r="NXM47" s="8"/>
      <c r="NXN47" s="8"/>
      <c r="NXO47" s="8"/>
      <c r="NXP47" s="8"/>
      <c r="NXQ47" s="8"/>
      <c r="NXR47" s="8"/>
      <c r="NXS47" s="8"/>
      <c r="NXT47" s="8"/>
      <c r="NXU47" s="8"/>
      <c r="NXV47" s="8"/>
      <c r="NXW47" s="8"/>
      <c r="NXX47" s="8"/>
      <c r="NXY47" s="8"/>
      <c r="NXZ47" s="8"/>
      <c r="NYA47" s="8"/>
      <c r="NYB47" s="8"/>
      <c r="NYC47" s="8"/>
      <c r="NYD47" s="8"/>
      <c r="NYE47" s="8"/>
      <c r="NYF47" s="8"/>
      <c r="NYG47" s="8"/>
      <c r="NYH47" s="8"/>
      <c r="NYI47" s="8"/>
      <c r="NYJ47" s="8"/>
      <c r="NYK47" s="8"/>
      <c r="NYL47" s="8"/>
      <c r="NYM47" s="8"/>
      <c r="NYN47" s="8"/>
      <c r="NYO47" s="8"/>
      <c r="NYP47" s="8"/>
      <c r="NYQ47" s="8"/>
      <c r="NYR47" s="8"/>
      <c r="NYS47" s="8"/>
      <c r="NYT47" s="8"/>
      <c r="NYU47" s="8"/>
      <c r="NYV47" s="8"/>
      <c r="NYW47" s="8"/>
      <c r="NYX47" s="8"/>
      <c r="NYY47" s="8"/>
      <c r="NYZ47" s="8"/>
      <c r="NZA47" s="8"/>
      <c r="NZB47" s="8"/>
      <c r="NZC47" s="8"/>
      <c r="NZD47" s="8"/>
      <c r="NZE47" s="8"/>
      <c r="NZF47" s="8"/>
      <c r="NZG47" s="8"/>
      <c r="NZH47" s="8"/>
      <c r="NZI47" s="8"/>
      <c r="NZJ47" s="8"/>
      <c r="NZK47" s="8"/>
      <c r="NZL47" s="8"/>
      <c r="NZM47" s="8"/>
      <c r="NZN47" s="8"/>
      <c r="NZO47" s="8"/>
      <c r="NZP47" s="8"/>
      <c r="NZQ47" s="8"/>
      <c r="NZR47" s="8"/>
      <c r="NZS47" s="8"/>
      <c r="NZT47" s="8"/>
      <c r="NZU47" s="8"/>
      <c r="NZV47" s="8"/>
      <c r="NZW47" s="8"/>
      <c r="NZX47" s="8"/>
      <c r="NZY47" s="8"/>
      <c r="NZZ47" s="8"/>
      <c r="OAA47" s="8"/>
      <c r="OAB47" s="8"/>
      <c r="OAC47" s="8"/>
      <c r="OAD47" s="8"/>
      <c r="OAE47" s="8"/>
      <c r="OAF47" s="8"/>
      <c r="OAG47" s="8"/>
      <c r="OAH47" s="8"/>
      <c r="OAI47" s="8"/>
      <c r="OAJ47" s="8"/>
      <c r="OAK47" s="8"/>
      <c r="OAL47" s="8"/>
      <c r="OAM47" s="8"/>
      <c r="OAN47" s="8"/>
      <c r="OAO47" s="8"/>
      <c r="OAP47" s="8"/>
      <c r="OAQ47" s="8"/>
      <c r="OAR47" s="8"/>
      <c r="OAS47" s="8"/>
      <c r="OAT47" s="8"/>
      <c r="OAU47" s="8"/>
      <c r="OAV47" s="8"/>
      <c r="OAW47" s="8"/>
      <c r="OAX47" s="8"/>
      <c r="OAY47" s="8"/>
      <c r="OAZ47" s="8"/>
      <c r="OBA47" s="8"/>
      <c r="OBB47" s="8"/>
      <c r="OBC47" s="8"/>
      <c r="OBD47" s="8"/>
      <c r="OBE47" s="8"/>
      <c r="OBF47" s="8"/>
      <c r="OBG47" s="8"/>
      <c r="OBH47" s="8"/>
      <c r="OBI47" s="8"/>
      <c r="OBJ47" s="8"/>
      <c r="OBK47" s="8"/>
      <c r="OBL47" s="8"/>
      <c r="OBM47" s="8"/>
      <c r="OBN47" s="8"/>
      <c r="OBO47" s="8"/>
      <c r="OBP47" s="8"/>
      <c r="OBQ47" s="8"/>
      <c r="OBR47" s="8"/>
      <c r="OBS47" s="8"/>
      <c r="OBT47" s="8"/>
      <c r="OBU47" s="8"/>
      <c r="OBV47" s="8"/>
      <c r="OBW47" s="8"/>
      <c r="OBX47" s="8"/>
      <c r="OBY47" s="8"/>
      <c r="OBZ47" s="8"/>
      <c r="OCA47" s="8"/>
      <c r="OCB47" s="8"/>
      <c r="OCC47" s="8"/>
      <c r="OCD47" s="8"/>
      <c r="OCE47" s="8"/>
      <c r="OCF47" s="8"/>
      <c r="OCG47" s="8"/>
      <c r="OCH47" s="8"/>
      <c r="OCI47" s="8"/>
      <c r="OCJ47" s="8"/>
      <c r="OCK47" s="8"/>
      <c r="OCL47" s="8"/>
      <c r="OCM47" s="8"/>
      <c r="OCN47" s="8"/>
      <c r="OCO47" s="8"/>
      <c r="OCP47" s="8"/>
      <c r="OCQ47" s="8"/>
      <c r="OCR47" s="8"/>
      <c r="OCS47" s="8"/>
      <c r="OCT47" s="8"/>
      <c r="OCU47" s="8"/>
      <c r="OCV47" s="8"/>
      <c r="OCW47" s="8"/>
      <c r="OCX47" s="8"/>
      <c r="OCY47" s="8"/>
      <c r="OCZ47" s="8"/>
      <c r="ODA47" s="8"/>
      <c r="ODB47" s="8"/>
      <c r="ODC47" s="8"/>
      <c r="ODD47" s="8"/>
      <c r="ODE47" s="8"/>
      <c r="ODF47" s="8"/>
      <c r="ODG47" s="8"/>
      <c r="ODH47" s="8"/>
      <c r="ODI47" s="8"/>
      <c r="ODJ47" s="8"/>
      <c r="ODK47" s="8"/>
      <c r="ODL47" s="8"/>
      <c r="ODM47" s="8"/>
      <c r="ODN47" s="8"/>
      <c r="ODO47" s="8"/>
      <c r="ODP47" s="8"/>
      <c r="ODQ47" s="8"/>
      <c r="ODR47" s="8"/>
      <c r="ODS47" s="8"/>
      <c r="ODT47" s="8"/>
      <c r="ODU47" s="8"/>
      <c r="ODV47" s="8"/>
      <c r="ODW47" s="8"/>
      <c r="ODX47" s="8"/>
      <c r="ODY47" s="8"/>
      <c r="ODZ47" s="8"/>
      <c r="OEA47" s="8"/>
      <c r="OEB47" s="8"/>
      <c r="OEC47" s="8"/>
      <c r="OED47" s="8"/>
      <c r="OEE47" s="8"/>
      <c r="OEF47" s="8"/>
      <c r="OEG47" s="8"/>
      <c r="OEH47" s="8"/>
      <c r="OEI47" s="8"/>
      <c r="OEJ47" s="8"/>
      <c r="OEK47" s="8"/>
      <c r="OEL47" s="8"/>
      <c r="OEM47" s="8"/>
      <c r="OEN47" s="8"/>
      <c r="OEO47" s="8"/>
      <c r="OEP47" s="8"/>
      <c r="OEQ47" s="8"/>
      <c r="OER47" s="8"/>
      <c r="OES47" s="8"/>
      <c r="OET47" s="8"/>
      <c r="OEU47" s="8"/>
      <c r="OEV47" s="8"/>
      <c r="OEW47" s="8"/>
      <c r="OEX47" s="8"/>
      <c r="OEY47" s="8"/>
      <c r="OEZ47" s="8"/>
      <c r="OFA47" s="8"/>
      <c r="OFB47" s="8"/>
      <c r="OFC47" s="8"/>
      <c r="OFD47" s="8"/>
      <c r="OFE47" s="8"/>
      <c r="OFF47" s="8"/>
      <c r="OFG47" s="8"/>
      <c r="OFH47" s="8"/>
      <c r="OFI47" s="8"/>
      <c r="OFJ47" s="8"/>
      <c r="OFK47" s="8"/>
      <c r="OFL47" s="8"/>
      <c r="OFM47" s="8"/>
      <c r="OFN47" s="8"/>
      <c r="OFO47" s="8"/>
      <c r="OFP47" s="8"/>
      <c r="OFQ47" s="8"/>
      <c r="OFR47" s="8"/>
      <c r="OFS47" s="8"/>
      <c r="OFT47" s="8"/>
      <c r="OFU47" s="8"/>
      <c r="OFV47" s="8"/>
      <c r="OFW47" s="8"/>
      <c r="OFX47" s="8"/>
      <c r="OFY47" s="8"/>
      <c r="OFZ47" s="8"/>
      <c r="OGA47" s="8"/>
      <c r="OGB47" s="8"/>
      <c r="OGC47" s="8"/>
      <c r="OGD47" s="8"/>
      <c r="OGE47" s="8"/>
      <c r="OGF47" s="8"/>
      <c r="OGG47" s="8"/>
      <c r="OGH47" s="8"/>
      <c r="OGI47" s="8"/>
      <c r="OGJ47" s="8"/>
      <c r="OGK47" s="8"/>
      <c r="OGL47" s="8"/>
      <c r="OGM47" s="8"/>
      <c r="OGN47" s="8"/>
      <c r="OGO47" s="8"/>
      <c r="OGP47" s="8"/>
      <c r="OGQ47" s="8"/>
      <c r="OGR47" s="8"/>
      <c r="OGS47" s="8"/>
      <c r="OGT47" s="8"/>
      <c r="OGU47" s="8"/>
      <c r="OGV47" s="8"/>
      <c r="OGW47" s="8"/>
      <c r="OGX47" s="8"/>
      <c r="OGY47" s="8"/>
      <c r="OGZ47" s="8"/>
      <c r="OHA47" s="8"/>
      <c r="OHB47" s="8"/>
      <c r="OHC47" s="8"/>
      <c r="OHD47" s="8"/>
      <c r="OHE47" s="8"/>
      <c r="OHF47" s="8"/>
      <c r="OHG47" s="8"/>
      <c r="OHH47" s="8"/>
      <c r="OHI47" s="8"/>
      <c r="OHJ47" s="8"/>
      <c r="OHK47" s="8"/>
      <c r="OHL47" s="8"/>
      <c r="OHM47" s="8"/>
      <c r="OHN47" s="8"/>
      <c r="OHO47" s="8"/>
      <c r="OHP47" s="8"/>
      <c r="OHQ47" s="8"/>
      <c r="OHR47" s="8"/>
      <c r="OHS47" s="8"/>
      <c r="OHT47" s="8"/>
      <c r="OHU47" s="8"/>
      <c r="OHV47" s="8"/>
      <c r="OHW47" s="8"/>
      <c r="OHX47" s="8"/>
      <c r="OHY47" s="8"/>
      <c r="OHZ47" s="8"/>
      <c r="OIA47" s="8"/>
      <c r="OIB47" s="8"/>
      <c r="OIC47" s="8"/>
      <c r="OID47" s="8"/>
      <c r="OIE47" s="8"/>
      <c r="OIF47" s="8"/>
      <c r="OIG47" s="8"/>
      <c r="OIH47" s="8"/>
      <c r="OII47" s="8"/>
      <c r="OIJ47" s="8"/>
      <c r="OIK47" s="8"/>
      <c r="OIL47" s="8"/>
      <c r="OIM47" s="8"/>
      <c r="OIN47" s="8"/>
      <c r="OIO47" s="8"/>
      <c r="OIP47" s="8"/>
      <c r="OIQ47" s="8"/>
      <c r="OIR47" s="8"/>
      <c r="OIS47" s="8"/>
      <c r="OIT47" s="8"/>
      <c r="OIU47" s="8"/>
      <c r="OIV47" s="8"/>
      <c r="OIW47" s="8"/>
      <c r="OIX47" s="8"/>
      <c r="OIY47" s="8"/>
      <c r="OIZ47" s="8"/>
      <c r="OJA47" s="8"/>
      <c r="OJB47" s="8"/>
      <c r="OJC47" s="8"/>
      <c r="OJD47" s="8"/>
      <c r="OJE47" s="8"/>
      <c r="OJF47" s="8"/>
      <c r="OJG47" s="8"/>
      <c r="OJH47" s="8"/>
      <c r="OJI47" s="8"/>
      <c r="OJJ47" s="8"/>
      <c r="OJK47" s="8"/>
      <c r="OJL47" s="8"/>
      <c r="OJM47" s="8"/>
      <c r="OJN47" s="8"/>
      <c r="OJO47" s="8"/>
      <c r="OJP47" s="8"/>
      <c r="OJQ47" s="8"/>
      <c r="OJR47" s="8"/>
      <c r="OJS47" s="8"/>
      <c r="OJT47" s="8"/>
      <c r="OJU47" s="8"/>
      <c r="OJV47" s="8"/>
      <c r="OJW47" s="8"/>
      <c r="OJX47" s="8"/>
      <c r="OJY47" s="8"/>
      <c r="OJZ47" s="8"/>
      <c r="OKA47" s="8"/>
      <c r="OKB47" s="8"/>
      <c r="OKC47" s="8"/>
      <c r="OKD47" s="8"/>
      <c r="OKE47" s="8"/>
      <c r="OKF47" s="8"/>
      <c r="OKG47" s="8"/>
      <c r="OKH47" s="8"/>
      <c r="OKI47" s="8"/>
      <c r="OKJ47" s="8"/>
      <c r="OKK47" s="8"/>
      <c r="OKL47" s="8"/>
      <c r="OKM47" s="8"/>
      <c r="OKN47" s="8"/>
      <c r="OKO47" s="8"/>
      <c r="OKP47" s="8"/>
      <c r="OKQ47" s="8"/>
      <c r="OKR47" s="8"/>
      <c r="OKS47" s="8"/>
      <c r="OKT47" s="8"/>
      <c r="OKU47" s="8"/>
      <c r="OKV47" s="8"/>
      <c r="OKW47" s="8"/>
      <c r="OKX47" s="8"/>
      <c r="OKY47" s="8"/>
      <c r="OKZ47" s="8"/>
      <c r="OLA47" s="8"/>
      <c r="OLB47" s="8"/>
      <c r="OLC47" s="8"/>
      <c r="OLD47" s="8"/>
      <c r="OLE47" s="8"/>
      <c r="OLF47" s="8"/>
      <c r="OLG47" s="8"/>
      <c r="OLH47" s="8"/>
      <c r="OLI47" s="8"/>
      <c r="OLJ47" s="8"/>
      <c r="OLK47" s="8"/>
      <c r="OLL47" s="8"/>
      <c r="OLM47" s="8"/>
      <c r="OLN47" s="8"/>
      <c r="OLO47" s="8"/>
      <c r="OLP47" s="8"/>
      <c r="OLQ47" s="8"/>
      <c r="OLR47" s="8"/>
      <c r="OLS47" s="8"/>
      <c r="OLT47" s="8"/>
      <c r="OLU47" s="8"/>
      <c r="OLV47" s="8"/>
      <c r="OLW47" s="8"/>
      <c r="OLX47" s="8"/>
      <c r="OLY47" s="8"/>
      <c r="OLZ47" s="8"/>
      <c r="OMA47" s="8"/>
      <c r="OMB47" s="8"/>
      <c r="OMC47" s="8"/>
      <c r="OMD47" s="8"/>
      <c r="OME47" s="8"/>
      <c r="OMF47" s="8"/>
      <c r="OMG47" s="8"/>
      <c r="OMH47" s="8"/>
      <c r="OMI47" s="8"/>
      <c r="OMJ47" s="8"/>
      <c r="OMK47" s="8"/>
      <c r="OML47" s="8"/>
      <c r="OMM47" s="8"/>
      <c r="OMN47" s="8"/>
      <c r="OMO47" s="8"/>
      <c r="OMP47" s="8"/>
      <c r="OMQ47" s="8"/>
      <c r="OMR47" s="8"/>
      <c r="OMS47" s="8"/>
      <c r="OMT47" s="8"/>
      <c r="OMU47" s="8"/>
      <c r="OMV47" s="8"/>
      <c r="OMW47" s="8"/>
      <c r="OMX47" s="8"/>
      <c r="OMY47" s="8"/>
      <c r="OMZ47" s="8"/>
      <c r="ONA47" s="8"/>
      <c r="ONB47" s="8"/>
      <c r="ONC47" s="8"/>
      <c r="OND47" s="8"/>
      <c r="ONE47" s="8"/>
      <c r="ONF47" s="8"/>
      <c r="ONG47" s="8"/>
      <c r="ONH47" s="8"/>
      <c r="ONI47" s="8"/>
      <c r="ONJ47" s="8"/>
      <c r="ONK47" s="8"/>
      <c r="ONL47" s="8"/>
      <c r="ONM47" s="8"/>
      <c r="ONN47" s="8"/>
      <c r="ONO47" s="8"/>
      <c r="ONP47" s="8"/>
      <c r="ONQ47" s="8"/>
      <c r="ONR47" s="8"/>
      <c r="ONS47" s="8"/>
      <c r="ONT47" s="8"/>
      <c r="ONU47" s="8"/>
      <c r="ONV47" s="8"/>
      <c r="ONW47" s="8"/>
      <c r="ONX47" s="8"/>
      <c r="ONY47" s="8"/>
      <c r="ONZ47" s="8"/>
      <c r="OOA47" s="8"/>
      <c r="OOB47" s="8"/>
      <c r="OOC47" s="8"/>
      <c r="OOD47" s="8"/>
      <c r="OOE47" s="8"/>
      <c r="OOF47" s="8"/>
      <c r="OOG47" s="8"/>
      <c r="OOH47" s="8"/>
      <c r="OOI47" s="8"/>
      <c r="OOJ47" s="8"/>
      <c r="OOK47" s="8"/>
      <c r="OOL47" s="8"/>
      <c r="OOM47" s="8"/>
      <c r="OON47" s="8"/>
      <c r="OOO47" s="8"/>
      <c r="OOP47" s="8"/>
      <c r="OOQ47" s="8"/>
      <c r="OOR47" s="8"/>
      <c r="OOS47" s="8"/>
      <c r="OOT47" s="8"/>
      <c r="OOU47" s="8"/>
      <c r="OOV47" s="8"/>
      <c r="OOW47" s="8"/>
      <c r="OOX47" s="8"/>
      <c r="OOY47" s="8"/>
      <c r="OOZ47" s="8"/>
      <c r="OPA47" s="8"/>
      <c r="OPB47" s="8"/>
      <c r="OPC47" s="8"/>
      <c r="OPD47" s="8"/>
      <c r="OPE47" s="8"/>
      <c r="OPF47" s="8"/>
      <c r="OPG47" s="8"/>
      <c r="OPH47" s="8"/>
      <c r="OPI47" s="8"/>
      <c r="OPJ47" s="8"/>
      <c r="OPK47" s="8"/>
      <c r="OPL47" s="8"/>
      <c r="OPM47" s="8"/>
      <c r="OPN47" s="8"/>
      <c r="OPO47" s="8"/>
      <c r="OPP47" s="8"/>
      <c r="OPQ47" s="8"/>
      <c r="OPR47" s="8"/>
      <c r="OPS47" s="8"/>
      <c r="OPT47" s="8"/>
      <c r="OPU47" s="8"/>
      <c r="OPV47" s="8"/>
      <c r="OPW47" s="8"/>
      <c r="OPX47" s="8"/>
      <c r="OPY47" s="8"/>
      <c r="OPZ47" s="8"/>
      <c r="OQA47" s="8"/>
      <c r="OQB47" s="8"/>
      <c r="OQC47" s="8"/>
      <c r="OQD47" s="8"/>
      <c r="OQE47" s="8"/>
      <c r="OQF47" s="8"/>
      <c r="OQG47" s="8"/>
      <c r="OQH47" s="8"/>
      <c r="OQI47" s="8"/>
      <c r="OQJ47" s="8"/>
      <c r="OQK47" s="8"/>
      <c r="OQL47" s="8"/>
      <c r="OQM47" s="8"/>
      <c r="OQN47" s="8"/>
      <c r="OQO47" s="8"/>
      <c r="OQP47" s="8"/>
      <c r="OQQ47" s="8"/>
      <c r="OQR47" s="8"/>
      <c r="OQS47" s="8"/>
      <c r="OQT47" s="8"/>
      <c r="OQU47" s="8"/>
      <c r="OQV47" s="8"/>
      <c r="OQW47" s="8"/>
      <c r="OQX47" s="8"/>
      <c r="OQY47" s="8"/>
      <c r="OQZ47" s="8"/>
      <c r="ORA47" s="8"/>
      <c r="ORB47" s="8"/>
      <c r="ORC47" s="8"/>
      <c r="ORD47" s="8"/>
      <c r="ORE47" s="8"/>
      <c r="ORF47" s="8"/>
      <c r="ORG47" s="8"/>
      <c r="ORH47" s="8"/>
      <c r="ORI47" s="8"/>
      <c r="ORJ47" s="8"/>
      <c r="ORK47" s="8"/>
      <c r="ORL47" s="8"/>
      <c r="ORM47" s="8"/>
      <c r="ORN47" s="8"/>
      <c r="ORO47" s="8"/>
      <c r="ORP47" s="8"/>
      <c r="ORQ47" s="8"/>
      <c r="ORR47" s="8"/>
      <c r="ORS47" s="8"/>
      <c r="ORT47" s="8"/>
      <c r="ORU47" s="8"/>
      <c r="ORV47" s="8"/>
      <c r="ORW47" s="8"/>
      <c r="ORX47" s="8"/>
      <c r="ORY47" s="8"/>
      <c r="ORZ47" s="8"/>
      <c r="OSA47" s="8"/>
      <c r="OSB47" s="8"/>
      <c r="OSC47" s="8"/>
      <c r="OSD47" s="8"/>
      <c r="OSE47" s="8"/>
      <c r="OSF47" s="8"/>
      <c r="OSG47" s="8"/>
      <c r="OSH47" s="8"/>
      <c r="OSI47" s="8"/>
      <c r="OSJ47" s="8"/>
      <c r="OSK47" s="8"/>
      <c r="OSL47" s="8"/>
      <c r="OSM47" s="8"/>
      <c r="OSN47" s="8"/>
      <c r="OSO47" s="8"/>
      <c r="OSP47" s="8"/>
      <c r="OSQ47" s="8"/>
      <c r="OSR47" s="8"/>
      <c r="OSS47" s="8"/>
      <c r="OST47" s="8"/>
      <c r="OSU47" s="8"/>
      <c r="OSV47" s="8"/>
      <c r="OSW47" s="8"/>
      <c r="OSX47" s="8"/>
      <c r="OSY47" s="8"/>
      <c r="OSZ47" s="8"/>
      <c r="OTA47" s="8"/>
      <c r="OTB47" s="8"/>
      <c r="OTC47" s="8"/>
      <c r="OTD47" s="8"/>
      <c r="OTE47" s="8"/>
      <c r="OTF47" s="8"/>
      <c r="OTG47" s="8"/>
      <c r="OTH47" s="8"/>
      <c r="OTI47" s="8"/>
      <c r="OTJ47" s="8"/>
      <c r="OTK47" s="8"/>
      <c r="OTL47" s="8"/>
      <c r="OTM47" s="8"/>
      <c r="OTN47" s="8"/>
      <c r="OTO47" s="8"/>
      <c r="OTP47" s="8"/>
      <c r="OTQ47" s="8"/>
      <c r="OTR47" s="8"/>
      <c r="OTS47" s="8"/>
      <c r="OTT47" s="8"/>
      <c r="OTU47" s="8"/>
      <c r="OTV47" s="8"/>
      <c r="OTW47" s="8"/>
      <c r="OTX47" s="8"/>
      <c r="OTY47" s="8"/>
      <c r="OTZ47" s="8"/>
      <c r="OUA47" s="8"/>
      <c r="OUB47" s="8"/>
      <c r="OUC47" s="8"/>
      <c r="OUD47" s="8"/>
      <c r="OUE47" s="8"/>
      <c r="OUF47" s="8"/>
      <c r="OUG47" s="8"/>
      <c r="OUH47" s="8"/>
      <c r="OUI47" s="8"/>
      <c r="OUJ47" s="8"/>
      <c r="OUK47" s="8"/>
      <c r="OUL47" s="8"/>
      <c r="OUM47" s="8"/>
      <c r="OUN47" s="8"/>
      <c r="OUO47" s="8"/>
      <c r="OUP47" s="8"/>
      <c r="OUQ47" s="8"/>
      <c r="OUR47" s="8"/>
      <c r="OUS47" s="8"/>
      <c r="OUT47" s="8"/>
      <c r="OUU47" s="8"/>
      <c r="OUV47" s="8"/>
      <c r="OUW47" s="8"/>
      <c r="OUX47" s="8"/>
      <c r="OUY47" s="8"/>
      <c r="OUZ47" s="8"/>
      <c r="OVA47" s="8"/>
      <c r="OVB47" s="8"/>
      <c r="OVC47" s="8"/>
      <c r="OVD47" s="8"/>
      <c r="OVE47" s="8"/>
      <c r="OVF47" s="8"/>
      <c r="OVG47" s="8"/>
      <c r="OVH47" s="8"/>
      <c r="OVI47" s="8"/>
      <c r="OVJ47" s="8"/>
      <c r="OVK47" s="8"/>
      <c r="OVL47" s="8"/>
      <c r="OVM47" s="8"/>
      <c r="OVN47" s="8"/>
      <c r="OVO47" s="8"/>
      <c r="OVP47" s="8"/>
      <c r="OVQ47" s="8"/>
      <c r="OVR47" s="8"/>
      <c r="OVS47" s="8"/>
      <c r="OVT47" s="8"/>
      <c r="OVU47" s="8"/>
      <c r="OVV47" s="8"/>
      <c r="OVW47" s="8"/>
      <c r="OVX47" s="8"/>
      <c r="OVY47" s="8"/>
      <c r="OVZ47" s="8"/>
      <c r="OWA47" s="8"/>
      <c r="OWB47" s="8"/>
      <c r="OWC47" s="8"/>
      <c r="OWD47" s="8"/>
      <c r="OWE47" s="8"/>
      <c r="OWF47" s="8"/>
      <c r="OWG47" s="8"/>
      <c r="OWH47" s="8"/>
      <c r="OWI47" s="8"/>
      <c r="OWJ47" s="8"/>
      <c r="OWK47" s="8"/>
      <c r="OWL47" s="8"/>
      <c r="OWM47" s="8"/>
      <c r="OWN47" s="8"/>
      <c r="OWO47" s="8"/>
      <c r="OWP47" s="8"/>
      <c r="OWQ47" s="8"/>
      <c r="OWR47" s="8"/>
      <c r="OWS47" s="8"/>
      <c r="OWT47" s="8"/>
      <c r="OWU47" s="8"/>
      <c r="OWV47" s="8"/>
      <c r="OWW47" s="8"/>
      <c r="OWX47" s="8"/>
      <c r="OWY47" s="8"/>
      <c r="OWZ47" s="8"/>
      <c r="OXA47" s="8"/>
      <c r="OXB47" s="8"/>
      <c r="OXC47" s="8"/>
      <c r="OXD47" s="8"/>
      <c r="OXE47" s="8"/>
      <c r="OXF47" s="8"/>
      <c r="OXG47" s="8"/>
      <c r="OXH47" s="8"/>
      <c r="OXI47" s="8"/>
      <c r="OXJ47" s="8"/>
      <c r="OXK47" s="8"/>
      <c r="OXL47" s="8"/>
      <c r="OXM47" s="8"/>
      <c r="OXN47" s="8"/>
      <c r="OXO47" s="8"/>
      <c r="OXP47" s="8"/>
      <c r="OXQ47" s="8"/>
      <c r="OXR47" s="8"/>
      <c r="OXS47" s="8"/>
      <c r="OXT47" s="8"/>
      <c r="OXU47" s="8"/>
      <c r="OXV47" s="8"/>
      <c r="OXW47" s="8"/>
      <c r="OXX47" s="8"/>
      <c r="OXY47" s="8"/>
      <c r="OXZ47" s="8"/>
      <c r="OYA47" s="8"/>
      <c r="OYB47" s="8"/>
      <c r="OYC47" s="8"/>
      <c r="OYD47" s="8"/>
      <c r="OYE47" s="8"/>
      <c r="OYF47" s="8"/>
      <c r="OYG47" s="8"/>
      <c r="OYH47" s="8"/>
      <c r="OYI47" s="8"/>
      <c r="OYJ47" s="8"/>
      <c r="OYK47" s="8"/>
      <c r="OYL47" s="8"/>
      <c r="OYM47" s="8"/>
      <c r="OYN47" s="8"/>
      <c r="OYO47" s="8"/>
      <c r="OYP47" s="8"/>
      <c r="OYQ47" s="8"/>
      <c r="OYR47" s="8"/>
      <c r="OYS47" s="8"/>
      <c r="OYT47" s="8"/>
      <c r="OYU47" s="8"/>
      <c r="OYV47" s="8"/>
      <c r="OYW47" s="8"/>
      <c r="OYX47" s="8"/>
      <c r="OYY47" s="8"/>
      <c r="OYZ47" s="8"/>
      <c r="OZA47" s="8"/>
      <c r="OZB47" s="8"/>
      <c r="OZC47" s="8"/>
      <c r="OZD47" s="8"/>
      <c r="OZE47" s="8"/>
      <c r="OZF47" s="8"/>
      <c r="OZG47" s="8"/>
      <c r="OZH47" s="8"/>
      <c r="OZI47" s="8"/>
      <c r="OZJ47" s="8"/>
      <c r="OZK47" s="8"/>
      <c r="OZL47" s="8"/>
      <c r="OZM47" s="8"/>
      <c r="OZN47" s="8"/>
      <c r="OZO47" s="8"/>
      <c r="OZP47" s="8"/>
      <c r="OZQ47" s="8"/>
      <c r="OZR47" s="8"/>
      <c r="OZS47" s="8"/>
      <c r="OZT47" s="8"/>
      <c r="OZU47" s="8"/>
      <c r="OZV47" s="8"/>
      <c r="OZW47" s="8"/>
      <c r="OZX47" s="8"/>
      <c r="OZY47" s="8"/>
      <c r="OZZ47" s="8"/>
      <c r="PAA47" s="8"/>
      <c r="PAB47" s="8"/>
      <c r="PAC47" s="8"/>
      <c r="PAD47" s="8"/>
      <c r="PAE47" s="8"/>
      <c r="PAF47" s="8"/>
      <c r="PAG47" s="8"/>
      <c r="PAH47" s="8"/>
      <c r="PAI47" s="8"/>
      <c r="PAJ47" s="8"/>
      <c r="PAK47" s="8"/>
      <c r="PAL47" s="8"/>
      <c r="PAM47" s="8"/>
      <c r="PAN47" s="8"/>
      <c r="PAO47" s="8"/>
      <c r="PAP47" s="8"/>
      <c r="PAQ47" s="8"/>
      <c r="PAR47" s="8"/>
      <c r="PAS47" s="8"/>
      <c r="PAT47" s="8"/>
      <c r="PAU47" s="8"/>
      <c r="PAV47" s="8"/>
      <c r="PAW47" s="8"/>
      <c r="PAX47" s="8"/>
      <c r="PAY47" s="8"/>
      <c r="PAZ47" s="8"/>
      <c r="PBA47" s="8"/>
      <c r="PBB47" s="8"/>
      <c r="PBC47" s="8"/>
      <c r="PBD47" s="8"/>
      <c r="PBE47" s="8"/>
      <c r="PBF47" s="8"/>
      <c r="PBG47" s="8"/>
      <c r="PBH47" s="8"/>
      <c r="PBI47" s="8"/>
      <c r="PBJ47" s="8"/>
      <c r="PBK47" s="8"/>
      <c r="PBL47" s="8"/>
      <c r="PBM47" s="8"/>
      <c r="PBN47" s="8"/>
      <c r="PBO47" s="8"/>
      <c r="PBP47" s="8"/>
      <c r="PBQ47" s="8"/>
      <c r="PBR47" s="8"/>
      <c r="PBS47" s="8"/>
      <c r="PBT47" s="8"/>
      <c r="PBU47" s="8"/>
      <c r="PBV47" s="8"/>
      <c r="PBW47" s="8"/>
      <c r="PBX47" s="8"/>
      <c r="PBY47" s="8"/>
      <c r="PBZ47" s="8"/>
      <c r="PCA47" s="8"/>
      <c r="PCB47" s="8"/>
      <c r="PCC47" s="8"/>
      <c r="PCD47" s="8"/>
      <c r="PCE47" s="8"/>
      <c r="PCF47" s="8"/>
      <c r="PCG47" s="8"/>
      <c r="PCH47" s="8"/>
      <c r="PCI47" s="8"/>
      <c r="PCJ47" s="8"/>
      <c r="PCK47" s="8"/>
      <c r="PCL47" s="8"/>
      <c r="PCM47" s="8"/>
      <c r="PCN47" s="8"/>
      <c r="PCO47" s="8"/>
      <c r="PCP47" s="8"/>
      <c r="PCQ47" s="8"/>
      <c r="PCR47" s="8"/>
      <c r="PCS47" s="8"/>
      <c r="PCT47" s="8"/>
      <c r="PCU47" s="8"/>
      <c r="PCV47" s="8"/>
      <c r="PCW47" s="8"/>
      <c r="PCX47" s="8"/>
      <c r="PCY47" s="8"/>
      <c r="PCZ47" s="8"/>
      <c r="PDA47" s="8"/>
      <c r="PDB47" s="8"/>
      <c r="PDC47" s="8"/>
      <c r="PDD47" s="8"/>
      <c r="PDE47" s="8"/>
      <c r="PDF47" s="8"/>
      <c r="PDG47" s="8"/>
      <c r="PDH47" s="8"/>
      <c r="PDI47" s="8"/>
      <c r="PDJ47" s="8"/>
      <c r="PDK47" s="8"/>
      <c r="PDL47" s="8"/>
      <c r="PDM47" s="8"/>
      <c r="PDN47" s="8"/>
      <c r="PDO47" s="8"/>
      <c r="PDP47" s="8"/>
      <c r="PDQ47" s="8"/>
      <c r="PDR47" s="8"/>
      <c r="PDS47" s="8"/>
      <c r="PDT47" s="8"/>
      <c r="PDU47" s="8"/>
      <c r="PDV47" s="8"/>
      <c r="PDW47" s="8"/>
      <c r="PDX47" s="8"/>
      <c r="PDY47" s="8"/>
      <c r="PDZ47" s="8"/>
      <c r="PEA47" s="8"/>
      <c r="PEB47" s="8"/>
      <c r="PEC47" s="8"/>
      <c r="PED47" s="8"/>
      <c r="PEE47" s="8"/>
      <c r="PEF47" s="8"/>
      <c r="PEG47" s="8"/>
      <c r="PEH47" s="8"/>
      <c r="PEI47" s="8"/>
      <c r="PEJ47" s="8"/>
      <c r="PEK47" s="8"/>
      <c r="PEL47" s="8"/>
      <c r="PEM47" s="8"/>
      <c r="PEN47" s="8"/>
      <c r="PEO47" s="8"/>
      <c r="PEP47" s="8"/>
      <c r="PEQ47" s="8"/>
      <c r="PER47" s="8"/>
      <c r="PES47" s="8"/>
      <c r="PET47" s="8"/>
      <c r="PEU47" s="8"/>
      <c r="PEV47" s="8"/>
      <c r="PEW47" s="8"/>
      <c r="PEX47" s="8"/>
      <c r="PEY47" s="8"/>
      <c r="PEZ47" s="8"/>
      <c r="PFA47" s="8"/>
      <c r="PFB47" s="8"/>
      <c r="PFC47" s="8"/>
      <c r="PFD47" s="8"/>
      <c r="PFE47" s="8"/>
      <c r="PFF47" s="8"/>
      <c r="PFG47" s="8"/>
      <c r="PFH47" s="8"/>
      <c r="PFI47" s="8"/>
      <c r="PFJ47" s="8"/>
      <c r="PFK47" s="8"/>
      <c r="PFL47" s="8"/>
      <c r="PFM47" s="8"/>
      <c r="PFN47" s="8"/>
      <c r="PFO47" s="8"/>
      <c r="PFP47" s="8"/>
      <c r="PFQ47" s="8"/>
      <c r="PFR47" s="8"/>
      <c r="PFS47" s="8"/>
      <c r="PFT47" s="8"/>
      <c r="PFU47" s="8"/>
      <c r="PFV47" s="8"/>
      <c r="PFW47" s="8"/>
      <c r="PFX47" s="8"/>
      <c r="PFY47" s="8"/>
      <c r="PFZ47" s="8"/>
      <c r="PGA47" s="8"/>
      <c r="PGB47" s="8"/>
      <c r="PGC47" s="8"/>
      <c r="PGD47" s="8"/>
      <c r="PGE47" s="8"/>
      <c r="PGF47" s="8"/>
      <c r="PGG47" s="8"/>
      <c r="PGH47" s="8"/>
      <c r="PGI47" s="8"/>
      <c r="PGJ47" s="8"/>
      <c r="PGK47" s="8"/>
      <c r="PGL47" s="8"/>
      <c r="PGM47" s="8"/>
      <c r="PGN47" s="8"/>
      <c r="PGO47" s="8"/>
      <c r="PGP47" s="8"/>
      <c r="PGQ47" s="8"/>
      <c r="PGR47" s="8"/>
      <c r="PGS47" s="8"/>
      <c r="PGT47" s="8"/>
      <c r="PGU47" s="8"/>
      <c r="PGV47" s="8"/>
      <c r="PGW47" s="8"/>
      <c r="PGX47" s="8"/>
      <c r="PGY47" s="8"/>
      <c r="PGZ47" s="8"/>
      <c r="PHA47" s="8"/>
      <c r="PHB47" s="8"/>
      <c r="PHC47" s="8"/>
      <c r="PHD47" s="8"/>
      <c r="PHE47" s="8"/>
      <c r="PHF47" s="8"/>
      <c r="PHG47" s="8"/>
      <c r="PHH47" s="8"/>
      <c r="PHI47" s="8"/>
      <c r="PHJ47" s="8"/>
      <c r="PHK47" s="8"/>
      <c r="PHL47" s="8"/>
      <c r="PHM47" s="8"/>
      <c r="PHN47" s="8"/>
      <c r="PHO47" s="8"/>
      <c r="PHP47" s="8"/>
      <c r="PHQ47" s="8"/>
      <c r="PHR47" s="8"/>
      <c r="PHS47" s="8"/>
      <c r="PHT47" s="8"/>
      <c r="PHU47" s="8"/>
      <c r="PHV47" s="8"/>
      <c r="PHW47" s="8"/>
      <c r="PHX47" s="8"/>
      <c r="PHY47" s="8"/>
      <c r="PHZ47" s="8"/>
      <c r="PIA47" s="8"/>
      <c r="PIB47" s="8"/>
      <c r="PIC47" s="8"/>
      <c r="PID47" s="8"/>
      <c r="PIE47" s="8"/>
      <c r="PIF47" s="8"/>
      <c r="PIG47" s="8"/>
      <c r="PIH47" s="8"/>
      <c r="PII47" s="8"/>
      <c r="PIJ47" s="8"/>
      <c r="PIK47" s="8"/>
      <c r="PIL47" s="8"/>
      <c r="PIM47" s="8"/>
      <c r="PIN47" s="8"/>
      <c r="PIO47" s="8"/>
      <c r="PIP47" s="8"/>
      <c r="PIQ47" s="8"/>
      <c r="PIR47" s="8"/>
      <c r="PIS47" s="8"/>
      <c r="PIT47" s="8"/>
      <c r="PIU47" s="8"/>
      <c r="PIV47" s="8"/>
      <c r="PIW47" s="8"/>
      <c r="PIX47" s="8"/>
      <c r="PIY47" s="8"/>
      <c r="PIZ47" s="8"/>
      <c r="PJA47" s="8"/>
      <c r="PJB47" s="8"/>
      <c r="PJC47" s="8"/>
      <c r="PJD47" s="8"/>
      <c r="PJE47" s="8"/>
      <c r="PJF47" s="8"/>
      <c r="PJG47" s="8"/>
      <c r="PJH47" s="8"/>
      <c r="PJI47" s="8"/>
      <c r="PJJ47" s="8"/>
      <c r="PJK47" s="8"/>
      <c r="PJL47" s="8"/>
      <c r="PJM47" s="8"/>
      <c r="PJN47" s="8"/>
      <c r="PJO47" s="8"/>
      <c r="PJP47" s="8"/>
      <c r="PJQ47" s="8"/>
      <c r="PJR47" s="8"/>
      <c r="PJS47" s="8"/>
      <c r="PJT47" s="8"/>
      <c r="PJU47" s="8"/>
      <c r="PJV47" s="8"/>
      <c r="PJW47" s="8"/>
      <c r="PJX47" s="8"/>
      <c r="PJY47" s="8"/>
      <c r="PJZ47" s="8"/>
      <c r="PKA47" s="8"/>
      <c r="PKB47" s="8"/>
      <c r="PKC47" s="8"/>
      <c r="PKD47" s="8"/>
      <c r="PKE47" s="8"/>
      <c r="PKF47" s="8"/>
      <c r="PKG47" s="8"/>
      <c r="PKH47" s="8"/>
      <c r="PKI47" s="8"/>
      <c r="PKJ47" s="8"/>
      <c r="PKK47" s="8"/>
      <c r="PKL47" s="8"/>
      <c r="PKM47" s="8"/>
      <c r="PKN47" s="8"/>
      <c r="PKO47" s="8"/>
      <c r="PKP47" s="8"/>
      <c r="PKQ47" s="8"/>
      <c r="PKR47" s="8"/>
      <c r="PKS47" s="8"/>
      <c r="PKT47" s="8"/>
      <c r="PKU47" s="8"/>
      <c r="PKV47" s="8"/>
      <c r="PKW47" s="8"/>
      <c r="PKX47" s="8"/>
      <c r="PKY47" s="8"/>
      <c r="PKZ47" s="8"/>
      <c r="PLA47" s="8"/>
      <c r="PLB47" s="8"/>
      <c r="PLC47" s="8"/>
      <c r="PLD47" s="8"/>
      <c r="PLE47" s="8"/>
      <c r="PLF47" s="8"/>
      <c r="PLG47" s="8"/>
      <c r="PLH47" s="8"/>
      <c r="PLI47" s="8"/>
      <c r="PLJ47" s="8"/>
      <c r="PLK47" s="8"/>
      <c r="PLL47" s="8"/>
      <c r="PLM47" s="8"/>
      <c r="PLN47" s="8"/>
      <c r="PLO47" s="8"/>
      <c r="PLP47" s="8"/>
      <c r="PLQ47" s="8"/>
      <c r="PLR47" s="8"/>
      <c r="PLS47" s="8"/>
      <c r="PLT47" s="8"/>
      <c r="PLU47" s="8"/>
      <c r="PLV47" s="8"/>
      <c r="PLW47" s="8"/>
      <c r="PLX47" s="8"/>
      <c r="PLY47" s="8"/>
      <c r="PLZ47" s="8"/>
      <c r="PMA47" s="8"/>
      <c r="PMB47" s="8"/>
      <c r="PMC47" s="8"/>
      <c r="PMD47" s="8"/>
      <c r="PME47" s="8"/>
      <c r="PMF47" s="8"/>
      <c r="PMG47" s="8"/>
      <c r="PMH47" s="8"/>
      <c r="PMI47" s="8"/>
      <c r="PMJ47" s="8"/>
      <c r="PMK47" s="8"/>
      <c r="PML47" s="8"/>
      <c r="PMM47" s="8"/>
      <c r="PMN47" s="8"/>
      <c r="PMO47" s="8"/>
      <c r="PMP47" s="8"/>
      <c r="PMQ47" s="8"/>
      <c r="PMR47" s="8"/>
      <c r="PMS47" s="8"/>
      <c r="PMT47" s="8"/>
      <c r="PMU47" s="8"/>
      <c r="PMV47" s="8"/>
      <c r="PMW47" s="8"/>
      <c r="PMX47" s="8"/>
      <c r="PMY47" s="8"/>
      <c r="PMZ47" s="8"/>
      <c r="PNA47" s="8"/>
      <c r="PNB47" s="8"/>
      <c r="PNC47" s="8"/>
      <c r="PND47" s="8"/>
      <c r="PNE47" s="8"/>
      <c r="PNF47" s="8"/>
      <c r="PNG47" s="8"/>
      <c r="PNH47" s="8"/>
      <c r="PNI47" s="8"/>
      <c r="PNJ47" s="8"/>
      <c r="PNK47" s="8"/>
      <c r="PNL47" s="8"/>
      <c r="PNM47" s="8"/>
      <c r="PNN47" s="8"/>
      <c r="PNO47" s="8"/>
      <c r="PNP47" s="8"/>
      <c r="PNQ47" s="8"/>
      <c r="PNR47" s="8"/>
      <c r="PNS47" s="8"/>
      <c r="PNT47" s="8"/>
      <c r="PNU47" s="8"/>
      <c r="PNV47" s="8"/>
      <c r="PNW47" s="8"/>
      <c r="PNX47" s="8"/>
      <c r="PNY47" s="8"/>
      <c r="PNZ47" s="8"/>
      <c r="POA47" s="8"/>
      <c r="POB47" s="8"/>
      <c r="POC47" s="8"/>
      <c r="POD47" s="8"/>
      <c r="POE47" s="8"/>
      <c r="POF47" s="8"/>
      <c r="POG47" s="8"/>
      <c r="POH47" s="8"/>
      <c r="POI47" s="8"/>
      <c r="POJ47" s="8"/>
      <c r="POK47" s="8"/>
      <c r="POL47" s="8"/>
      <c r="POM47" s="8"/>
      <c r="PON47" s="8"/>
      <c r="POO47" s="8"/>
      <c r="POP47" s="8"/>
      <c r="POQ47" s="8"/>
      <c r="POR47" s="8"/>
      <c r="POS47" s="8"/>
      <c r="POT47" s="8"/>
      <c r="POU47" s="8"/>
      <c r="POV47" s="8"/>
      <c r="POW47" s="8"/>
      <c r="POX47" s="8"/>
      <c r="POY47" s="8"/>
      <c r="POZ47" s="8"/>
      <c r="PPA47" s="8"/>
      <c r="PPB47" s="8"/>
      <c r="PPC47" s="8"/>
      <c r="PPD47" s="8"/>
      <c r="PPE47" s="8"/>
      <c r="PPF47" s="8"/>
      <c r="PPG47" s="8"/>
      <c r="PPH47" s="8"/>
      <c r="PPI47" s="8"/>
      <c r="PPJ47" s="8"/>
      <c r="PPK47" s="8"/>
      <c r="PPL47" s="8"/>
      <c r="PPM47" s="8"/>
      <c r="PPN47" s="8"/>
      <c r="PPO47" s="8"/>
      <c r="PPP47" s="8"/>
      <c r="PPQ47" s="8"/>
      <c r="PPR47" s="8"/>
      <c r="PPS47" s="8"/>
      <c r="PPT47" s="8"/>
      <c r="PPU47" s="8"/>
      <c r="PPV47" s="8"/>
      <c r="PPW47" s="8"/>
      <c r="PPX47" s="8"/>
      <c r="PPY47" s="8"/>
      <c r="PPZ47" s="8"/>
      <c r="PQA47" s="8"/>
      <c r="PQB47" s="8"/>
      <c r="PQC47" s="8"/>
      <c r="PQD47" s="8"/>
      <c r="PQE47" s="8"/>
      <c r="PQF47" s="8"/>
      <c r="PQG47" s="8"/>
      <c r="PQH47" s="8"/>
      <c r="PQI47" s="8"/>
      <c r="PQJ47" s="8"/>
      <c r="PQK47" s="8"/>
      <c r="PQL47" s="8"/>
      <c r="PQM47" s="8"/>
      <c r="PQN47" s="8"/>
      <c r="PQO47" s="8"/>
      <c r="PQP47" s="8"/>
      <c r="PQQ47" s="8"/>
      <c r="PQR47" s="8"/>
      <c r="PQS47" s="8"/>
      <c r="PQT47" s="8"/>
      <c r="PQU47" s="8"/>
      <c r="PQV47" s="8"/>
      <c r="PQW47" s="8"/>
      <c r="PQX47" s="8"/>
      <c r="PQY47" s="8"/>
      <c r="PQZ47" s="8"/>
      <c r="PRA47" s="8"/>
      <c r="PRB47" s="8"/>
      <c r="PRC47" s="8"/>
      <c r="PRD47" s="8"/>
      <c r="PRE47" s="8"/>
      <c r="PRF47" s="8"/>
      <c r="PRG47" s="8"/>
      <c r="PRH47" s="8"/>
      <c r="PRI47" s="8"/>
      <c r="PRJ47" s="8"/>
      <c r="PRK47" s="8"/>
      <c r="PRL47" s="8"/>
      <c r="PRM47" s="8"/>
      <c r="PRN47" s="8"/>
      <c r="PRO47" s="8"/>
      <c r="PRP47" s="8"/>
      <c r="PRQ47" s="8"/>
      <c r="PRR47" s="8"/>
      <c r="PRS47" s="8"/>
      <c r="PRT47" s="8"/>
      <c r="PRU47" s="8"/>
      <c r="PRV47" s="8"/>
      <c r="PRW47" s="8"/>
      <c r="PRX47" s="8"/>
      <c r="PRY47" s="8"/>
      <c r="PRZ47" s="8"/>
      <c r="PSA47" s="8"/>
      <c r="PSB47" s="8"/>
      <c r="PSC47" s="8"/>
      <c r="PSD47" s="8"/>
      <c r="PSE47" s="8"/>
      <c r="PSF47" s="8"/>
      <c r="PSG47" s="8"/>
      <c r="PSH47" s="8"/>
      <c r="PSI47" s="8"/>
      <c r="PSJ47" s="8"/>
      <c r="PSK47" s="8"/>
      <c r="PSL47" s="8"/>
      <c r="PSM47" s="8"/>
      <c r="PSN47" s="8"/>
      <c r="PSO47" s="8"/>
      <c r="PSP47" s="8"/>
      <c r="PSQ47" s="8"/>
      <c r="PSR47" s="8"/>
      <c r="PSS47" s="8"/>
      <c r="PST47" s="8"/>
      <c r="PSU47" s="8"/>
      <c r="PSV47" s="8"/>
      <c r="PSW47" s="8"/>
      <c r="PSX47" s="8"/>
      <c r="PSY47" s="8"/>
      <c r="PSZ47" s="8"/>
      <c r="PTA47" s="8"/>
      <c r="PTB47" s="8"/>
      <c r="PTC47" s="8"/>
      <c r="PTD47" s="8"/>
      <c r="PTE47" s="8"/>
      <c r="PTF47" s="8"/>
      <c r="PTG47" s="8"/>
      <c r="PTH47" s="8"/>
      <c r="PTI47" s="8"/>
      <c r="PTJ47" s="8"/>
      <c r="PTK47" s="8"/>
      <c r="PTL47" s="8"/>
      <c r="PTM47" s="8"/>
      <c r="PTN47" s="8"/>
      <c r="PTO47" s="8"/>
      <c r="PTP47" s="8"/>
      <c r="PTQ47" s="8"/>
      <c r="PTR47" s="8"/>
      <c r="PTS47" s="8"/>
      <c r="PTT47" s="8"/>
      <c r="PTU47" s="8"/>
      <c r="PTV47" s="8"/>
      <c r="PTW47" s="8"/>
      <c r="PTX47" s="8"/>
      <c r="PTY47" s="8"/>
      <c r="PTZ47" s="8"/>
      <c r="PUA47" s="8"/>
      <c r="PUB47" s="8"/>
      <c r="PUC47" s="8"/>
      <c r="PUD47" s="8"/>
      <c r="PUE47" s="8"/>
      <c r="PUF47" s="8"/>
      <c r="PUG47" s="8"/>
      <c r="PUH47" s="8"/>
      <c r="PUI47" s="8"/>
      <c r="PUJ47" s="8"/>
      <c r="PUK47" s="8"/>
      <c r="PUL47" s="8"/>
      <c r="PUM47" s="8"/>
      <c r="PUN47" s="8"/>
      <c r="PUO47" s="8"/>
      <c r="PUP47" s="8"/>
      <c r="PUQ47" s="8"/>
      <c r="PUR47" s="8"/>
      <c r="PUS47" s="8"/>
      <c r="PUT47" s="8"/>
      <c r="PUU47" s="8"/>
      <c r="PUV47" s="8"/>
      <c r="PUW47" s="8"/>
      <c r="PUX47" s="8"/>
      <c r="PUY47" s="8"/>
      <c r="PUZ47" s="8"/>
      <c r="PVA47" s="8"/>
      <c r="PVB47" s="8"/>
      <c r="PVC47" s="8"/>
      <c r="PVD47" s="8"/>
      <c r="PVE47" s="8"/>
      <c r="PVF47" s="8"/>
      <c r="PVG47" s="8"/>
      <c r="PVH47" s="8"/>
      <c r="PVI47" s="8"/>
      <c r="PVJ47" s="8"/>
      <c r="PVK47" s="8"/>
      <c r="PVL47" s="8"/>
      <c r="PVM47" s="8"/>
      <c r="PVN47" s="8"/>
      <c r="PVO47" s="8"/>
      <c r="PVP47" s="8"/>
      <c r="PVQ47" s="8"/>
      <c r="PVR47" s="8"/>
      <c r="PVS47" s="8"/>
      <c r="PVT47" s="8"/>
      <c r="PVU47" s="8"/>
      <c r="PVV47" s="8"/>
      <c r="PVW47" s="8"/>
      <c r="PVX47" s="8"/>
      <c r="PVY47" s="8"/>
      <c r="PVZ47" s="8"/>
      <c r="PWA47" s="8"/>
      <c r="PWB47" s="8"/>
      <c r="PWC47" s="8"/>
      <c r="PWD47" s="8"/>
      <c r="PWE47" s="8"/>
      <c r="PWF47" s="8"/>
      <c r="PWG47" s="8"/>
      <c r="PWH47" s="8"/>
      <c r="PWI47" s="8"/>
      <c r="PWJ47" s="8"/>
      <c r="PWK47" s="8"/>
      <c r="PWL47" s="8"/>
      <c r="PWM47" s="8"/>
      <c r="PWN47" s="8"/>
      <c r="PWO47" s="8"/>
      <c r="PWP47" s="8"/>
      <c r="PWQ47" s="8"/>
      <c r="PWR47" s="8"/>
      <c r="PWS47" s="8"/>
      <c r="PWT47" s="8"/>
      <c r="PWU47" s="8"/>
      <c r="PWV47" s="8"/>
      <c r="PWW47" s="8"/>
      <c r="PWX47" s="8"/>
      <c r="PWY47" s="8"/>
      <c r="PWZ47" s="8"/>
      <c r="PXA47" s="8"/>
      <c r="PXB47" s="8"/>
      <c r="PXC47" s="8"/>
      <c r="PXD47" s="8"/>
      <c r="PXE47" s="8"/>
      <c r="PXF47" s="8"/>
      <c r="PXG47" s="8"/>
      <c r="PXH47" s="8"/>
      <c r="PXI47" s="8"/>
      <c r="PXJ47" s="8"/>
      <c r="PXK47" s="8"/>
      <c r="PXL47" s="8"/>
      <c r="PXM47" s="8"/>
      <c r="PXN47" s="8"/>
      <c r="PXO47" s="8"/>
      <c r="PXP47" s="8"/>
      <c r="PXQ47" s="8"/>
      <c r="PXR47" s="8"/>
      <c r="PXS47" s="8"/>
      <c r="PXT47" s="8"/>
      <c r="PXU47" s="8"/>
      <c r="PXV47" s="8"/>
      <c r="PXW47" s="8"/>
      <c r="PXX47" s="8"/>
      <c r="PXY47" s="8"/>
      <c r="PXZ47" s="8"/>
      <c r="PYA47" s="8"/>
      <c r="PYB47" s="8"/>
      <c r="PYC47" s="8"/>
      <c r="PYD47" s="8"/>
      <c r="PYE47" s="8"/>
      <c r="PYF47" s="8"/>
      <c r="PYG47" s="8"/>
      <c r="PYH47" s="8"/>
      <c r="PYI47" s="8"/>
      <c r="PYJ47" s="8"/>
      <c r="PYK47" s="8"/>
      <c r="PYL47" s="8"/>
      <c r="PYM47" s="8"/>
      <c r="PYN47" s="8"/>
      <c r="PYO47" s="8"/>
      <c r="PYP47" s="8"/>
      <c r="PYQ47" s="8"/>
      <c r="PYR47" s="8"/>
      <c r="PYS47" s="8"/>
      <c r="PYT47" s="8"/>
      <c r="PYU47" s="8"/>
      <c r="PYV47" s="8"/>
      <c r="PYW47" s="8"/>
      <c r="PYX47" s="8"/>
      <c r="PYY47" s="8"/>
      <c r="PYZ47" s="8"/>
      <c r="PZA47" s="8"/>
      <c r="PZB47" s="8"/>
      <c r="PZC47" s="8"/>
      <c r="PZD47" s="8"/>
      <c r="PZE47" s="8"/>
      <c r="PZF47" s="8"/>
      <c r="PZG47" s="8"/>
      <c r="PZH47" s="8"/>
      <c r="PZI47" s="8"/>
      <c r="PZJ47" s="8"/>
      <c r="PZK47" s="8"/>
      <c r="PZL47" s="8"/>
      <c r="PZM47" s="8"/>
      <c r="PZN47" s="8"/>
      <c r="PZO47" s="8"/>
      <c r="PZP47" s="8"/>
      <c r="PZQ47" s="8"/>
      <c r="PZR47" s="8"/>
      <c r="PZS47" s="8"/>
      <c r="PZT47" s="8"/>
      <c r="PZU47" s="8"/>
      <c r="PZV47" s="8"/>
      <c r="PZW47" s="8"/>
      <c r="PZX47" s="8"/>
      <c r="PZY47" s="8"/>
      <c r="PZZ47" s="8"/>
      <c r="QAA47" s="8"/>
      <c r="QAB47" s="8"/>
      <c r="QAC47" s="8"/>
      <c r="QAD47" s="8"/>
      <c r="QAE47" s="8"/>
      <c r="QAF47" s="8"/>
      <c r="QAG47" s="8"/>
      <c r="QAH47" s="8"/>
      <c r="QAI47" s="8"/>
      <c r="QAJ47" s="8"/>
      <c r="QAK47" s="8"/>
      <c r="QAL47" s="8"/>
      <c r="QAM47" s="8"/>
      <c r="QAN47" s="8"/>
      <c r="QAO47" s="8"/>
      <c r="QAP47" s="8"/>
      <c r="QAQ47" s="8"/>
      <c r="QAR47" s="8"/>
      <c r="QAS47" s="8"/>
      <c r="QAT47" s="8"/>
      <c r="QAU47" s="8"/>
      <c r="QAV47" s="8"/>
      <c r="QAW47" s="8"/>
      <c r="QAX47" s="8"/>
      <c r="QAY47" s="8"/>
      <c r="QAZ47" s="8"/>
      <c r="QBA47" s="8"/>
      <c r="QBB47" s="8"/>
      <c r="QBC47" s="8"/>
      <c r="QBD47" s="8"/>
      <c r="QBE47" s="8"/>
      <c r="QBF47" s="8"/>
      <c r="QBG47" s="8"/>
      <c r="QBH47" s="8"/>
      <c r="QBI47" s="8"/>
      <c r="QBJ47" s="8"/>
      <c r="QBK47" s="8"/>
      <c r="QBL47" s="8"/>
      <c r="QBM47" s="8"/>
      <c r="QBN47" s="8"/>
      <c r="QBO47" s="8"/>
      <c r="QBP47" s="8"/>
      <c r="QBQ47" s="8"/>
      <c r="QBR47" s="8"/>
      <c r="QBS47" s="8"/>
      <c r="QBT47" s="8"/>
      <c r="QBU47" s="8"/>
      <c r="QBV47" s="8"/>
      <c r="QBW47" s="8"/>
      <c r="QBX47" s="8"/>
      <c r="QBY47" s="8"/>
      <c r="QBZ47" s="8"/>
      <c r="QCA47" s="8"/>
      <c r="QCB47" s="8"/>
      <c r="QCC47" s="8"/>
      <c r="QCD47" s="8"/>
      <c r="QCE47" s="8"/>
      <c r="QCF47" s="8"/>
      <c r="QCG47" s="8"/>
      <c r="QCH47" s="8"/>
      <c r="QCI47" s="8"/>
      <c r="QCJ47" s="8"/>
      <c r="QCK47" s="8"/>
      <c r="QCL47" s="8"/>
      <c r="QCM47" s="8"/>
      <c r="QCN47" s="8"/>
      <c r="QCO47" s="8"/>
      <c r="QCP47" s="8"/>
      <c r="QCQ47" s="8"/>
      <c r="QCR47" s="8"/>
      <c r="QCS47" s="8"/>
      <c r="QCT47" s="8"/>
      <c r="QCU47" s="8"/>
      <c r="QCV47" s="8"/>
      <c r="QCW47" s="8"/>
      <c r="QCX47" s="8"/>
      <c r="QCY47" s="8"/>
      <c r="QCZ47" s="8"/>
      <c r="QDA47" s="8"/>
      <c r="QDB47" s="8"/>
      <c r="QDC47" s="8"/>
      <c r="QDD47" s="8"/>
      <c r="QDE47" s="8"/>
      <c r="QDF47" s="8"/>
      <c r="QDG47" s="8"/>
      <c r="QDH47" s="8"/>
      <c r="QDI47" s="8"/>
      <c r="QDJ47" s="8"/>
      <c r="QDK47" s="8"/>
      <c r="QDL47" s="8"/>
      <c r="QDM47" s="8"/>
      <c r="QDN47" s="8"/>
      <c r="QDO47" s="8"/>
      <c r="QDP47" s="8"/>
      <c r="QDQ47" s="8"/>
      <c r="QDR47" s="8"/>
      <c r="QDS47" s="8"/>
      <c r="QDT47" s="8"/>
      <c r="QDU47" s="8"/>
      <c r="QDV47" s="8"/>
      <c r="QDW47" s="8"/>
      <c r="QDX47" s="8"/>
      <c r="QDY47" s="8"/>
      <c r="QDZ47" s="8"/>
      <c r="QEA47" s="8"/>
      <c r="QEB47" s="8"/>
      <c r="QEC47" s="8"/>
      <c r="QED47" s="8"/>
      <c r="QEE47" s="8"/>
      <c r="QEF47" s="8"/>
      <c r="QEG47" s="8"/>
      <c r="QEH47" s="8"/>
      <c r="QEI47" s="8"/>
      <c r="QEJ47" s="8"/>
      <c r="QEK47" s="8"/>
      <c r="QEL47" s="8"/>
      <c r="QEM47" s="8"/>
      <c r="QEN47" s="8"/>
      <c r="QEO47" s="8"/>
      <c r="QEP47" s="8"/>
      <c r="QEQ47" s="8"/>
      <c r="QER47" s="8"/>
      <c r="QES47" s="8"/>
      <c r="QET47" s="8"/>
      <c r="QEU47" s="8"/>
      <c r="QEV47" s="8"/>
      <c r="QEW47" s="8"/>
      <c r="QEX47" s="8"/>
      <c r="QEY47" s="8"/>
      <c r="QEZ47" s="8"/>
      <c r="QFA47" s="8"/>
      <c r="QFB47" s="8"/>
      <c r="QFC47" s="8"/>
      <c r="QFD47" s="8"/>
      <c r="QFE47" s="8"/>
      <c r="QFF47" s="8"/>
      <c r="QFG47" s="8"/>
      <c r="QFH47" s="8"/>
      <c r="QFI47" s="8"/>
      <c r="QFJ47" s="8"/>
      <c r="QFK47" s="8"/>
      <c r="QFL47" s="8"/>
      <c r="QFM47" s="8"/>
      <c r="QFN47" s="8"/>
      <c r="QFO47" s="8"/>
      <c r="QFP47" s="8"/>
      <c r="QFQ47" s="8"/>
      <c r="QFR47" s="8"/>
      <c r="QFS47" s="8"/>
      <c r="QFT47" s="8"/>
      <c r="QFU47" s="8"/>
      <c r="QFV47" s="8"/>
      <c r="QFW47" s="8"/>
      <c r="QFX47" s="8"/>
      <c r="QFY47" s="8"/>
      <c r="QFZ47" s="8"/>
      <c r="QGA47" s="8"/>
      <c r="QGB47" s="8"/>
      <c r="QGC47" s="8"/>
      <c r="QGD47" s="8"/>
      <c r="QGE47" s="8"/>
      <c r="QGF47" s="8"/>
      <c r="QGG47" s="8"/>
      <c r="QGH47" s="8"/>
      <c r="QGI47" s="8"/>
      <c r="QGJ47" s="8"/>
      <c r="QGK47" s="8"/>
      <c r="QGL47" s="8"/>
      <c r="QGM47" s="8"/>
      <c r="QGN47" s="8"/>
      <c r="QGO47" s="8"/>
      <c r="QGP47" s="8"/>
      <c r="QGQ47" s="8"/>
      <c r="QGR47" s="8"/>
      <c r="QGS47" s="8"/>
      <c r="QGT47" s="8"/>
      <c r="QGU47" s="8"/>
      <c r="QGV47" s="8"/>
      <c r="QGW47" s="8"/>
      <c r="QGX47" s="8"/>
      <c r="QGY47" s="8"/>
      <c r="QGZ47" s="8"/>
      <c r="QHA47" s="8"/>
      <c r="QHB47" s="8"/>
      <c r="QHC47" s="8"/>
      <c r="QHD47" s="8"/>
      <c r="QHE47" s="8"/>
      <c r="QHF47" s="8"/>
      <c r="QHG47" s="8"/>
      <c r="QHH47" s="8"/>
      <c r="QHI47" s="8"/>
      <c r="QHJ47" s="8"/>
      <c r="QHK47" s="8"/>
      <c r="QHL47" s="8"/>
      <c r="QHM47" s="8"/>
      <c r="QHN47" s="8"/>
      <c r="QHO47" s="8"/>
      <c r="QHP47" s="8"/>
      <c r="QHQ47" s="8"/>
      <c r="QHR47" s="8"/>
      <c r="QHS47" s="8"/>
      <c r="QHT47" s="8"/>
      <c r="QHU47" s="8"/>
      <c r="QHV47" s="8"/>
      <c r="QHW47" s="8"/>
      <c r="QHX47" s="8"/>
      <c r="QHY47" s="8"/>
      <c r="QHZ47" s="8"/>
      <c r="QIA47" s="8"/>
      <c r="QIB47" s="8"/>
      <c r="QIC47" s="8"/>
      <c r="QID47" s="8"/>
      <c r="QIE47" s="8"/>
      <c r="QIF47" s="8"/>
      <c r="QIG47" s="8"/>
      <c r="QIH47" s="8"/>
      <c r="QII47" s="8"/>
      <c r="QIJ47" s="8"/>
      <c r="QIK47" s="8"/>
      <c r="QIL47" s="8"/>
      <c r="QIM47" s="8"/>
      <c r="QIN47" s="8"/>
      <c r="QIO47" s="8"/>
      <c r="QIP47" s="8"/>
      <c r="QIQ47" s="8"/>
      <c r="QIR47" s="8"/>
      <c r="QIS47" s="8"/>
      <c r="QIT47" s="8"/>
      <c r="QIU47" s="8"/>
      <c r="QIV47" s="8"/>
      <c r="QIW47" s="8"/>
      <c r="QIX47" s="8"/>
      <c r="QIY47" s="8"/>
      <c r="QIZ47" s="8"/>
      <c r="QJA47" s="8"/>
      <c r="QJB47" s="8"/>
      <c r="QJC47" s="8"/>
      <c r="QJD47" s="8"/>
      <c r="QJE47" s="8"/>
      <c r="QJF47" s="8"/>
      <c r="QJG47" s="8"/>
      <c r="QJH47" s="8"/>
      <c r="QJI47" s="8"/>
      <c r="QJJ47" s="8"/>
      <c r="QJK47" s="8"/>
      <c r="QJL47" s="8"/>
      <c r="QJM47" s="8"/>
      <c r="QJN47" s="8"/>
      <c r="QJO47" s="8"/>
      <c r="QJP47" s="8"/>
      <c r="QJQ47" s="8"/>
      <c r="QJR47" s="8"/>
      <c r="QJS47" s="8"/>
      <c r="QJT47" s="8"/>
      <c r="QJU47" s="8"/>
      <c r="QJV47" s="8"/>
      <c r="QJW47" s="8"/>
      <c r="QJX47" s="8"/>
      <c r="QJY47" s="8"/>
      <c r="QJZ47" s="8"/>
      <c r="QKA47" s="8"/>
      <c r="QKB47" s="8"/>
      <c r="QKC47" s="8"/>
      <c r="QKD47" s="8"/>
      <c r="QKE47" s="8"/>
      <c r="QKF47" s="8"/>
      <c r="QKG47" s="8"/>
      <c r="QKH47" s="8"/>
      <c r="QKI47" s="8"/>
      <c r="QKJ47" s="8"/>
      <c r="QKK47" s="8"/>
      <c r="QKL47" s="8"/>
      <c r="QKM47" s="8"/>
      <c r="QKN47" s="8"/>
      <c r="QKO47" s="8"/>
      <c r="QKP47" s="8"/>
      <c r="QKQ47" s="8"/>
      <c r="QKR47" s="8"/>
      <c r="QKS47" s="8"/>
      <c r="QKT47" s="8"/>
      <c r="QKU47" s="8"/>
      <c r="QKV47" s="8"/>
      <c r="QKW47" s="8"/>
      <c r="QKX47" s="8"/>
      <c r="QKY47" s="8"/>
      <c r="QKZ47" s="8"/>
      <c r="QLA47" s="8"/>
      <c r="QLB47" s="8"/>
      <c r="QLC47" s="8"/>
      <c r="QLD47" s="8"/>
      <c r="QLE47" s="8"/>
      <c r="QLF47" s="8"/>
      <c r="QLG47" s="8"/>
      <c r="QLH47" s="8"/>
      <c r="QLI47" s="8"/>
      <c r="QLJ47" s="8"/>
      <c r="QLK47" s="8"/>
      <c r="QLL47" s="8"/>
      <c r="QLM47" s="8"/>
      <c r="QLN47" s="8"/>
      <c r="QLO47" s="8"/>
      <c r="QLP47" s="8"/>
      <c r="QLQ47" s="8"/>
      <c r="QLR47" s="8"/>
      <c r="QLS47" s="8"/>
      <c r="QLT47" s="8"/>
      <c r="QLU47" s="8"/>
      <c r="QLV47" s="8"/>
      <c r="QLW47" s="8"/>
      <c r="QLX47" s="8"/>
      <c r="QLY47" s="8"/>
      <c r="QLZ47" s="8"/>
      <c r="QMA47" s="8"/>
      <c r="QMB47" s="8"/>
      <c r="QMC47" s="8"/>
      <c r="QMD47" s="8"/>
      <c r="QME47" s="8"/>
      <c r="QMF47" s="8"/>
      <c r="QMG47" s="8"/>
      <c r="QMH47" s="8"/>
      <c r="QMI47" s="8"/>
      <c r="QMJ47" s="8"/>
      <c r="QMK47" s="8"/>
      <c r="QML47" s="8"/>
      <c r="QMM47" s="8"/>
      <c r="QMN47" s="8"/>
      <c r="QMO47" s="8"/>
      <c r="QMP47" s="8"/>
      <c r="QMQ47" s="8"/>
      <c r="QMR47" s="8"/>
      <c r="QMS47" s="8"/>
      <c r="QMT47" s="8"/>
      <c r="QMU47" s="8"/>
      <c r="QMV47" s="8"/>
      <c r="QMW47" s="8"/>
      <c r="QMX47" s="8"/>
      <c r="QMY47" s="8"/>
      <c r="QMZ47" s="8"/>
      <c r="QNA47" s="8"/>
      <c r="QNB47" s="8"/>
      <c r="QNC47" s="8"/>
      <c r="QND47" s="8"/>
      <c r="QNE47" s="8"/>
      <c r="QNF47" s="8"/>
      <c r="QNG47" s="8"/>
      <c r="QNH47" s="8"/>
      <c r="QNI47" s="8"/>
      <c r="QNJ47" s="8"/>
      <c r="QNK47" s="8"/>
      <c r="QNL47" s="8"/>
      <c r="QNM47" s="8"/>
      <c r="QNN47" s="8"/>
      <c r="QNO47" s="8"/>
      <c r="QNP47" s="8"/>
      <c r="QNQ47" s="8"/>
      <c r="QNR47" s="8"/>
      <c r="QNS47" s="8"/>
      <c r="QNT47" s="8"/>
      <c r="QNU47" s="8"/>
      <c r="QNV47" s="8"/>
      <c r="QNW47" s="8"/>
      <c r="QNX47" s="8"/>
      <c r="QNY47" s="8"/>
      <c r="QNZ47" s="8"/>
      <c r="QOA47" s="8"/>
      <c r="QOB47" s="8"/>
      <c r="QOC47" s="8"/>
      <c r="QOD47" s="8"/>
      <c r="QOE47" s="8"/>
      <c r="QOF47" s="8"/>
      <c r="QOG47" s="8"/>
      <c r="QOH47" s="8"/>
      <c r="QOI47" s="8"/>
      <c r="QOJ47" s="8"/>
      <c r="QOK47" s="8"/>
      <c r="QOL47" s="8"/>
      <c r="QOM47" s="8"/>
      <c r="QON47" s="8"/>
      <c r="QOO47" s="8"/>
      <c r="QOP47" s="8"/>
      <c r="QOQ47" s="8"/>
      <c r="QOR47" s="8"/>
      <c r="QOS47" s="8"/>
      <c r="QOT47" s="8"/>
      <c r="QOU47" s="8"/>
      <c r="QOV47" s="8"/>
      <c r="QOW47" s="8"/>
      <c r="QOX47" s="8"/>
      <c r="QOY47" s="8"/>
      <c r="QOZ47" s="8"/>
      <c r="QPA47" s="8"/>
      <c r="QPB47" s="8"/>
      <c r="QPC47" s="8"/>
      <c r="QPD47" s="8"/>
      <c r="QPE47" s="8"/>
      <c r="QPF47" s="8"/>
      <c r="QPG47" s="8"/>
      <c r="QPH47" s="8"/>
      <c r="QPI47" s="8"/>
      <c r="QPJ47" s="8"/>
      <c r="QPK47" s="8"/>
      <c r="QPL47" s="8"/>
      <c r="QPM47" s="8"/>
      <c r="QPN47" s="8"/>
      <c r="QPO47" s="8"/>
      <c r="QPP47" s="8"/>
      <c r="QPQ47" s="8"/>
      <c r="QPR47" s="8"/>
      <c r="QPS47" s="8"/>
      <c r="QPT47" s="8"/>
      <c r="QPU47" s="8"/>
      <c r="QPV47" s="8"/>
      <c r="QPW47" s="8"/>
      <c r="QPX47" s="8"/>
      <c r="QPY47" s="8"/>
      <c r="QPZ47" s="8"/>
      <c r="QQA47" s="8"/>
      <c r="QQB47" s="8"/>
      <c r="QQC47" s="8"/>
      <c r="QQD47" s="8"/>
      <c r="QQE47" s="8"/>
      <c r="QQF47" s="8"/>
      <c r="QQG47" s="8"/>
      <c r="QQH47" s="8"/>
      <c r="QQI47" s="8"/>
      <c r="QQJ47" s="8"/>
      <c r="QQK47" s="8"/>
      <c r="QQL47" s="8"/>
      <c r="QQM47" s="8"/>
      <c r="QQN47" s="8"/>
      <c r="QQO47" s="8"/>
      <c r="QQP47" s="8"/>
      <c r="QQQ47" s="8"/>
      <c r="QQR47" s="8"/>
      <c r="QQS47" s="8"/>
      <c r="QQT47" s="8"/>
      <c r="QQU47" s="8"/>
      <c r="QQV47" s="8"/>
      <c r="QQW47" s="8"/>
      <c r="QQX47" s="8"/>
      <c r="QQY47" s="8"/>
      <c r="QQZ47" s="8"/>
      <c r="QRA47" s="8"/>
      <c r="QRB47" s="8"/>
      <c r="QRC47" s="8"/>
      <c r="QRD47" s="8"/>
      <c r="QRE47" s="8"/>
      <c r="QRF47" s="8"/>
      <c r="QRG47" s="8"/>
      <c r="QRH47" s="8"/>
      <c r="QRI47" s="8"/>
      <c r="QRJ47" s="8"/>
      <c r="QRK47" s="8"/>
      <c r="QRL47" s="8"/>
      <c r="QRM47" s="8"/>
      <c r="QRN47" s="8"/>
      <c r="QRO47" s="8"/>
      <c r="QRP47" s="8"/>
      <c r="QRQ47" s="8"/>
      <c r="QRR47" s="8"/>
      <c r="QRS47" s="8"/>
      <c r="QRT47" s="8"/>
      <c r="QRU47" s="8"/>
      <c r="QRV47" s="8"/>
      <c r="QRW47" s="8"/>
      <c r="QRX47" s="8"/>
      <c r="QRY47" s="8"/>
      <c r="QRZ47" s="8"/>
      <c r="QSA47" s="8"/>
      <c r="QSB47" s="8"/>
      <c r="QSC47" s="8"/>
      <c r="QSD47" s="8"/>
      <c r="QSE47" s="8"/>
      <c r="QSF47" s="8"/>
      <c r="QSG47" s="8"/>
      <c r="QSH47" s="8"/>
      <c r="QSI47" s="8"/>
      <c r="QSJ47" s="8"/>
      <c r="QSK47" s="8"/>
      <c r="QSL47" s="8"/>
      <c r="QSM47" s="8"/>
      <c r="QSN47" s="8"/>
      <c r="QSO47" s="8"/>
      <c r="QSP47" s="8"/>
      <c r="QSQ47" s="8"/>
      <c r="QSR47" s="8"/>
      <c r="QSS47" s="8"/>
      <c r="QST47" s="8"/>
      <c r="QSU47" s="8"/>
      <c r="QSV47" s="8"/>
      <c r="QSW47" s="8"/>
      <c r="QSX47" s="8"/>
      <c r="QSY47" s="8"/>
      <c r="QSZ47" s="8"/>
      <c r="QTA47" s="8"/>
      <c r="QTB47" s="8"/>
      <c r="QTC47" s="8"/>
      <c r="QTD47" s="8"/>
      <c r="QTE47" s="8"/>
      <c r="QTF47" s="8"/>
      <c r="QTG47" s="8"/>
      <c r="QTH47" s="8"/>
      <c r="QTI47" s="8"/>
      <c r="QTJ47" s="8"/>
      <c r="QTK47" s="8"/>
      <c r="QTL47" s="8"/>
      <c r="QTM47" s="8"/>
      <c r="QTN47" s="8"/>
      <c r="QTO47" s="8"/>
      <c r="QTP47" s="8"/>
      <c r="QTQ47" s="8"/>
      <c r="QTR47" s="8"/>
      <c r="QTS47" s="8"/>
      <c r="QTT47" s="8"/>
      <c r="QTU47" s="8"/>
      <c r="QTV47" s="8"/>
      <c r="QTW47" s="8"/>
      <c r="QTX47" s="8"/>
      <c r="QTY47" s="8"/>
      <c r="QTZ47" s="8"/>
      <c r="QUA47" s="8"/>
      <c r="QUB47" s="8"/>
      <c r="QUC47" s="8"/>
      <c r="QUD47" s="8"/>
      <c r="QUE47" s="8"/>
      <c r="QUF47" s="8"/>
      <c r="QUG47" s="8"/>
      <c r="QUH47" s="8"/>
      <c r="QUI47" s="8"/>
      <c r="QUJ47" s="8"/>
      <c r="QUK47" s="8"/>
      <c r="QUL47" s="8"/>
      <c r="QUM47" s="8"/>
      <c r="QUN47" s="8"/>
      <c r="QUO47" s="8"/>
      <c r="QUP47" s="8"/>
      <c r="QUQ47" s="8"/>
      <c r="QUR47" s="8"/>
      <c r="QUS47" s="8"/>
      <c r="QUT47" s="8"/>
      <c r="QUU47" s="8"/>
      <c r="QUV47" s="8"/>
      <c r="QUW47" s="8"/>
      <c r="QUX47" s="8"/>
      <c r="QUY47" s="8"/>
      <c r="QUZ47" s="8"/>
      <c r="QVA47" s="8"/>
      <c r="QVB47" s="8"/>
      <c r="QVC47" s="8"/>
      <c r="QVD47" s="8"/>
      <c r="QVE47" s="8"/>
      <c r="QVF47" s="8"/>
      <c r="QVG47" s="8"/>
      <c r="QVH47" s="8"/>
      <c r="QVI47" s="8"/>
      <c r="QVJ47" s="8"/>
      <c r="QVK47" s="8"/>
      <c r="QVL47" s="8"/>
      <c r="QVM47" s="8"/>
      <c r="QVN47" s="8"/>
      <c r="QVO47" s="8"/>
      <c r="QVP47" s="8"/>
      <c r="QVQ47" s="8"/>
      <c r="QVR47" s="8"/>
      <c r="QVS47" s="8"/>
      <c r="QVT47" s="8"/>
      <c r="QVU47" s="8"/>
      <c r="QVV47" s="8"/>
      <c r="QVW47" s="8"/>
      <c r="QVX47" s="8"/>
      <c r="QVY47" s="8"/>
      <c r="QVZ47" s="8"/>
      <c r="QWA47" s="8"/>
      <c r="QWB47" s="8"/>
      <c r="QWC47" s="8"/>
      <c r="QWD47" s="8"/>
      <c r="QWE47" s="8"/>
      <c r="QWF47" s="8"/>
      <c r="QWG47" s="8"/>
      <c r="QWH47" s="8"/>
      <c r="QWI47" s="8"/>
      <c r="QWJ47" s="8"/>
      <c r="QWK47" s="8"/>
      <c r="QWL47" s="8"/>
      <c r="QWM47" s="8"/>
      <c r="QWN47" s="8"/>
      <c r="QWO47" s="8"/>
      <c r="QWP47" s="8"/>
      <c r="QWQ47" s="8"/>
      <c r="QWR47" s="8"/>
      <c r="QWS47" s="8"/>
      <c r="QWT47" s="8"/>
      <c r="QWU47" s="8"/>
      <c r="QWV47" s="8"/>
      <c r="QWW47" s="8"/>
      <c r="QWX47" s="8"/>
      <c r="QWY47" s="8"/>
      <c r="QWZ47" s="8"/>
      <c r="QXA47" s="8"/>
      <c r="QXB47" s="8"/>
      <c r="QXC47" s="8"/>
      <c r="QXD47" s="8"/>
      <c r="QXE47" s="8"/>
      <c r="QXF47" s="8"/>
      <c r="QXG47" s="8"/>
      <c r="QXH47" s="8"/>
      <c r="QXI47" s="8"/>
      <c r="QXJ47" s="8"/>
      <c r="QXK47" s="8"/>
      <c r="QXL47" s="8"/>
      <c r="QXM47" s="8"/>
      <c r="QXN47" s="8"/>
      <c r="QXO47" s="8"/>
      <c r="QXP47" s="8"/>
      <c r="QXQ47" s="8"/>
      <c r="QXR47" s="8"/>
      <c r="QXS47" s="8"/>
      <c r="QXT47" s="8"/>
      <c r="QXU47" s="8"/>
      <c r="QXV47" s="8"/>
      <c r="QXW47" s="8"/>
      <c r="QXX47" s="8"/>
      <c r="QXY47" s="8"/>
      <c r="QXZ47" s="8"/>
      <c r="QYA47" s="8"/>
      <c r="QYB47" s="8"/>
      <c r="QYC47" s="8"/>
      <c r="QYD47" s="8"/>
      <c r="QYE47" s="8"/>
      <c r="QYF47" s="8"/>
      <c r="QYG47" s="8"/>
      <c r="QYH47" s="8"/>
      <c r="QYI47" s="8"/>
      <c r="QYJ47" s="8"/>
      <c r="QYK47" s="8"/>
      <c r="QYL47" s="8"/>
      <c r="QYM47" s="8"/>
      <c r="QYN47" s="8"/>
      <c r="QYO47" s="8"/>
      <c r="QYP47" s="8"/>
      <c r="QYQ47" s="8"/>
      <c r="QYR47" s="8"/>
      <c r="QYS47" s="8"/>
      <c r="QYT47" s="8"/>
      <c r="QYU47" s="8"/>
      <c r="QYV47" s="8"/>
      <c r="QYW47" s="8"/>
      <c r="QYX47" s="8"/>
      <c r="QYY47" s="8"/>
      <c r="QYZ47" s="8"/>
      <c r="QZA47" s="8"/>
      <c r="QZB47" s="8"/>
      <c r="QZC47" s="8"/>
      <c r="QZD47" s="8"/>
      <c r="QZE47" s="8"/>
      <c r="QZF47" s="8"/>
      <c r="QZG47" s="8"/>
      <c r="QZH47" s="8"/>
      <c r="QZI47" s="8"/>
      <c r="QZJ47" s="8"/>
      <c r="QZK47" s="8"/>
      <c r="QZL47" s="8"/>
      <c r="QZM47" s="8"/>
      <c r="QZN47" s="8"/>
      <c r="QZO47" s="8"/>
      <c r="QZP47" s="8"/>
      <c r="QZQ47" s="8"/>
      <c r="QZR47" s="8"/>
      <c r="QZS47" s="8"/>
      <c r="QZT47" s="8"/>
      <c r="QZU47" s="8"/>
      <c r="QZV47" s="8"/>
      <c r="QZW47" s="8"/>
      <c r="QZX47" s="8"/>
      <c r="QZY47" s="8"/>
      <c r="QZZ47" s="8"/>
      <c r="RAA47" s="8"/>
      <c r="RAB47" s="8"/>
      <c r="RAC47" s="8"/>
      <c r="RAD47" s="8"/>
      <c r="RAE47" s="8"/>
      <c r="RAF47" s="8"/>
      <c r="RAG47" s="8"/>
      <c r="RAH47" s="8"/>
      <c r="RAI47" s="8"/>
      <c r="RAJ47" s="8"/>
      <c r="RAK47" s="8"/>
      <c r="RAL47" s="8"/>
      <c r="RAM47" s="8"/>
      <c r="RAN47" s="8"/>
      <c r="RAO47" s="8"/>
      <c r="RAP47" s="8"/>
      <c r="RAQ47" s="8"/>
      <c r="RAR47" s="8"/>
      <c r="RAS47" s="8"/>
      <c r="RAT47" s="8"/>
      <c r="RAU47" s="8"/>
      <c r="RAV47" s="8"/>
      <c r="RAW47" s="8"/>
      <c r="RAX47" s="8"/>
      <c r="RAY47" s="8"/>
      <c r="RAZ47" s="8"/>
      <c r="RBA47" s="8"/>
      <c r="RBB47" s="8"/>
      <c r="RBC47" s="8"/>
      <c r="RBD47" s="8"/>
      <c r="RBE47" s="8"/>
      <c r="RBF47" s="8"/>
      <c r="RBG47" s="8"/>
      <c r="RBH47" s="8"/>
      <c r="RBI47" s="8"/>
      <c r="RBJ47" s="8"/>
      <c r="RBK47" s="8"/>
      <c r="RBL47" s="8"/>
      <c r="RBM47" s="8"/>
      <c r="RBN47" s="8"/>
      <c r="RBO47" s="8"/>
      <c r="RBP47" s="8"/>
      <c r="RBQ47" s="8"/>
      <c r="RBR47" s="8"/>
      <c r="RBS47" s="8"/>
      <c r="RBT47" s="8"/>
      <c r="RBU47" s="8"/>
      <c r="RBV47" s="8"/>
      <c r="RBW47" s="8"/>
      <c r="RBX47" s="8"/>
      <c r="RBY47" s="8"/>
      <c r="RBZ47" s="8"/>
      <c r="RCA47" s="8"/>
      <c r="RCB47" s="8"/>
      <c r="RCC47" s="8"/>
      <c r="RCD47" s="8"/>
      <c r="RCE47" s="8"/>
      <c r="RCF47" s="8"/>
      <c r="RCG47" s="8"/>
      <c r="RCH47" s="8"/>
      <c r="RCI47" s="8"/>
      <c r="RCJ47" s="8"/>
      <c r="RCK47" s="8"/>
      <c r="RCL47" s="8"/>
      <c r="RCM47" s="8"/>
      <c r="RCN47" s="8"/>
      <c r="RCO47" s="8"/>
      <c r="RCP47" s="8"/>
      <c r="RCQ47" s="8"/>
      <c r="RCR47" s="8"/>
      <c r="RCS47" s="8"/>
      <c r="RCT47" s="8"/>
      <c r="RCU47" s="8"/>
      <c r="RCV47" s="8"/>
      <c r="RCW47" s="8"/>
      <c r="RCX47" s="8"/>
      <c r="RCY47" s="8"/>
      <c r="RCZ47" s="8"/>
      <c r="RDA47" s="8"/>
      <c r="RDB47" s="8"/>
      <c r="RDC47" s="8"/>
      <c r="RDD47" s="8"/>
      <c r="RDE47" s="8"/>
      <c r="RDF47" s="8"/>
      <c r="RDG47" s="8"/>
      <c r="RDH47" s="8"/>
      <c r="RDI47" s="8"/>
      <c r="RDJ47" s="8"/>
      <c r="RDK47" s="8"/>
      <c r="RDL47" s="8"/>
      <c r="RDM47" s="8"/>
      <c r="RDN47" s="8"/>
      <c r="RDO47" s="8"/>
      <c r="RDP47" s="8"/>
      <c r="RDQ47" s="8"/>
      <c r="RDR47" s="8"/>
      <c r="RDS47" s="8"/>
      <c r="RDT47" s="8"/>
      <c r="RDU47" s="8"/>
      <c r="RDV47" s="8"/>
      <c r="RDW47" s="8"/>
      <c r="RDX47" s="8"/>
      <c r="RDY47" s="8"/>
      <c r="RDZ47" s="8"/>
      <c r="REA47" s="8"/>
      <c r="REB47" s="8"/>
      <c r="REC47" s="8"/>
      <c r="RED47" s="8"/>
      <c r="REE47" s="8"/>
      <c r="REF47" s="8"/>
      <c r="REG47" s="8"/>
      <c r="REH47" s="8"/>
      <c r="REI47" s="8"/>
      <c r="REJ47" s="8"/>
      <c r="REK47" s="8"/>
      <c r="REL47" s="8"/>
      <c r="REM47" s="8"/>
      <c r="REN47" s="8"/>
      <c r="REO47" s="8"/>
      <c r="REP47" s="8"/>
      <c r="REQ47" s="8"/>
      <c r="RER47" s="8"/>
      <c r="RES47" s="8"/>
      <c r="RET47" s="8"/>
      <c r="REU47" s="8"/>
      <c r="REV47" s="8"/>
      <c r="REW47" s="8"/>
      <c r="REX47" s="8"/>
      <c r="REY47" s="8"/>
      <c r="REZ47" s="8"/>
      <c r="RFA47" s="8"/>
      <c r="RFB47" s="8"/>
      <c r="RFC47" s="8"/>
      <c r="RFD47" s="8"/>
      <c r="RFE47" s="8"/>
      <c r="RFF47" s="8"/>
      <c r="RFG47" s="8"/>
      <c r="RFH47" s="8"/>
      <c r="RFI47" s="8"/>
      <c r="RFJ47" s="8"/>
      <c r="RFK47" s="8"/>
      <c r="RFL47" s="8"/>
      <c r="RFM47" s="8"/>
      <c r="RFN47" s="8"/>
      <c r="RFO47" s="8"/>
      <c r="RFP47" s="8"/>
      <c r="RFQ47" s="8"/>
      <c r="RFR47" s="8"/>
      <c r="RFS47" s="8"/>
      <c r="RFT47" s="8"/>
      <c r="RFU47" s="8"/>
      <c r="RFV47" s="8"/>
      <c r="RFW47" s="8"/>
      <c r="RFX47" s="8"/>
      <c r="RFY47" s="8"/>
      <c r="RFZ47" s="8"/>
      <c r="RGA47" s="8"/>
      <c r="RGB47" s="8"/>
      <c r="RGC47" s="8"/>
      <c r="RGD47" s="8"/>
      <c r="RGE47" s="8"/>
      <c r="RGF47" s="8"/>
      <c r="RGG47" s="8"/>
      <c r="RGH47" s="8"/>
      <c r="RGI47" s="8"/>
      <c r="RGJ47" s="8"/>
      <c r="RGK47" s="8"/>
      <c r="RGL47" s="8"/>
      <c r="RGM47" s="8"/>
      <c r="RGN47" s="8"/>
      <c r="RGO47" s="8"/>
      <c r="RGP47" s="8"/>
      <c r="RGQ47" s="8"/>
      <c r="RGR47" s="8"/>
      <c r="RGS47" s="8"/>
      <c r="RGT47" s="8"/>
      <c r="RGU47" s="8"/>
      <c r="RGV47" s="8"/>
      <c r="RGW47" s="8"/>
      <c r="RGX47" s="8"/>
      <c r="RGY47" s="8"/>
      <c r="RGZ47" s="8"/>
      <c r="RHA47" s="8"/>
      <c r="RHB47" s="8"/>
      <c r="RHC47" s="8"/>
      <c r="RHD47" s="8"/>
      <c r="RHE47" s="8"/>
      <c r="RHF47" s="8"/>
      <c r="RHG47" s="8"/>
      <c r="RHH47" s="8"/>
      <c r="RHI47" s="8"/>
      <c r="RHJ47" s="8"/>
      <c r="RHK47" s="8"/>
      <c r="RHL47" s="8"/>
      <c r="RHM47" s="8"/>
      <c r="RHN47" s="8"/>
      <c r="RHO47" s="8"/>
      <c r="RHP47" s="8"/>
      <c r="RHQ47" s="8"/>
      <c r="RHR47" s="8"/>
      <c r="RHS47" s="8"/>
      <c r="RHT47" s="8"/>
      <c r="RHU47" s="8"/>
      <c r="RHV47" s="8"/>
      <c r="RHW47" s="8"/>
      <c r="RHX47" s="8"/>
      <c r="RHY47" s="8"/>
      <c r="RHZ47" s="8"/>
      <c r="RIA47" s="8"/>
      <c r="RIB47" s="8"/>
      <c r="RIC47" s="8"/>
      <c r="RID47" s="8"/>
      <c r="RIE47" s="8"/>
      <c r="RIF47" s="8"/>
      <c r="RIG47" s="8"/>
      <c r="RIH47" s="8"/>
      <c r="RII47" s="8"/>
      <c r="RIJ47" s="8"/>
      <c r="RIK47" s="8"/>
      <c r="RIL47" s="8"/>
      <c r="RIM47" s="8"/>
      <c r="RIN47" s="8"/>
      <c r="RIO47" s="8"/>
      <c r="RIP47" s="8"/>
      <c r="RIQ47" s="8"/>
      <c r="RIR47" s="8"/>
      <c r="RIS47" s="8"/>
      <c r="RIT47" s="8"/>
      <c r="RIU47" s="8"/>
      <c r="RIV47" s="8"/>
      <c r="RIW47" s="8"/>
      <c r="RIX47" s="8"/>
      <c r="RIY47" s="8"/>
      <c r="RIZ47" s="8"/>
      <c r="RJA47" s="8"/>
      <c r="RJB47" s="8"/>
      <c r="RJC47" s="8"/>
      <c r="RJD47" s="8"/>
      <c r="RJE47" s="8"/>
      <c r="RJF47" s="8"/>
      <c r="RJG47" s="8"/>
      <c r="RJH47" s="8"/>
      <c r="RJI47" s="8"/>
      <c r="RJJ47" s="8"/>
      <c r="RJK47" s="8"/>
      <c r="RJL47" s="8"/>
      <c r="RJM47" s="8"/>
      <c r="RJN47" s="8"/>
      <c r="RJO47" s="8"/>
      <c r="RJP47" s="8"/>
      <c r="RJQ47" s="8"/>
      <c r="RJR47" s="8"/>
      <c r="RJS47" s="8"/>
      <c r="RJT47" s="8"/>
      <c r="RJU47" s="8"/>
      <c r="RJV47" s="8"/>
      <c r="RJW47" s="8"/>
      <c r="RJX47" s="8"/>
      <c r="RJY47" s="8"/>
      <c r="RJZ47" s="8"/>
      <c r="RKA47" s="8"/>
      <c r="RKB47" s="8"/>
      <c r="RKC47" s="8"/>
      <c r="RKD47" s="8"/>
      <c r="RKE47" s="8"/>
      <c r="RKF47" s="8"/>
      <c r="RKG47" s="8"/>
      <c r="RKH47" s="8"/>
      <c r="RKI47" s="8"/>
      <c r="RKJ47" s="8"/>
      <c r="RKK47" s="8"/>
      <c r="RKL47" s="8"/>
      <c r="RKM47" s="8"/>
      <c r="RKN47" s="8"/>
      <c r="RKO47" s="8"/>
      <c r="RKP47" s="8"/>
      <c r="RKQ47" s="8"/>
      <c r="RKR47" s="8"/>
      <c r="RKS47" s="8"/>
      <c r="RKT47" s="8"/>
      <c r="RKU47" s="8"/>
      <c r="RKV47" s="8"/>
      <c r="RKW47" s="8"/>
      <c r="RKX47" s="8"/>
      <c r="RKY47" s="8"/>
      <c r="RKZ47" s="8"/>
      <c r="RLA47" s="8"/>
      <c r="RLB47" s="8"/>
      <c r="RLC47" s="8"/>
      <c r="RLD47" s="8"/>
      <c r="RLE47" s="8"/>
      <c r="RLF47" s="8"/>
      <c r="RLG47" s="8"/>
      <c r="RLH47" s="8"/>
      <c r="RLI47" s="8"/>
      <c r="RLJ47" s="8"/>
      <c r="RLK47" s="8"/>
      <c r="RLL47" s="8"/>
      <c r="RLM47" s="8"/>
      <c r="RLN47" s="8"/>
      <c r="RLO47" s="8"/>
      <c r="RLP47" s="8"/>
      <c r="RLQ47" s="8"/>
      <c r="RLR47" s="8"/>
      <c r="RLS47" s="8"/>
      <c r="RLT47" s="8"/>
      <c r="RLU47" s="8"/>
      <c r="RLV47" s="8"/>
      <c r="RLW47" s="8"/>
      <c r="RLX47" s="8"/>
      <c r="RLY47" s="8"/>
      <c r="RLZ47" s="8"/>
      <c r="RMA47" s="8"/>
      <c r="RMB47" s="8"/>
      <c r="RMC47" s="8"/>
      <c r="RMD47" s="8"/>
      <c r="RME47" s="8"/>
      <c r="RMF47" s="8"/>
      <c r="RMG47" s="8"/>
      <c r="RMH47" s="8"/>
      <c r="RMI47" s="8"/>
      <c r="RMJ47" s="8"/>
      <c r="RMK47" s="8"/>
      <c r="RML47" s="8"/>
      <c r="RMM47" s="8"/>
      <c r="RMN47" s="8"/>
      <c r="RMO47" s="8"/>
      <c r="RMP47" s="8"/>
      <c r="RMQ47" s="8"/>
      <c r="RMR47" s="8"/>
      <c r="RMS47" s="8"/>
      <c r="RMT47" s="8"/>
      <c r="RMU47" s="8"/>
      <c r="RMV47" s="8"/>
      <c r="RMW47" s="8"/>
      <c r="RMX47" s="8"/>
      <c r="RMY47" s="8"/>
      <c r="RMZ47" s="8"/>
      <c r="RNA47" s="8"/>
      <c r="RNB47" s="8"/>
      <c r="RNC47" s="8"/>
      <c r="RND47" s="8"/>
      <c r="RNE47" s="8"/>
      <c r="RNF47" s="8"/>
      <c r="RNG47" s="8"/>
      <c r="RNH47" s="8"/>
      <c r="RNI47" s="8"/>
      <c r="RNJ47" s="8"/>
      <c r="RNK47" s="8"/>
      <c r="RNL47" s="8"/>
      <c r="RNM47" s="8"/>
      <c r="RNN47" s="8"/>
      <c r="RNO47" s="8"/>
      <c r="RNP47" s="8"/>
      <c r="RNQ47" s="8"/>
      <c r="RNR47" s="8"/>
      <c r="RNS47" s="8"/>
      <c r="RNT47" s="8"/>
      <c r="RNU47" s="8"/>
      <c r="RNV47" s="8"/>
      <c r="RNW47" s="8"/>
      <c r="RNX47" s="8"/>
      <c r="RNY47" s="8"/>
      <c r="RNZ47" s="8"/>
      <c r="ROA47" s="8"/>
      <c r="ROB47" s="8"/>
      <c r="ROC47" s="8"/>
      <c r="ROD47" s="8"/>
      <c r="ROE47" s="8"/>
      <c r="ROF47" s="8"/>
      <c r="ROG47" s="8"/>
      <c r="ROH47" s="8"/>
      <c r="ROI47" s="8"/>
      <c r="ROJ47" s="8"/>
      <c r="ROK47" s="8"/>
      <c r="ROL47" s="8"/>
      <c r="ROM47" s="8"/>
      <c r="RON47" s="8"/>
      <c r="ROO47" s="8"/>
      <c r="ROP47" s="8"/>
      <c r="ROQ47" s="8"/>
      <c r="ROR47" s="8"/>
      <c r="ROS47" s="8"/>
      <c r="ROT47" s="8"/>
      <c r="ROU47" s="8"/>
      <c r="ROV47" s="8"/>
      <c r="ROW47" s="8"/>
      <c r="ROX47" s="8"/>
      <c r="ROY47" s="8"/>
      <c r="ROZ47" s="8"/>
      <c r="RPA47" s="8"/>
      <c r="RPB47" s="8"/>
      <c r="RPC47" s="8"/>
      <c r="RPD47" s="8"/>
      <c r="RPE47" s="8"/>
      <c r="RPF47" s="8"/>
      <c r="RPG47" s="8"/>
      <c r="RPH47" s="8"/>
      <c r="RPI47" s="8"/>
      <c r="RPJ47" s="8"/>
      <c r="RPK47" s="8"/>
      <c r="RPL47" s="8"/>
      <c r="RPM47" s="8"/>
      <c r="RPN47" s="8"/>
      <c r="RPO47" s="8"/>
      <c r="RPP47" s="8"/>
      <c r="RPQ47" s="8"/>
      <c r="RPR47" s="8"/>
      <c r="RPS47" s="8"/>
      <c r="RPT47" s="8"/>
      <c r="RPU47" s="8"/>
      <c r="RPV47" s="8"/>
      <c r="RPW47" s="8"/>
      <c r="RPX47" s="8"/>
      <c r="RPY47" s="8"/>
      <c r="RPZ47" s="8"/>
      <c r="RQA47" s="8"/>
      <c r="RQB47" s="8"/>
      <c r="RQC47" s="8"/>
      <c r="RQD47" s="8"/>
      <c r="RQE47" s="8"/>
      <c r="RQF47" s="8"/>
      <c r="RQG47" s="8"/>
      <c r="RQH47" s="8"/>
      <c r="RQI47" s="8"/>
      <c r="RQJ47" s="8"/>
      <c r="RQK47" s="8"/>
      <c r="RQL47" s="8"/>
      <c r="RQM47" s="8"/>
      <c r="RQN47" s="8"/>
      <c r="RQO47" s="8"/>
      <c r="RQP47" s="8"/>
      <c r="RQQ47" s="8"/>
      <c r="RQR47" s="8"/>
      <c r="RQS47" s="8"/>
      <c r="RQT47" s="8"/>
      <c r="RQU47" s="8"/>
      <c r="RQV47" s="8"/>
      <c r="RQW47" s="8"/>
      <c r="RQX47" s="8"/>
      <c r="RQY47" s="8"/>
      <c r="RQZ47" s="8"/>
      <c r="RRA47" s="8"/>
      <c r="RRB47" s="8"/>
      <c r="RRC47" s="8"/>
      <c r="RRD47" s="8"/>
      <c r="RRE47" s="8"/>
      <c r="RRF47" s="8"/>
      <c r="RRG47" s="8"/>
      <c r="RRH47" s="8"/>
      <c r="RRI47" s="8"/>
      <c r="RRJ47" s="8"/>
      <c r="RRK47" s="8"/>
      <c r="RRL47" s="8"/>
      <c r="RRM47" s="8"/>
      <c r="RRN47" s="8"/>
      <c r="RRO47" s="8"/>
      <c r="RRP47" s="8"/>
      <c r="RRQ47" s="8"/>
      <c r="RRR47" s="8"/>
      <c r="RRS47" s="8"/>
      <c r="RRT47" s="8"/>
      <c r="RRU47" s="8"/>
      <c r="RRV47" s="8"/>
      <c r="RRW47" s="8"/>
      <c r="RRX47" s="8"/>
      <c r="RRY47" s="8"/>
      <c r="RRZ47" s="8"/>
      <c r="RSA47" s="8"/>
      <c r="RSB47" s="8"/>
      <c r="RSC47" s="8"/>
      <c r="RSD47" s="8"/>
      <c r="RSE47" s="8"/>
      <c r="RSF47" s="8"/>
      <c r="RSG47" s="8"/>
      <c r="RSH47" s="8"/>
      <c r="RSI47" s="8"/>
      <c r="RSJ47" s="8"/>
      <c r="RSK47" s="8"/>
      <c r="RSL47" s="8"/>
      <c r="RSM47" s="8"/>
      <c r="RSN47" s="8"/>
      <c r="RSO47" s="8"/>
      <c r="RSP47" s="8"/>
      <c r="RSQ47" s="8"/>
      <c r="RSR47" s="8"/>
      <c r="RSS47" s="8"/>
      <c r="RST47" s="8"/>
      <c r="RSU47" s="8"/>
      <c r="RSV47" s="8"/>
      <c r="RSW47" s="8"/>
      <c r="RSX47" s="8"/>
      <c r="RSY47" s="8"/>
      <c r="RSZ47" s="8"/>
      <c r="RTA47" s="8"/>
      <c r="RTB47" s="8"/>
      <c r="RTC47" s="8"/>
      <c r="RTD47" s="8"/>
      <c r="RTE47" s="8"/>
      <c r="RTF47" s="8"/>
      <c r="RTG47" s="8"/>
      <c r="RTH47" s="8"/>
      <c r="RTI47" s="8"/>
      <c r="RTJ47" s="8"/>
      <c r="RTK47" s="8"/>
      <c r="RTL47" s="8"/>
      <c r="RTM47" s="8"/>
      <c r="RTN47" s="8"/>
      <c r="RTO47" s="8"/>
      <c r="RTP47" s="8"/>
      <c r="RTQ47" s="8"/>
      <c r="RTR47" s="8"/>
      <c r="RTS47" s="8"/>
      <c r="RTT47" s="8"/>
      <c r="RTU47" s="8"/>
      <c r="RTV47" s="8"/>
      <c r="RTW47" s="8"/>
      <c r="RTX47" s="8"/>
      <c r="RTY47" s="8"/>
      <c r="RTZ47" s="8"/>
      <c r="RUA47" s="8"/>
      <c r="RUB47" s="8"/>
      <c r="RUC47" s="8"/>
      <c r="RUD47" s="8"/>
      <c r="RUE47" s="8"/>
      <c r="RUF47" s="8"/>
      <c r="RUG47" s="8"/>
      <c r="RUH47" s="8"/>
      <c r="RUI47" s="8"/>
      <c r="RUJ47" s="8"/>
      <c r="RUK47" s="8"/>
      <c r="RUL47" s="8"/>
      <c r="RUM47" s="8"/>
      <c r="RUN47" s="8"/>
      <c r="RUO47" s="8"/>
      <c r="RUP47" s="8"/>
      <c r="RUQ47" s="8"/>
      <c r="RUR47" s="8"/>
      <c r="RUS47" s="8"/>
      <c r="RUT47" s="8"/>
      <c r="RUU47" s="8"/>
      <c r="RUV47" s="8"/>
      <c r="RUW47" s="8"/>
      <c r="RUX47" s="8"/>
      <c r="RUY47" s="8"/>
      <c r="RUZ47" s="8"/>
      <c r="RVA47" s="8"/>
      <c r="RVB47" s="8"/>
      <c r="RVC47" s="8"/>
      <c r="RVD47" s="8"/>
      <c r="RVE47" s="8"/>
      <c r="RVF47" s="8"/>
      <c r="RVG47" s="8"/>
      <c r="RVH47" s="8"/>
      <c r="RVI47" s="8"/>
      <c r="RVJ47" s="8"/>
      <c r="RVK47" s="8"/>
      <c r="RVL47" s="8"/>
      <c r="RVM47" s="8"/>
      <c r="RVN47" s="8"/>
      <c r="RVO47" s="8"/>
      <c r="RVP47" s="8"/>
      <c r="RVQ47" s="8"/>
      <c r="RVR47" s="8"/>
      <c r="RVS47" s="8"/>
      <c r="RVT47" s="8"/>
      <c r="RVU47" s="8"/>
      <c r="RVV47" s="8"/>
      <c r="RVW47" s="8"/>
      <c r="RVX47" s="8"/>
      <c r="RVY47" s="8"/>
      <c r="RVZ47" s="8"/>
      <c r="RWA47" s="8"/>
      <c r="RWB47" s="8"/>
      <c r="RWC47" s="8"/>
      <c r="RWD47" s="8"/>
      <c r="RWE47" s="8"/>
      <c r="RWF47" s="8"/>
      <c r="RWG47" s="8"/>
      <c r="RWH47" s="8"/>
      <c r="RWI47" s="8"/>
      <c r="RWJ47" s="8"/>
      <c r="RWK47" s="8"/>
      <c r="RWL47" s="8"/>
      <c r="RWM47" s="8"/>
      <c r="RWN47" s="8"/>
      <c r="RWO47" s="8"/>
      <c r="RWP47" s="8"/>
      <c r="RWQ47" s="8"/>
      <c r="RWR47" s="8"/>
      <c r="RWS47" s="8"/>
      <c r="RWT47" s="8"/>
      <c r="RWU47" s="8"/>
      <c r="RWV47" s="8"/>
      <c r="RWW47" s="8"/>
      <c r="RWX47" s="8"/>
      <c r="RWY47" s="8"/>
      <c r="RWZ47" s="8"/>
      <c r="RXA47" s="8"/>
      <c r="RXB47" s="8"/>
      <c r="RXC47" s="8"/>
      <c r="RXD47" s="8"/>
      <c r="RXE47" s="8"/>
      <c r="RXF47" s="8"/>
      <c r="RXG47" s="8"/>
      <c r="RXH47" s="8"/>
      <c r="RXI47" s="8"/>
      <c r="RXJ47" s="8"/>
      <c r="RXK47" s="8"/>
      <c r="RXL47" s="8"/>
      <c r="RXM47" s="8"/>
      <c r="RXN47" s="8"/>
      <c r="RXO47" s="8"/>
      <c r="RXP47" s="8"/>
      <c r="RXQ47" s="8"/>
      <c r="RXR47" s="8"/>
      <c r="RXS47" s="8"/>
      <c r="RXT47" s="8"/>
      <c r="RXU47" s="8"/>
      <c r="RXV47" s="8"/>
      <c r="RXW47" s="8"/>
      <c r="RXX47" s="8"/>
      <c r="RXY47" s="8"/>
      <c r="RXZ47" s="8"/>
      <c r="RYA47" s="8"/>
      <c r="RYB47" s="8"/>
      <c r="RYC47" s="8"/>
      <c r="RYD47" s="8"/>
      <c r="RYE47" s="8"/>
      <c r="RYF47" s="8"/>
      <c r="RYG47" s="8"/>
      <c r="RYH47" s="8"/>
      <c r="RYI47" s="8"/>
      <c r="RYJ47" s="8"/>
      <c r="RYK47" s="8"/>
      <c r="RYL47" s="8"/>
      <c r="RYM47" s="8"/>
      <c r="RYN47" s="8"/>
      <c r="RYO47" s="8"/>
      <c r="RYP47" s="8"/>
      <c r="RYQ47" s="8"/>
      <c r="RYR47" s="8"/>
      <c r="RYS47" s="8"/>
      <c r="RYT47" s="8"/>
      <c r="RYU47" s="8"/>
      <c r="RYV47" s="8"/>
      <c r="RYW47" s="8"/>
      <c r="RYX47" s="8"/>
      <c r="RYY47" s="8"/>
      <c r="RYZ47" s="8"/>
      <c r="RZA47" s="8"/>
      <c r="RZB47" s="8"/>
      <c r="RZC47" s="8"/>
      <c r="RZD47" s="8"/>
      <c r="RZE47" s="8"/>
      <c r="RZF47" s="8"/>
      <c r="RZG47" s="8"/>
      <c r="RZH47" s="8"/>
      <c r="RZI47" s="8"/>
      <c r="RZJ47" s="8"/>
      <c r="RZK47" s="8"/>
      <c r="RZL47" s="8"/>
      <c r="RZM47" s="8"/>
      <c r="RZN47" s="8"/>
      <c r="RZO47" s="8"/>
      <c r="RZP47" s="8"/>
      <c r="RZQ47" s="8"/>
      <c r="RZR47" s="8"/>
      <c r="RZS47" s="8"/>
      <c r="RZT47" s="8"/>
      <c r="RZU47" s="8"/>
      <c r="RZV47" s="8"/>
      <c r="RZW47" s="8"/>
      <c r="RZX47" s="8"/>
      <c r="RZY47" s="8"/>
      <c r="RZZ47" s="8"/>
      <c r="SAA47" s="8"/>
      <c r="SAB47" s="8"/>
      <c r="SAC47" s="8"/>
      <c r="SAD47" s="8"/>
      <c r="SAE47" s="8"/>
      <c r="SAF47" s="8"/>
      <c r="SAG47" s="8"/>
      <c r="SAH47" s="8"/>
      <c r="SAI47" s="8"/>
      <c r="SAJ47" s="8"/>
      <c r="SAK47" s="8"/>
      <c r="SAL47" s="8"/>
      <c r="SAM47" s="8"/>
      <c r="SAN47" s="8"/>
      <c r="SAO47" s="8"/>
      <c r="SAP47" s="8"/>
      <c r="SAQ47" s="8"/>
      <c r="SAR47" s="8"/>
      <c r="SAS47" s="8"/>
      <c r="SAT47" s="8"/>
      <c r="SAU47" s="8"/>
      <c r="SAV47" s="8"/>
      <c r="SAW47" s="8"/>
      <c r="SAX47" s="8"/>
      <c r="SAY47" s="8"/>
      <c r="SAZ47" s="8"/>
      <c r="SBA47" s="8"/>
      <c r="SBB47" s="8"/>
      <c r="SBC47" s="8"/>
      <c r="SBD47" s="8"/>
      <c r="SBE47" s="8"/>
      <c r="SBF47" s="8"/>
      <c r="SBG47" s="8"/>
      <c r="SBH47" s="8"/>
      <c r="SBI47" s="8"/>
      <c r="SBJ47" s="8"/>
      <c r="SBK47" s="8"/>
      <c r="SBL47" s="8"/>
      <c r="SBM47" s="8"/>
      <c r="SBN47" s="8"/>
      <c r="SBO47" s="8"/>
      <c r="SBP47" s="8"/>
      <c r="SBQ47" s="8"/>
      <c r="SBR47" s="8"/>
      <c r="SBS47" s="8"/>
      <c r="SBT47" s="8"/>
      <c r="SBU47" s="8"/>
      <c r="SBV47" s="8"/>
      <c r="SBW47" s="8"/>
      <c r="SBX47" s="8"/>
      <c r="SBY47" s="8"/>
      <c r="SBZ47" s="8"/>
      <c r="SCA47" s="8"/>
      <c r="SCB47" s="8"/>
      <c r="SCC47" s="8"/>
      <c r="SCD47" s="8"/>
      <c r="SCE47" s="8"/>
      <c r="SCF47" s="8"/>
      <c r="SCG47" s="8"/>
      <c r="SCH47" s="8"/>
      <c r="SCI47" s="8"/>
      <c r="SCJ47" s="8"/>
      <c r="SCK47" s="8"/>
      <c r="SCL47" s="8"/>
      <c r="SCM47" s="8"/>
      <c r="SCN47" s="8"/>
      <c r="SCO47" s="8"/>
      <c r="SCP47" s="8"/>
      <c r="SCQ47" s="8"/>
      <c r="SCR47" s="8"/>
      <c r="SCS47" s="8"/>
      <c r="SCT47" s="8"/>
      <c r="SCU47" s="8"/>
      <c r="SCV47" s="8"/>
      <c r="SCW47" s="8"/>
      <c r="SCX47" s="8"/>
      <c r="SCY47" s="8"/>
      <c r="SCZ47" s="8"/>
      <c r="SDA47" s="8"/>
      <c r="SDB47" s="8"/>
      <c r="SDC47" s="8"/>
      <c r="SDD47" s="8"/>
      <c r="SDE47" s="8"/>
      <c r="SDF47" s="8"/>
      <c r="SDG47" s="8"/>
      <c r="SDH47" s="8"/>
      <c r="SDI47" s="8"/>
      <c r="SDJ47" s="8"/>
      <c r="SDK47" s="8"/>
      <c r="SDL47" s="8"/>
      <c r="SDM47" s="8"/>
      <c r="SDN47" s="8"/>
      <c r="SDO47" s="8"/>
      <c r="SDP47" s="8"/>
      <c r="SDQ47" s="8"/>
      <c r="SDR47" s="8"/>
      <c r="SDS47" s="8"/>
      <c r="SDT47" s="8"/>
      <c r="SDU47" s="8"/>
      <c r="SDV47" s="8"/>
      <c r="SDW47" s="8"/>
      <c r="SDX47" s="8"/>
      <c r="SDY47" s="8"/>
      <c r="SDZ47" s="8"/>
      <c r="SEA47" s="8"/>
      <c r="SEB47" s="8"/>
      <c r="SEC47" s="8"/>
      <c r="SED47" s="8"/>
      <c r="SEE47" s="8"/>
      <c r="SEF47" s="8"/>
      <c r="SEG47" s="8"/>
      <c r="SEH47" s="8"/>
      <c r="SEI47" s="8"/>
      <c r="SEJ47" s="8"/>
      <c r="SEK47" s="8"/>
      <c r="SEL47" s="8"/>
      <c r="SEM47" s="8"/>
      <c r="SEN47" s="8"/>
      <c r="SEO47" s="8"/>
      <c r="SEP47" s="8"/>
      <c r="SEQ47" s="8"/>
      <c r="SER47" s="8"/>
      <c r="SES47" s="8"/>
      <c r="SET47" s="8"/>
      <c r="SEU47" s="8"/>
      <c r="SEV47" s="8"/>
      <c r="SEW47" s="8"/>
      <c r="SEX47" s="8"/>
      <c r="SEY47" s="8"/>
      <c r="SEZ47" s="8"/>
      <c r="SFA47" s="8"/>
      <c r="SFB47" s="8"/>
      <c r="SFC47" s="8"/>
      <c r="SFD47" s="8"/>
      <c r="SFE47" s="8"/>
      <c r="SFF47" s="8"/>
      <c r="SFG47" s="8"/>
      <c r="SFH47" s="8"/>
      <c r="SFI47" s="8"/>
      <c r="SFJ47" s="8"/>
      <c r="SFK47" s="8"/>
      <c r="SFL47" s="8"/>
      <c r="SFM47" s="8"/>
      <c r="SFN47" s="8"/>
      <c r="SFO47" s="8"/>
      <c r="SFP47" s="8"/>
      <c r="SFQ47" s="8"/>
      <c r="SFR47" s="8"/>
      <c r="SFS47" s="8"/>
      <c r="SFT47" s="8"/>
      <c r="SFU47" s="8"/>
      <c r="SFV47" s="8"/>
      <c r="SFW47" s="8"/>
      <c r="SFX47" s="8"/>
      <c r="SFY47" s="8"/>
      <c r="SFZ47" s="8"/>
      <c r="SGA47" s="8"/>
      <c r="SGB47" s="8"/>
      <c r="SGC47" s="8"/>
      <c r="SGD47" s="8"/>
      <c r="SGE47" s="8"/>
      <c r="SGF47" s="8"/>
      <c r="SGG47" s="8"/>
      <c r="SGH47" s="8"/>
      <c r="SGI47" s="8"/>
      <c r="SGJ47" s="8"/>
      <c r="SGK47" s="8"/>
      <c r="SGL47" s="8"/>
      <c r="SGM47" s="8"/>
      <c r="SGN47" s="8"/>
      <c r="SGO47" s="8"/>
      <c r="SGP47" s="8"/>
      <c r="SGQ47" s="8"/>
      <c r="SGR47" s="8"/>
      <c r="SGS47" s="8"/>
      <c r="SGT47" s="8"/>
      <c r="SGU47" s="8"/>
      <c r="SGV47" s="8"/>
      <c r="SGW47" s="8"/>
      <c r="SGX47" s="8"/>
      <c r="SGY47" s="8"/>
      <c r="SGZ47" s="8"/>
      <c r="SHA47" s="8"/>
      <c r="SHB47" s="8"/>
      <c r="SHC47" s="8"/>
      <c r="SHD47" s="8"/>
      <c r="SHE47" s="8"/>
      <c r="SHF47" s="8"/>
      <c r="SHG47" s="8"/>
      <c r="SHH47" s="8"/>
      <c r="SHI47" s="8"/>
      <c r="SHJ47" s="8"/>
      <c r="SHK47" s="8"/>
      <c r="SHL47" s="8"/>
      <c r="SHM47" s="8"/>
      <c r="SHN47" s="8"/>
      <c r="SHO47" s="8"/>
      <c r="SHP47" s="8"/>
      <c r="SHQ47" s="8"/>
      <c r="SHR47" s="8"/>
      <c r="SHS47" s="8"/>
      <c r="SHT47" s="8"/>
      <c r="SHU47" s="8"/>
      <c r="SHV47" s="8"/>
      <c r="SHW47" s="8"/>
      <c r="SHX47" s="8"/>
      <c r="SHY47" s="8"/>
      <c r="SHZ47" s="8"/>
      <c r="SIA47" s="8"/>
      <c r="SIB47" s="8"/>
      <c r="SIC47" s="8"/>
      <c r="SID47" s="8"/>
      <c r="SIE47" s="8"/>
      <c r="SIF47" s="8"/>
      <c r="SIG47" s="8"/>
      <c r="SIH47" s="8"/>
      <c r="SII47" s="8"/>
      <c r="SIJ47" s="8"/>
      <c r="SIK47" s="8"/>
      <c r="SIL47" s="8"/>
      <c r="SIM47" s="8"/>
      <c r="SIN47" s="8"/>
      <c r="SIO47" s="8"/>
      <c r="SIP47" s="8"/>
      <c r="SIQ47" s="8"/>
      <c r="SIR47" s="8"/>
      <c r="SIS47" s="8"/>
      <c r="SIT47" s="8"/>
      <c r="SIU47" s="8"/>
      <c r="SIV47" s="8"/>
      <c r="SIW47" s="8"/>
      <c r="SIX47" s="8"/>
      <c r="SIY47" s="8"/>
      <c r="SIZ47" s="8"/>
      <c r="SJA47" s="8"/>
      <c r="SJB47" s="8"/>
      <c r="SJC47" s="8"/>
      <c r="SJD47" s="8"/>
      <c r="SJE47" s="8"/>
      <c r="SJF47" s="8"/>
      <c r="SJG47" s="8"/>
      <c r="SJH47" s="8"/>
      <c r="SJI47" s="8"/>
      <c r="SJJ47" s="8"/>
      <c r="SJK47" s="8"/>
      <c r="SJL47" s="8"/>
      <c r="SJM47" s="8"/>
      <c r="SJN47" s="8"/>
      <c r="SJO47" s="8"/>
      <c r="SJP47" s="8"/>
      <c r="SJQ47" s="8"/>
      <c r="SJR47" s="8"/>
      <c r="SJS47" s="8"/>
      <c r="SJT47" s="8"/>
      <c r="SJU47" s="8"/>
      <c r="SJV47" s="8"/>
      <c r="SJW47" s="8"/>
      <c r="SJX47" s="8"/>
      <c r="SJY47" s="8"/>
      <c r="SJZ47" s="8"/>
      <c r="SKA47" s="8"/>
      <c r="SKB47" s="8"/>
      <c r="SKC47" s="8"/>
      <c r="SKD47" s="8"/>
      <c r="SKE47" s="8"/>
      <c r="SKF47" s="8"/>
      <c r="SKG47" s="8"/>
      <c r="SKH47" s="8"/>
      <c r="SKI47" s="8"/>
      <c r="SKJ47" s="8"/>
      <c r="SKK47" s="8"/>
      <c r="SKL47" s="8"/>
      <c r="SKM47" s="8"/>
      <c r="SKN47" s="8"/>
      <c r="SKO47" s="8"/>
      <c r="SKP47" s="8"/>
      <c r="SKQ47" s="8"/>
      <c r="SKR47" s="8"/>
      <c r="SKS47" s="8"/>
      <c r="SKT47" s="8"/>
      <c r="SKU47" s="8"/>
      <c r="SKV47" s="8"/>
      <c r="SKW47" s="8"/>
      <c r="SKX47" s="8"/>
      <c r="SKY47" s="8"/>
      <c r="SKZ47" s="8"/>
      <c r="SLA47" s="8"/>
      <c r="SLB47" s="8"/>
      <c r="SLC47" s="8"/>
      <c r="SLD47" s="8"/>
      <c r="SLE47" s="8"/>
      <c r="SLF47" s="8"/>
      <c r="SLG47" s="8"/>
      <c r="SLH47" s="8"/>
      <c r="SLI47" s="8"/>
      <c r="SLJ47" s="8"/>
      <c r="SLK47" s="8"/>
      <c r="SLL47" s="8"/>
      <c r="SLM47" s="8"/>
      <c r="SLN47" s="8"/>
      <c r="SLO47" s="8"/>
      <c r="SLP47" s="8"/>
      <c r="SLQ47" s="8"/>
      <c r="SLR47" s="8"/>
      <c r="SLS47" s="8"/>
      <c r="SLT47" s="8"/>
      <c r="SLU47" s="8"/>
      <c r="SLV47" s="8"/>
      <c r="SLW47" s="8"/>
      <c r="SLX47" s="8"/>
      <c r="SLY47" s="8"/>
      <c r="SLZ47" s="8"/>
      <c r="SMA47" s="8"/>
      <c r="SMB47" s="8"/>
      <c r="SMC47" s="8"/>
      <c r="SMD47" s="8"/>
      <c r="SME47" s="8"/>
      <c r="SMF47" s="8"/>
      <c r="SMG47" s="8"/>
      <c r="SMH47" s="8"/>
      <c r="SMI47" s="8"/>
      <c r="SMJ47" s="8"/>
      <c r="SMK47" s="8"/>
      <c r="SML47" s="8"/>
      <c r="SMM47" s="8"/>
      <c r="SMN47" s="8"/>
      <c r="SMO47" s="8"/>
      <c r="SMP47" s="8"/>
      <c r="SMQ47" s="8"/>
      <c r="SMR47" s="8"/>
      <c r="SMS47" s="8"/>
      <c r="SMT47" s="8"/>
      <c r="SMU47" s="8"/>
      <c r="SMV47" s="8"/>
      <c r="SMW47" s="8"/>
      <c r="SMX47" s="8"/>
      <c r="SMY47" s="8"/>
      <c r="SMZ47" s="8"/>
      <c r="SNA47" s="8"/>
      <c r="SNB47" s="8"/>
      <c r="SNC47" s="8"/>
      <c r="SND47" s="8"/>
      <c r="SNE47" s="8"/>
      <c r="SNF47" s="8"/>
      <c r="SNG47" s="8"/>
      <c r="SNH47" s="8"/>
      <c r="SNI47" s="8"/>
      <c r="SNJ47" s="8"/>
      <c r="SNK47" s="8"/>
      <c r="SNL47" s="8"/>
      <c r="SNM47" s="8"/>
      <c r="SNN47" s="8"/>
      <c r="SNO47" s="8"/>
      <c r="SNP47" s="8"/>
      <c r="SNQ47" s="8"/>
      <c r="SNR47" s="8"/>
      <c r="SNS47" s="8"/>
      <c r="SNT47" s="8"/>
      <c r="SNU47" s="8"/>
      <c r="SNV47" s="8"/>
      <c r="SNW47" s="8"/>
      <c r="SNX47" s="8"/>
      <c r="SNY47" s="8"/>
      <c r="SNZ47" s="8"/>
      <c r="SOA47" s="8"/>
      <c r="SOB47" s="8"/>
      <c r="SOC47" s="8"/>
      <c r="SOD47" s="8"/>
      <c r="SOE47" s="8"/>
      <c r="SOF47" s="8"/>
      <c r="SOG47" s="8"/>
      <c r="SOH47" s="8"/>
      <c r="SOI47" s="8"/>
      <c r="SOJ47" s="8"/>
      <c r="SOK47" s="8"/>
      <c r="SOL47" s="8"/>
      <c r="SOM47" s="8"/>
      <c r="SON47" s="8"/>
      <c r="SOO47" s="8"/>
      <c r="SOP47" s="8"/>
      <c r="SOQ47" s="8"/>
      <c r="SOR47" s="8"/>
      <c r="SOS47" s="8"/>
      <c r="SOT47" s="8"/>
      <c r="SOU47" s="8"/>
      <c r="SOV47" s="8"/>
      <c r="SOW47" s="8"/>
      <c r="SOX47" s="8"/>
      <c r="SOY47" s="8"/>
      <c r="SOZ47" s="8"/>
      <c r="SPA47" s="8"/>
      <c r="SPB47" s="8"/>
      <c r="SPC47" s="8"/>
      <c r="SPD47" s="8"/>
      <c r="SPE47" s="8"/>
      <c r="SPF47" s="8"/>
      <c r="SPG47" s="8"/>
      <c r="SPH47" s="8"/>
      <c r="SPI47" s="8"/>
      <c r="SPJ47" s="8"/>
      <c r="SPK47" s="8"/>
      <c r="SPL47" s="8"/>
      <c r="SPM47" s="8"/>
      <c r="SPN47" s="8"/>
      <c r="SPO47" s="8"/>
      <c r="SPP47" s="8"/>
      <c r="SPQ47" s="8"/>
      <c r="SPR47" s="8"/>
      <c r="SPS47" s="8"/>
      <c r="SPT47" s="8"/>
      <c r="SPU47" s="8"/>
      <c r="SPV47" s="8"/>
      <c r="SPW47" s="8"/>
      <c r="SPX47" s="8"/>
      <c r="SPY47" s="8"/>
      <c r="SPZ47" s="8"/>
      <c r="SQA47" s="8"/>
      <c r="SQB47" s="8"/>
      <c r="SQC47" s="8"/>
      <c r="SQD47" s="8"/>
      <c r="SQE47" s="8"/>
      <c r="SQF47" s="8"/>
      <c r="SQG47" s="8"/>
      <c r="SQH47" s="8"/>
      <c r="SQI47" s="8"/>
      <c r="SQJ47" s="8"/>
      <c r="SQK47" s="8"/>
      <c r="SQL47" s="8"/>
      <c r="SQM47" s="8"/>
      <c r="SQN47" s="8"/>
      <c r="SQO47" s="8"/>
      <c r="SQP47" s="8"/>
      <c r="SQQ47" s="8"/>
      <c r="SQR47" s="8"/>
      <c r="SQS47" s="8"/>
      <c r="SQT47" s="8"/>
      <c r="SQU47" s="8"/>
      <c r="SQV47" s="8"/>
      <c r="SQW47" s="8"/>
      <c r="SQX47" s="8"/>
      <c r="SQY47" s="8"/>
      <c r="SQZ47" s="8"/>
      <c r="SRA47" s="8"/>
      <c r="SRB47" s="8"/>
      <c r="SRC47" s="8"/>
      <c r="SRD47" s="8"/>
      <c r="SRE47" s="8"/>
      <c r="SRF47" s="8"/>
      <c r="SRG47" s="8"/>
      <c r="SRH47" s="8"/>
      <c r="SRI47" s="8"/>
      <c r="SRJ47" s="8"/>
      <c r="SRK47" s="8"/>
      <c r="SRL47" s="8"/>
      <c r="SRM47" s="8"/>
      <c r="SRN47" s="8"/>
      <c r="SRO47" s="8"/>
      <c r="SRP47" s="8"/>
      <c r="SRQ47" s="8"/>
      <c r="SRR47" s="8"/>
      <c r="SRS47" s="8"/>
      <c r="SRT47" s="8"/>
      <c r="SRU47" s="8"/>
      <c r="SRV47" s="8"/>
      <c r="SRW47" s="8"/>
      <c r="SRX47" s="8"/>
      <c r="SRY47" s="8"/>
      <c r="SRZ47" s="8"/>
      <c r="SSA47" s="8"/>
      <c r="SSB47" s="8"/>
      <c r="SSC47" s="8"/>
      <c r="SSD47" s="8"/>
      <c r="SSE47" s="8"/>
      <c r="SSF47" s="8"/>
      <c r="SSG47" s="8"/>
      <c r="SSH47" s="8"/>
      <c r="SSI47" s="8"/>
      <c r="SSJ47" s="8"/>
      <c r="SSK47" s="8"/>
      <c r="SSL47" s="8"/>
      <c r="SSM47" s="8"/>
      <c r="SSN47" s="8"/>
      <c r="SSO47" s="8"/>
      <c r="SSP47" s="8"/>
      <c r="SSQ47" s="8"/>
      <c r="SSR47" s="8"/>
      <c r="SSS47" s="8"/>
      <c r="SST47" s="8"/>
      <c r="SSU47" s="8"/>
      <c r="SSV47" s="8"/>
      <c r="SSW47" s="8"/>
      <c r="SSX47" s="8"/>
      <c r="SSY47" s="8"/>
      <c r="SSZ47" s="8"/>
      <c r="STA47" s="8"/>
      <c r="STB47" s="8"/>
      <c r="STC47" s="8"/>
      <c r="STD47" s="8"/>
      <c r="STE47" s="8"/>
      <c r="STF47" s="8"/>
      <c r="STG47" s="8"/>
      <c r="STH47" s="8"/>
      <c r="STI47" s="8"/>
      <c r="STJ47" s="8"/>
      <c r="STK47" s="8"/>
      <c r="STL47" s="8"/>
      <c r="STM47" s="8"/>
      <c r="STN47" s="8"/>
      <c r="STO47" s="8"/>
      <c r="STP47" s="8"/>
      <c r="STQ47" s="8"/>
      <c r="STR47" s="8"/>
      <c r="STS47" s="8"/>
      <c r="STT47" s="8"/>
      <c r="STU47" s="8"/>
      <c r="STV47" s="8"/>
      <c r="STW47" s="8"/>
      <c r="STX47" s="8"/>
      <c r="STY47" s="8"/>
      <c r="STZ47" s="8"/>
      <c r="SUA47" s="8"/>
      <c r="SUB47" s="8"/>
      <c r="SUC47" s="8"/>
      <c r="SUD47" s="8"/>
      <c r="SUE47" s="8"/>
      <c r="SUF47" s="8"/>
      <c r="SUG47" s="8"/>
      <c r="SUH47" s="8"/>
      <c r="SUI47" s="8"/>
      <c r="SUJ47" s="8"/>
      <c r="SUK47" s="8"/>
      <c r="SUL47" s="8"/>
      <c r="SUM47" s="8"/>
      <c r="SUN47" s="8"/>
      <c r="SUO47" s="8"/>
      <c r="SUP47" s="8"/>
      <c r="SUQ47" s="8"/>
      <c r="SUR47" s="8"/>
      <c r="SUS47" s="8"/>
      <c r="SUT47" s="8"/>
      <c r="SUU47" s="8"/>
      <c r="SUV47" s="8"/>
      <c r="SUW47" s="8"/>
      <c r="SUX47" s="8"/>
      <c r="SUY47" s="8"/>
      <c r="SUZ47" s="8"/>
      <c r="SVA47" s="8"/>
      <c r="SVB47" s="8"/>
      <c r="SVC47" s="8"/>
      <c r="SVD47" s="8"/>
      <c r="SVE47" s="8"/>
      <c r="SVF47" s="8"/>
      <c r="SVG47" s="8"/>
      <c r="SVH47" s="8"/>
      <c r="SVI47" s="8"/>
      <c r="SVJ47" s="8"/>
      <c r="SVK47" s="8"/>
      <c r="SVL47" s="8"/>
      <c r="SVM47" s="8"/>
      <c r="SVN47" s="8"/>
      <c r="SVO47" s="8"/>
      <c r="SVP47" s="8"/>
      <c r="SVQ47" s="8"/>
      <c r="SVR47" s="8"/>
      <c r="SVS47" s="8"/>
      <c r="SVT47" s="8"/>
      <c r="SVU47" s="8"/>
      <c r="SVV47" s="8"/>
      <c r="SVW47" s="8"/>
      <c r="SVX47" s="8"/>
      <c r="SVY47" s="8"/>
      <c r="SVZ47" s="8"/>
      <c r="SWA47" s="8"/>
      <c r="SWB47" s="8"/>
      <c r="SWC47" s="8"/>
      <c r="SWD47" s="8"/>
      <c r="SWE47" s="8"/>
      <c r="SWF47" s="8"/>
      <c r="SWG47" s="8"/>
      <c r="SWH47" s="8"/>
      <c r="SWI47" s="8"/>
      <c r="SWJ47" s="8"/>
      <c r="SWK47" s="8"/>
      <c r="SWL47" s="8"/>
      <c r="SWM47" s="8"/>
      <c r="SWN47" s="8"/>
      <c r="SWO47" s="8"/>
      <c r="SWP47" s="8"/>
      <c r="SWQ47" s="8"/>
      <c r="SWR47" s="8"/>
      <c r="SWS47" s="8"/>
      <c r="SWT47" s="8"/>
      <c r="SWU47" s="8"/>
      <c r="SWV47" s="8"/>
      <c r="SWW47" s="8"/>
      <c r="SWX47" s="8"/>
      <c r="SWY47" s="8"/>
      <c r="SWZ47" s="8"/>
      <c r="SXA47" s="8"/>
      <c r="SXB47" s="8"/>
      <c r="SXC47" s="8"/>
      <c r="SXD47" s="8"/>
      <c r="SXE47" s="8"/>
      <c r="SXF47" s="8"/>
      <c r="SXG47" s="8"/>
      <c r="SXH47" s="8"/>
      <c r="SXI47" s="8"/>
      <c r="SXJ47" s="8"/>
      <c r="SXK47" s="8"/>
      <c r="SXL47" s="8"/>
      <c r="SXM47" s="8"/>
      <c r="SXN47" s="8"/>
      <c r="SXO47" s="8"/>
      <c r="SXP47" s="8"/>
      <c r="SXQ47" s="8"/>
      <c r="SXR47" s="8"/>
      <c r="SXS47" s="8"/>
      <c r="SXT47" s="8"/>
      <c r="SXU47" s="8"/>
      <c r="SXV47" s="8"/>
      <c r="SXW47" s="8"/>
      <c r="SXX47" s="8"/>
      <c r="SXY47" s="8"/>
      <c r="SXZ47" s="8"/>
      <c r="SYA47" s="8"/>
      <c r="SYB47" s="8"/>
      <c r="SYC47" s="8"/>
      <c r="SYD47" s="8"/>
      <c r="SYE47" s="8"/>
      <c r="SYF47" s="8"/>
      <c r="SYG47" s="8"/>
      <c r="SYH47" s="8"/>
      <c r="SYI47" s="8"/>
      <c r="SYJ47" s="8"/>
      <c r="SYK47" s="8"/>
      <c r="SYL47" s="8"/>
      <c r="SYM47" s="8"/>
      <c r="SYN47" s="8"/>
      <c r="SYO47" s="8"/>
      <c r="SYP47" s="8"/>
      <c r="SYQ47" s="8"/>
      <c r="SYR47" s="8"/>
      <c r="SYS47" s="8"/>
      <c r="SYT47" s="8"/>
      <c r="SYU47" s="8"/>
      <c r="SYV47" s="8"/>
      <c r="SYW47" s="8"/>
      <c r="SYX47" s="8"/>
      <c r="SYY47" s="8"/>
      <c r="SYZ47" s="8"/>
      <c r="SZA47" s="8"/>
      <c r="SZB47" s="8"/>
      <c r="SZC47" s="8"/>
      <c r="SZD47" s="8"/>
      <c r="SZE47" s="8"/>
      <c r="SZF47" s="8"/>
      <c r="SZG47" s="8"/>
      <c r="SZH47" s="8"/>
      <c r="SZI47" s="8"/>
      <c r="SZJ47" s="8"/>
      <c r="SZK47" s="8"/>
      <c r="SZL47" s="8"/>
      <c r="SZM47" s="8"/>
      <c r="SZN47" s="8"/>
      <c r="SZO47" s="8"/>
      <c r="SZP47" s="8"/>
      <c r="SZQ47" s="8"/>
      <c r="SZR47" s="8"/>
      <c r="SZS47" s="8"/>
      <c r="SZT47" s="8"/>
      <c r="SZU47" s="8"/>
      <c r="SZV47" s="8"/>
      <c r="SZW47" s="8"/>
      <c r="SZX47" s="8"/>
      <c r="SZY47" s="8"/>
      <c r="SZZ47" s="8"/>
      <c r="TAA47" s="8"/>
      <c r="TAB47" s="8"/>
      <c r="TAC47" s="8"/>
      <c r="TAD47" s="8"/>
      <c r="TAE47" s="8"/>
      <c r="TAF47" s="8"/>
      <c r="TAG47" s="8"/>
      <c r="TAH47" s="8"/>
      <c r="TAI47" s="8"/>
      <c r="TAJ47" s="8"/>
      <c r="TAK47" s="8"/>
      <c r="TAL47" s="8"/>
      <c r="TAM47" s="8"/>
      <c r="TAN47" s="8"/>
      <c r="TAO47" s="8"/>
      <c r="TAP47" s="8"/>
      <c r="TAQ47" s="8"/>
      <c r="TAR47" s="8"/>
      <c r="TAS47" s="8"/>
      <c r="TAT47" s="8"/>
      <c r="TAU47" s="8"/>
      <c r="TAV47" s="8"/>
      <c r="TAW47" s="8"/>
      <c r="TAX47" s="8"/>
      <c r="TAY47" s="8"/>
      <c r="TAZ47" s="8"/>
      <c r="TBA47" s="8"/>
      <c r="TBB47" s="8"/>
      <c r="TBC47" s="8"/>
      <c r="TBD47" s="8"/>
      <c r="TBE47" s="8"/>
      <c r="TBF47" s="8"/>
      <c r="TBG47" s="8"/>
      <c r="TBH47" s="8"/>
      <c r="TBI47" s="8"/>
      <c r="TBJ47" s="8"/>
      <c r="TBK47" s="8"/>
      <c r="TBL47" s="8"/>
      <c r="TBM47" s="8"/>
      <c r="TBN47" s="8"/>
      <c r="TBO47" s="8"/>
      <c r="TBP47" s="8"/>
      <c r="TBQ47" s="8"/>
      <c r="TBR47" s="8"/>
      <c r="TBS47" s="8"/>
      <c r="TBT47" s="8"/>
      <c r="TBU47" s="8"/>
      <c r="TBV47" s="8"/>
      <c r="TBW47" s="8"/>
      <c r="TBX47" s="8"/>
      <c r="TBY47" s="8"/>
      <c r="TBZ47" s="8"/>
      <c r="TCA47" s="8"/>
      <c r="TCB47" s="8"/>
      <c r="TCC47" s="8"/>
      <c r="TCD47" s="8"/>
      <c r="TCE47" s="8"/>
      <c r="TCF47" s="8"/>
      <c r="TCG47" s="8"/>
      <c r="TCH47" s="8"/>
      <c r="TCI47" s="8"/>
      <c r="TCJ47" s="8"/>
      <c r="TCK47" s="8"/>
      <c r="TCL47" s="8"/>
      <c r="TCM47" s="8"/>
      <c r="TCN47" s="8"/>
      <c r="TCO47" s="8"/>
      <c r="TCP47" s="8"/>
      <c r="TCQ47" s="8"/>
      <c r="TCR47" s="8"/>
      <c r="TCS47" s="8"/>
      <c r="TCT47" s="8"/>
      <c r="TCU47" s="8"/>
      <c r="TCV47" s="8"/>
      <c r="TCW47" s="8"/>
      <c r="TCX47" s="8"/>
      <c r="TCY47" s="8"/>
      <c r="TCZ47" s="8"/>
      <c r="TDA47" s="8"/>
      <c r="TDB47" s="8"/>
      <c r="TDC47" s="8"/>
      <c r="TDD47" s="8"/>
      <c r="TDE47" s="8"/>
      <c r="TDF47" s="8"/>
      <c r="TDG47" s="8"/>
      <c r="TDH47" s="8"/>
      <c r="TDI47" s="8"/>
      <c r="TDJ47" s="8"/>
      <c r="TDK47" s="8"/>
      <c r="TDL47" s="8"/>
      <c r="TDM47" s="8"/>
      <c r="TDN47" s="8"/>
      <c r="TDO47" s="8"/>
      <c r="TDP47" s="8"/>
      <c r="TDQ47" s="8"/>
      <c r="TDR47" s="8"/>
      <c r="TDS47" s="8"/>
      <c r="TDT47" s="8"/>
      <c r="TDU47" s="8"/>
      <c r="TDV47" s="8"/>
      <c r="TDW47" s="8"/>
      <c r="TDX47" s="8"/>
      <c r="TDY47" s="8"/>
      <c r="TDZ47" s="8"/>
      <c r="TEA47" s="8"/>
      <c r="TEB47" s="8"/>
      <c r="TEC47" s="8"/>
      <c r="TED47" s="8"/>
      <c r="TEE47" s="8"/>
      <c r="TEF47" s="8"/>
      <c r="TEG47" s="8"/>
      <c r="TEH47" s="8"/>
      <c r="TEI47" s="8"/>
      <c r="TEJ47" s="8"/>
      <c r="TEK47" s="8"/>
      <c r="TEL47" s="8"/>
      <c r="TEM47" s="8"/>
      <c r="TEN47" s="8"/>
      <c r="TEO47" s="8"/>
      <c r="TEP47" s="8"/>
      <c r="TEQ47" s="8"/>
      <c r="TER47" s="8"/>
      <c r="TES47" s="8"/>
      <c r="TET47" s="8"/>
      <c r="TEU47" s="8"/>
      <c r="TEV47" s="8"/>
      <c r="TEW47" s="8"/>
      <c r="TEX47" s="8"/>
      <c r="TEY47" s="8"/>
      <c r="TEZ47" s="8"/>
      <c r="TFA47" s="8"/>
      <c r="TFB47" s="8"/>
      <c r="TFC47" s="8"/>
      <c r="TFD47" s="8"/>
      <c r="TFE47" s="8"/>
      <c r="TFF47" s="8"/>
      <c r="TFG47" s="8"/>
      <c r="TFH47" s="8"/>
      <c r="TFI47" s="8"/>
      <c r="TFJ47" s="8"/>
      <c r="TFK47" s="8"/>
      <c r="TFL47" s="8"/>
      <c r="TFM47" s="8"/>
      <c r="TFN47" s="8"/>
      <c r="TFO47" s="8"/>
      <c r="TFP47" s="8"/>
      <c r="TFQ47" s="8"/>
      <c r="TFR47" s="8"/>
      <c r="TFS47" s="8"/>
      <c r="TFT47" s="8"/>
      <c r="TFU47" s="8"/>
      <c r="TFV47" s="8"/>
      <c r="TFW47" s="8"/>
      <c r="TFX47" s="8"/>
      <c r="TFY47" s="8"/>
      <c r="TFZ47" s="8"/>
      <c r="TGA47" s="8"/>
      <c r="TGB47" s="8"/>
      <c r="TGC47" s="8"/>
      <c r="TGD47" s="8"/>
      <c r="TGE47" s="8"/>
      <c r="TGF47" s="8"/>
      <c r="TGG47" s="8"/>
      <c r="TGH47" s="8"/>
      <c r="TGI47" s="8"/>
      <c r="TGJ47" s="8"/>
      <c r="TGK47" s="8"/>
      <c r="TGL47" s="8"/>
      <c r="TGM47" s="8"/>
      <c r="TGN47" s="8"/>
      <c r="TGO47" s="8"/>
      <c r="TGP47" s="8"/>
      <c r="TGQ47" s="8"/>
      <c r="TGR47" s="8"/>
      <c r="TGS47" s="8"/>
      <c r="TGT47" s="8"/>
      <c r="TGU47" s="8"/>
      <c r="TGV47" s="8"/>
      <c r="TGW47" s="8"/>
      <c r="TGX47" s="8"/>
      <c r="TGY47" s="8"/>
      <c r="TGZ47" s="8"/>
      <c r="THA47" s="8"/>
      <c r="THB47" s="8"/>
      <c r="THC47" s="8"/>
      <c r="THD47" s="8"/>
      <c r="THE47" s="8"/>
      <c r="THF47" s="8"/>
      <c r="THG47" s="8"/>
      <c r="THH47" s="8"/>
      <c r="THI47" s="8"/>
      <c r="THJ47" s="8"/>
      <c r="THK47" s="8"/>
      <c r="THL47" s="8"/>
      <c r="THM47" s="8"/>
      <c r="THN47" s="8"/>
      <c r="THO47" s="8"/>
      <c r="THP47" s="8"/>
      <c r="THQ47" s="8"/>
      <c r="THR47" s="8"/>
      <c r="THS47" s="8"/>
      <c r="THT47" s="8"/>
      <c r="THU47" s="8"/>
      <c r="THV47" s="8"/>
      <c r="THW47" s="8"/>
      <c r="THX47" s="8"/>
      <c r="THY47" s="8"/>
      <c r="THZ47" s="8"/>
      <c r="TIA47" s="8"/>
      <c r="TIB47" s="8"/>
      <c r="TIC47" s="8"/>
      <c r="TID47" s="8"/>
      <c r="TIE47" s="8"/>
      <c r="TIF47" s="8"/>
      <c r="TIG47" s="8"/>
      <c r="TIH47" s="8"/>
      <c r="TII47" s="8"/>
      <c r="TIJ47" s="8"/>
      <c r="TIK47" s="8"/>
      <c r="TIL47" s="8"/>
      <c r="TIM47" s="8"/>
      <c r="TIN47" s="8"/>
      <c r="TIO47" s="8"/>
      <c r="TIP47" s="8"/>
      <c r="TIQ47" s="8"/>
      <c r="TIR47" s="8"/>
      <c r="TIS47" s="8"/>
      <c r="TIT47" s="8"/>
      <c r="TIU47" s="8"/>
      <c r="TIV47" s="8"/>
      <c r="TIW47" s="8"/>
      <c r="TIX47" s="8"/>
      <c r="TIY47" s="8"/>
      <c r="TIZ47" s="8"/>
      <c r="TJA47" s="8"/>
      <c r="TJB47" s="8"/>
      <c r="TJC47" s="8"/>
      <c r="TJD47" s="8"/>
      <c r="TJE47" s="8"/>
      <c r="TJF47" s="8"/>
      <c r="TJG47" s="8"/>
      <c r="TJH47" s="8"/>
      <c r="TJI47" s="8"/>
      <c r="TJJ47" s="8"/>
      <c r="TJK47" s="8"/>
      <c r="TJL47" s="8"/>
      <c r="TJM47" s="8"/>
      <c r="TJN47" s="8"/>
      <c r="TJO47" s="8"/>
      <c r="TJP47" s="8"/>
      <c r="TJQ47" s="8"/>
      <c r="TJR47" s="8"/>
      <c r="TJS47" s="8"/>
      <c r="TJT47" s="8"/>
      <c r="TJU47" s="8"/>
      <c r="TJV47" s="8"/>
      <c r="TJW47" s="8"/>
      <c r="TJX47" s="8"/>
      <c r="TJY47" s="8"/>
      <c r="TJZ47" s="8"/>
      <c r="TKA47" s="8"/>
      <c r="TKB47" s="8"/>
      <c r="TKC47" s="8"/>
      <c r="TKD47" s="8"/>
      <c r="TKE47" s="8"/>
      <c r="TKF47" s="8"/>
      <c r="TKG47" s="8"/>
      <c r="TKH47" s="8"/>
      <c r="TKI47" s="8"/>
      <c r="TKJ47" s="8"/>
      <c r="TKK47" s="8"/>
      <c r="TKL47" s="8"/>
      <c r="TKM47" s="8"/>
      <c r="TKN47" s="8"/>
      <c r="TKO47" s="8"/>
      <c r="TKP47" s="8"/>
      <c r="TKQ47" s="8"/>
      <c r="TKR47" s="8"/>
      <c r="TKS47" s="8"/>
      <c r="TKT47" s="8"/>
      <c r="TKU47" s="8"/>
      <c r="TKV47" s="8"/>
      <c r="TKW47" s="8"/>
      <c r="TKX47" s="8"/>
      <c r="TKY47" s="8"/>
      <c r="TKZ47" s="8"/>
      <c r="TLA47" s="8"/>
      <c r="TLB47" s="8"/>
      <c r="TLC47" s="8"/>
      <c r="TLD47" s="8"/>
      <c r="TLE47" s="8"/>
      <c r="TLF47" s="8"/>
      <c r="TLG47" s="8"/>
      <c r="TLH47" s="8"/>
      <c r="TLI47" s="8"/>
      <c r="TLJ47" s="8"/>
      <c r="TLK47" s="8"/>
      <c r="TLL47" s="8"/>
      <c r="TLM47" s="8"/>
      <c r="TLN47" s="8"/>
      <c r="TLO47" s="8"/>
      <c r="TLP47" s="8"/>
      <c r="TLQ47" s="8"/>
      <c r="TLR47" s="8"/>
      <c r="TLS47" s="8"/>
      <c r="TLT47" s="8"/>
      <c r="TLU47" s="8"/>
      <c r="TLV47" s="8"/>
      <c r="TLW47" s="8"/>
      <c r="TLX47" s="8"/>
      <c r="TLY47" s="8"/>
      <c r="TLZ47" s="8"/>
      <c r="TMA47" s="8"/>
      <c r="TMB47" s="8"/>
      <c r="TMC47" s="8"/>
      <c r="TMD47" s="8"/>
      <c r="TME47" s="8"/>
      <c r="TMF47" s="8"/>
      <c r="TMG47" s="8"/>
      <c r="TMH47" s="8"/>
      <c r="TMI47" s="8"/>
      <c r="TMJ47" s="8"/>
      <c r="TMK47" s="8"/>
      <c r="TML47" s="8"/>
      <c r="TMM47" s="8"/>
      <c r="TMN47" s="8"/>
      <c r="TMO47" s="8"/>
      <c r="TMP47" s="8"/>
      <c r="TMQ47" s="8"/>
      <c r="TMR47" s="8"/>
      <c r="TMS47" s="8"/>
      <c r="TMT47" s="8"/>
      <c r="TMU47" s="8"/>
      <c r="TMV47" s="8"/>
      <c r="TMW47" s="8"/>
      <c r="TMX47" s="8"/>
      <c r="TMY47" s="8"/>
      <c r="TMZ47" s="8"/>
      <c r="TNA47" s="8"/>
      <c r="TNB47" s="8"/>
      <c r="TNC47" s="8"/>
      <c r="TND47" s="8"/>
      <c r="TNE47" s="8"/>
      <c r="TNF47" s="8"/>
      <c r="TNG47" s="8"/>
      <c r="TNH47" s="8"/>
      <c r="TNI47" s="8"/>
      <c r="TNJ47" s="8"/>
      <c r="TNK47" s="8"/>
      <c r="TNL47" s="8"/>
      <c r="TNM47" s="8"/>
      <c r="TNN47" s="8"/>
      <c r="TNO47" s="8"/>
      <c r="TNP47" s="8"/>
      <c r="TNQ47" s="8"/>
      <c r="TNR47" s="8"/>
      <c r="TNS47" s="8"/>
      <c r="TNT47" s="8"/>
      <c r="TNU47" s="8"/>
      <c r="TNV47" s="8"/>
      <c r="TNW47" s="8"/>
      <c r="TNX47" s="8"/>
      <c r="TNY47" s="8"/>
      <c r="TNZ47" s="8"/>
      <c r="TOA47" s="8"/>
      <c r="TOB47" s="8"/>
      <c r="TOC47" s="8"/>
      <c r="TOD47" s="8"/>
      <c r="TOE47" s="8"/>
      <c r="TOF47" s="8"/>
      <c r="TOG47" s="8"/>
      <c r="TOH47" s="8"/>
      <c r="TOI47" s="8"/>
      <c r="TOJ47" s="8"/>
      <c r="TOK47" s="8"/>
      <c r="TOL47" s="8"/>
      <c r="TOM47" s="8"/>
      <c r="TON47" s="8"/>
      <c r="TOO47" s="8"/>
      <c r="TOP47" s="8"/>
      <c r="TOQ47" s="8"/>
      <c r="TOR47" s="8"/>
      <c r="TOS47" s="8"/>
      <c r="TOT47" s="8"/>
      <c r="TOU47" s="8"/>
      <c r="TOV47" s="8"/>
      <c r="TOW47" s="8"/>
      <c r="TOX47" s="8"/>
      <c r="TOY47" s="8"/>
      <c r="TOZ47" s="8"/>
      <c r="TPA47" s="8"/>
      <c r="TPB47" s="8"/>
      <c r="TPC47" s="8"/>
      <c r="TPD47" s="8"/>
      <c r="TPE47" s="8"/>
      <c r="TPF47" s="8"/>
      <c r="TPG47" s="8"/>
      <c r="TPH47" s="8"/>
      <c r="TPI47" s="8"/>
      <c r="TPJ47" s="8"/>
      <c r="TPK47" s="8"/>
      <c r="TPL47" s="8"/>
      <c r="TPM47" s="8"/>
      <c r="TPN47" s="8"/>
      <c r="TPO47" s="8"/>
      <c r="TPP47" s="8"/>
      <c r="TPQ47" s="8"/>
      <c r="TPR47" s="8"/>
      <c r="TPS47" s="8"/>
      <c r="TPT47" s="8"/>
      <c r="TPU47" s="8"/>
      <c r="TPV47" s="8"/>
      <c r="TPW47" s="8"/>
      <c r="TPX47" s="8"/>
      <c r="TPY47" s="8"/>
      <c r="TPZ47" s="8"/>
      <c r="TQA47" s="8"/>
      <c r="TQB47" s="8"/>
      <c r="TQC47" s="8"/>
      <c r="TQD47" s="8"/>
      <c r="TQE47" s="8"/>
      <c r="TQF47" s="8"/>
      <c r="TQG47" s="8"/>
      <c r="TQH47" s="8"/>
      <c r="TQI47" s="8"/>
      <c r="TQJ47" s="8"/>
      <c r="TQK47" s="8"/>
      <c r="TQL47" s="8"/>
      <c r="TQM47" s="8"/>
      <c r="TQN47" s="8"/>
      <c r="TQO47" s="8"/>
      <c r="TQP47" s="8"/>
      <c r="TQQ47" s="8"/>
      <c r="TQR47" s="8"/>
      <c r="TQS47" s="8"/>
      <c r="TQT47" s="8"/>
      <c r="TQU47" s="8"/>
      <c r="TQV47" s="8"/>
      <c r="TQW47" s="8"/>
      <c r="TQX47" s="8"/>
      <c r="TQY47" s="8"/>
      <c r="TQZ47" s="8"/>
      <c r="TRA47" s="8"/>
      <c r="TRB47" s="8"/>
      <c r="TRC47" s="8"/>
      <c r="TRD47" s="8"/>
      <c r="TRE47" s="8"/>
      <c r="TRF47" s="8"/>
      <c r="TRG47" s="8"/>
      <c r="TRH47" s="8"/>
      <c r="TRI47" s="8"/>
      <c r="TRJ47" s="8"/>
      <c r="TRK47" s="8"/>
      <c r="TRL47" s="8"/>
      <c r="TRM47" s="8"/>
      <c r="TRN47" s="8"/>
      <c r="TRO47" s="8"/>
      <c r="TRP47" s="8"/>
      <c r="TRQ47" s="8"/>
      <c r="TRR47" s="8"/>
      <c r="TRS47" s="8"/>
      <c r="TRT47" s="8"/>
      <c r="TRU47" s="8"/>
      <c r="TRV47" s="8"/>
      <c r="TRW47" s="8"/>
      <c r="TRX47" s="8"/>
      <c r="TRY47" s="8"/>
      <c r="TRZ47" s="8"/>
      <c r="TSA47" s="8"/>
      <c r="TSB47" s="8"/>
      <c r="TSC47" s="8"/>
      <c r="TSD47" s="8"/>
      <c r="TSE47" s="8"/>
      <c r="TSF47" s="8"/>
      <c r="TSG47" s="8"/>
      <c r="TSH47" s="8"/>
      <c r="TSI47" s="8"/>
      <c r="TSJ47" s="8"/>
      <c r="TSK47" s="8"/>
      <c r="TSL47" s="8"/>
      <c r="TSM47" s="8"/>
      <c r="TSN47" s="8"/>
      <c r="TSO47" s="8"/>
      <c r="TSP47" s="8"/>
      <c r="TSQ47" s="8"/>
      <c r="TSR47" s="8"/>
      <c r="TSS47" s="8"/>
      <c r="TST47" s="8"/>
      <c r="TSU47" s="8"/>
      <c r="TSV47" s="8"/>
      <c r="TSW47" s="8"/>
      <c r="TSX47" s="8"/>
      <c r="TSY47" s="8"/>
      <c r="TSZ47" s="8"/>
      <c r="TTA47" s="8"/>
      <c r="TTB47" s="8"/>
      <c r="TTC47" s="8"/>
      <c r="TTD47" s="8"/>
      <c r="TTE47" s="8"/>
      <c r="TTF47" s="8"/>
      <c r="TTG47" s="8"/>
      <c r="TTH47" s="8"/>
      <c r="TTI47" s="8"/>
      <c r="TTJ47" s="8"/>
      <c r="TTK47" s="8"/>
      <c r="TTL47" s="8"/>
      <c r="TTM47" s="8"/>
      <c r="TTN47" s="8"/>
      <c r="TTO47" s="8"/>
      <c r="TTP47" s="8"/>
      <c r="TTQ47" s="8"/>
      <c r="TTR47" s="8"/>
      <c r="TTS47" s="8"/>
      <c r="TTT47" s="8"/>
      <c r="TTU47" s="8"/>
      <c r="TTV47" s="8"/>
      <c r="TTW47" s="8"/>
      <c r="TTX47" s="8"/>
      <c r="TTY47" s="8"/>
      <c r="TTZ47" s="8"/>
      <c r="TUA47" s="8"/>
      <c r="TUB47" s="8"/>
      <c r="TUC47" s="8"/>
      <c r="TUD47" s="8"/>
      <c r="TUE47" s="8"/>
      <c r="TUF47" s="8"/>
      <c r="TUG47" s="8"/>
      <c r="TUH47" s="8"/>
      <c r="TUI47" s="8"/>
      <c r="TUJ47" s="8"/>
      <c r="TUK47" s="8"/>
      <c r="TUL47" s="8"/>
      <c r="TUM47" s="8"/>
      <c r="TUN47" s="8"/>
      <c r="TUO47" s="8"/>
      <c r="TUP47" s="8"/>
      <c r="TUQ47" s="8"/>
      <c r="TUR47" s="8"/>
      <c r="TUS47" s="8"/>
      <c r="TUT47" s="8"/>
      <c r="TUU47" s="8"/>
      <c r="TUV47" s="8"/>
      <c r="TUW47" s="8"/>
      <c r="TUX47" s="8"/>
      <c r="TUY47" s="8"/>
      <c r="TUZ47" s="8"/>
      <c r="TVA47" s="8"/>
      <c r="TVB47" s="8"/>
      <c r="TVC47" s="8"/>
      <c r="TVD47" s="8"/>
      <c r="TVE47" s="8"/>
      <c r="TVF47" s="8"/>
      <c r="TVG47" s="8"/>
      <c r="TVH47" s="8"/>
      <c r="TVI47" s="8"/>
      <c r="TVJ47" s="8"/>
      <c r="TVK47" s="8"/>
      <c r="TVL47" s="8"/>
      <c r="TVM47" s="8"/>
      <c r="TVN47" s="8"/>
      <c r="TVO47" s="8"/>
      <c r="TVP47" s="8"/>
      <c r="TVQ47" s="8"/>
      <c r="TVR47" s="8"/>
      <c r="TVS47" s="8"/>
      <c r="TVT47" s="8"/>
      <c r="TVU47" s="8"/>
      <c r="TVV47" s="8"/>
      <c r="TVW47" s="8"/>
      <c r="TVX47" s="8"/>
      <c r="TVY47" s="8"/>
      <c r="TVZ47" s="8"/>
      <c r="TWA47" s="8"/>
      <c r="TWB47" s="8"/>
      <c r="TWC47" s="8"/>
      <c r="TWD47" s="8"/>
      <c r="TWE47" s="8"/>
      <c r="TWF47" s="8"/>
      <c r="TWG47" s="8"/>
      <c r="TWH47" s="8"/>
      <c r="TWI47" s="8"/>
      <c r="TWJ47" s="8"/>
      <c r="TWK47" s="8"/>
      <c r="TWL47" s="8"/>
      <c r="TWM47" s="8"/>
      <c r="TWN47" s="8"/>
      <c r="TWO47" s="8"/>
      <c r="TWP47" s="8"/>
      <c r="TWQ47" s="8"/>
      <c r="TWR47" s="8"/>
      <c r="TWS47" s="8"/>
      <c r="TWT47" s="8"/>
      <c r="TWU47" s="8"/>
      <c r="TWV47" s="8"/>
      <c r="TWW47" s="8"/>
      <c r="TWX47" s="8"/>
      <c r="TWY47" s="8"/>
      <c r="TWZ47" s="8"/>
      <c r="TXA47" s="8"/>
      <c r="TXB47" s="8"/>
      <c r="TXC47" s="8"/>
      <c r="TXD47" s="8"/>
      <c r="TXE47" s="8"/>
      <c r="TXF47" s="8"/>
      <c r="TXG47" s="8"/>
      <c r="TXH47" s="8"/>
      <c r="TXI47" s="8"/>
      <c r="TXJ47" s="8"/>
      <c r="TXK47" s="8"/>
      <c r="TXL47" s="8"/>
      <c r="TXM47" s="8"/>
      <c r="TXN47" s="8"/>
      <c r="TXO47" s="8"/>
      <c r="TXP47" s="8"/>
      <c r="TXQ47" s="8"/>
      <c r="TXR47" s="8"/>
      <c r="TXS47" s="8"/>
      <c r="TXT47" s="8"/>
      <c r="TXU47" s="8"/>
      <c r="TXV47" s="8"/>
      <c r="TXW47" s="8"/>
      <c r="TXX47" s="8"/>
      <c r="TXY47" s="8"/>
      <c r="TXZ47" s="8"/>
      <c r="TYA47" s="8"/>
      <c r="TYB47" s="8"/>
      <c r="TYC47" s="8"/>
      <c r="TYD47" s="8"/>
      <c r="TYE47" s="8"/>
      <c r="TYF47" s="8"/>
      <c r="TYG47" s="8"/>
      <c r="TYH47" s="8"/>
      <c r="TYI47" s="8"/>
      <c r="TYJ47" s="8"/>
      <c r="TYK47" s="8"/>
      <c r="TYL47" s="8"/>
      <c r="TYM47" s="8"/>
      <c r="TYN47" s="8"/>
      <c r="TYO47" s="8"/>
      <c r="TYP47" s="8"/>
      <c r="TYQ47" s="8"/>
      <c r="TYR47" s="8"/>
      <c r="TYS47" s="8"/>
      <c r="TYT47" s="8"/>
      <c r="TYU47" s="8"/>
      <c r="TYV47" s="8"/>
      <c r="TYW47" s="8"/>
      <c r="TYX47" s="8"/>
      <c r="TYY47" s="8"/>
      <c r="TYZ47" s="8"/>
      <c r="TZA47" s="8"/>
      <c r="TZB47" s="8"/>
      <c r="TZC47" s="8"/>
      <c r="TZD47" s="8"/>
      <c r="TZE47" s="8"/>
      <c r="TZF47" s="8"/>
      <c r="TZG47" s="8"/>
      <c r="TZH47" s="8"/>
      <c r="TZI47" s="8"/>
      <c r="TZJ47" s="8"/>
      <c r="TZK47" s="8"/>
      <c r="TZL47" s="8"/>
      <c r="TZM47" s="8"/>
      <c r="TZN47" s="8"/>
      <c r="TZO47" s="8"/>
      <c r="TZP47" s="8"/>
      <c r="TZQ47" s="8"/>
      <c r="TZR47" s="8"/>
      <c r="TZS47" s="8"/>
      <c r="TZT47" s="8"/>
      <c r="TZU47" s="8"/>
      <c r="TZV47" s="8"/>
      <c r="TZW47" s="8"/>
      <c r="TZX47" s="8"/>
      <c r="TZY47" s="8"/>
      <c r="TZZ47" s="8"/>
      <c r="UAA47" s="8"/>
      <c r="UAB47" s="8"/>
      <c r="UAC47" s="8"/>
      <c r="UAD47" s="8"/>
      <c r="UAE47" s="8"/>
      <c r="UAF47" s="8"/>
      <c r="UAG47" s="8"/>
      <c r="UAH47" s="8"/>
      <c r="UAI47" s="8"/>
      <c r="UAJ47" s="8"/>
      <c r="UAK47" s="8"/>
      <c r="UAL47" s="8"/>
      <c r="UAM47" s="8"/>
      <c r="UAN47" s="8"/>
      <c r="UAO47" s="8"/>
      <c r="UAP47" s="8"/>
      <c r="UAQ47" s="8"/>
      <c r="UAR47" s="8"/>
      <c r="UAS47" s="8"/>
      <c r="UAT47" s="8"/>
      <c r="UAU47" s="8"/>
      <c r="UAV47" s="8"/>
      <c r="UAW47" s="8"/>
      <c r="UAX47" s="8"/>
      <c r="UAY47" s="8"/>
      <c r="UAZ47" s="8"/>
      <c r="UBA47" s="8"/>
      <c r="UBB47" s="8"/>
      <c r="UBC47" s="8"/>
      <c r="UBD47" s="8"/>
      <c r="UBE47" s="8"/>
      <c r="UBF47" s="8"/>
      <c r="UBG47" s="8"/>
      <c r="UBH47" s="8"/>
      <c r="UBI47" s="8"/>
      <c r="UBJ47" s="8"/>
      <c r="UBK47" s="8"/>
      <c r="UBL47" s="8"/>
      <c r="UBM47" s="8"/>
      <c r="UBN47" s="8"/>
      <c r="UBO47" s="8"/>
      <c r="UBP47" s="8"/>
      <c r="UBQ47" s="8"/>
      <c r="UBR47" s="8"/>
      <c r="UBS47" s="8"/>
      <c r="UBT47" s="8"/>
      <c r="UBU47" s="8"/>
      <c r="UBV47" s="8"/>
      <c r="UBW47" s="8"/>
      <c r="UBX47" s="8"/>
      <c r="UBY47" s="8"/>
      <c r="UBZ47" s="8"/>
      <c r="UCA47" s="8"/>
      <c r="UCB47" s="8"/>
      <c r="UCC47" s="8"/>
      <c r="UCD47" s="8"/>
      <c r="UCE47" s="8"/>
      <c r="UCF47" s="8"/>
      <c r="UCG47" s="8"/>
      <c r="UCH47" s="8"/>
      <c r="UCI47" s="8"/>
      <c r="UCJ47" s="8"/>
      <c r="UCK47" s="8"/>
      <c r="UCL47" s="8"/>
      <c r="UCM47" s="8"/>
      <c r="UCN47" s="8"/>
      <c r="UCO47" s="8"/>
      <c r="UCP47" s="8"/>
      <c r="UCQ47" s="8"/>
      <c r="UCR47" s="8"/>
      <c r="UCS47" s="8"/>
      <c r="UCT47" s="8"/>
      <c r="UCU47" s="8"/>
      <c r="UCV47" s="8"/>
      <c r="UCW47" s="8"/>
      <c r="UCX47" s="8"/>
      <c r="UCY47" s="8"/>
      <c r="UCZ47" s="8"/>
      <c r="UDA47" s="8"/>
      <c r="UDB47" s="8"/>
      <c r="UDC47" s="8"/>
      <c r="UDD47" s="8"/>
      <c r="UDE47" s="8"/>
      <c r="UDF47" s="8"/>
      <c r="UDG47" s="8"/>
      <c r="UDH47" s="8"/>
      <c r="UDI47" s="8"/>
      <c r="UDJ47" s="8"/>
      <c r="UDK47" s="8"/>
      <c r="UDL47" s="8"/>
      <c r="UDM47" s="8"/>
      <c r="UDN47" s="8"/>
      <c r="UDO47" s="8"/>
      <c r="UDP47" s="8"/>
      <c r="UDQ47" s="8"/>
      <c r="UDR47" s="8"/>
      <c r="UDS47" s="8"/>
      <c r="UDT47" s="8"/>
      <c r="UDU47" s="8"/>
      <c r="UDV47" s="8"/>
      <c r="UDW47" s="8"/>
      <c r="UDX47" s="8"/>
      <c r="UDY47" s="8"/>
      <c r="UDZ47" s="8"/>
      <c r="UEA47" s="8"/>
      <c r="UEB47" s="8"/>
      <c r="UEC47" s="8"/>
      <c r="UED47" s="8"/>
      <c r="UEE47" s="8"/>
      <c r="UEF47" s="8"/>
      <c r="UEG47" s="8"/>
      <c r="UEH47" s="8"/>
      <c r="UEI47" s="8"/>
      <c r="UEJ47" s="8"/>
      <c r="UEK47" s="8"/>
      <c r="UEL47" s="8"/>
      <c r="UEM47" s="8"/>
      <c r="UEN47" s="8"/>
      <c r="UEO47" s="8"/>
      <c r="UEP47" s="8"/>
      <c r="UEQ47" s="8"/>
      <c r="UER47" s="8"/>
      <c r="UES47" s="8"/>
      <c r="UET47" s="8"/>
      <c r="UEU47" s="8"/>
      <c r="UEV47" s="8"/>
      <c r="UEW47" s="8"/>
      <c r="UEX47" s="8"/>
      <c r="UEY47" s="8"/>
      <c r="UEZ47" s="8"/>
      <c r="UFA47" s="8"/>
      <c r="UFB47" s="8"/>
      <c r="UFC47" s="8"/>
      <c r="UFD47" s="8"/>
      <c r="UFE47" s="8"/>
      <c r="UFF47" s="8"/>
      <c r="UFG47" s="8"/>
      <c r="UFH47" s="8"/>
      <c r="UFI47" s="8"/>
      <c r="UFJ47" s="8"/>
      <c r="UFK47" s="8"/>
      <c r="UFL47" s="8"/>
      <c r="UFM47" s="8"/>
      <c r="UFN47" s="8"/>
      <c r="UFO47" s="8"/>
      <c r="UFP47" s="8"/>
      <c r="UFQ47" s="8"/>
      <c r="UFR47" s="8"/>
      <c r="UFS47" s="8"/>
      <c r="UFT47" s="8"/>
      <c r="UFU47" s="8"/>
      <c r="UFV47" s="8"/>
      <c r="UFW47" s="8"/>
      <c r="UFX47" s="8"/>
      <c r="UFY47" s="8"/>
      <c r="UFZ47" s="8"/>
      <c r="UGA47" s="8"/>
      <c r="UGB47" s="8"/>
      <c r="UGC47" s="8"/>
      <c r="UGD47" s="8"/>
      <c r="UGE47" s="8"/>
      <c r="UGF47" s="8"/>
      <c r="UGG47" s="8"/>
      <c r="UGH47" s="8"/>
      <c r="UGI47" s="8"/>
      <c r="UGJ47" s="8"/>
      <c r="UGK47" s="8"/>
      <c r="UGL47" s="8"/>
      <c r="UGM47" s="8"/>
      <c r="UGN47" s="8"/>
      <c r="UGO47" s="8"/>
      <c r="UGP47" s="8"/>
      <c r="UGQ47" s="8"/>
      <c r="UGR47" s="8"/>
      <c r="UGS47" s="8"/>
      <c r="UGT47" s="8"/>
      <c r="UGU47" s="8"/>
      <c r="UGV47" s="8"/>
      <c r="UGW47" s="8"/>
      <c r="UGX47" s="8"/>
      <c r="UGY47" s="8"/>
      <c r="UGZ47" s="8"/>
      <c r="UHA47" s="8"/>
      <c r="UHB47" s="8"/>
      <c r="UHC47" s="8"/>
      <c r="UHD47" s="8"/>
      <c r="UHE47" s="8"/>
      <c r="UHF47" s="8"/>
      <c r="UHG47" s="8"/>
      <c r="UHH47" s="8"/>
      <c r="UHI47" s="8"/>
      <c r="UHJ47" s="8"/>
      <c r="UHK47" s="8"/>
      <c r="UHL47" s="8"/>
      <c r="UHM47" s="8"/>
      <c r="UHN47" s="8"/>
      <c r="UHO47" s="8"/>
      <c r="UHP47" s="8"/>
      <c r="UHQ47" s="8"/>
      <c r="UHR47" s="8"/>
      <c r="UHS47" s="8"/>
      <c r="UHT47" s="8"/>
      <c r="UHU47" s="8"/>
      <c r="UHV47" s="8"/>
      <c r="UHW47" s="8"/>
      <c r="UHX47" s="8"/>
      <c r="UHY47" s="8"/>
      <c r="UHZ47" s="8"/>
      <c r="UIA47" s="8"/>
      <c r="UIB47" s="8"/>
      <c r="UIC47" s="8"/>
      <c r="UID47" s="8"/>
      <c r="UIE47" s="8"/>
      <c r="UIF47" s="8"/>
      <c r="UIG47" s="8"/>
      <c r="UIH47" s="8"/>
      <c r="UII47" s="8"/>
      <c r="UIJ47" s="8"/>
      <c r="UIK47" s="8"/>
      <c r="UIL47" s="8"/>
      <c r="UIM47" s="8"/>
      <c r="UIN47" s="8"/>
      <c r="UIO47" s="8"/>
      <c r="UIP47" s="8"/>
      <c r="UIQ47" s="8"/>
      <c r="UIR47" s="8"/>
      <c r="UIS47" s="8"/>
      <c r="UIT47" s="8"/>
      <c r="UIU47" s="8"/>
      <c r="UIV47" s="8"/>
      <c r="UIW47" s="8"/>
      <c r="UIX47" s="8"/>
      <c r="UIY47" s="8"/>
      <c r="UIZ47" s="8"/>
      <c r="UJA47" s="8"/>
      <c r="UJB47" s="8"/>
      <c r="UJC47" s="8"/>
      <c r="UJD47" s="8"/>
      <c r="UJE47" s="8"/>
      <c r="UJF47" s="8"/>
      <c r="UJG47" s="8"/>
      <c r="UJH47" s="8"/>
      <c r="UJI47" s="8"/>
      <c r="UJJ47" s="8"/>
      <c r="UJK47" s="8"/>
      <c r="UJL47" s="8"/>
      <c r="UJM47" s="8"/>
      <c r="UJN47" s="8"/>
      <c r="UJO47" s="8"/>
      <c r="UJP47" s="8"/>
      <c r="UJQ47" s="8"/>
      <c r="UJR47" s="8"/>
      <c r="UJS47" s="8"/>
      <c r="UJT47" s="8"/>
      <c r="UJU47" s="8"/>
      <c r="UJV47" s="8"/>
      <c r="UJW47" s="8"/>
      <c r="UJX47" s="8"/>
      <c r="UJY47" s="8"/>
      <c r="UJZ47" s="8"/>
      <c r="UKA47" s="8"/>
      <c r="UKB47" s="8"/>
      <c r="UKC47" s="8"/>
      <c r="UKD47" s="8"/>
      <c r="UKE47" s="8"/>
      <c r="UKF47" s="8"/>
      <c r="UKG47" s="8"/>
      <c r="UKH47" s="8"/>
      <c r="UKI47" s="8"/>
      <c r="UKJ47" s="8"/>
      <c r="UKK47" s="8"/>
      <c r="UKL47" s="8"/>
      <c r="UKM47" s="8"/>
      <c r="UKN47" s="8"/>
      <c r="UKO47" s="8"/>
      <c r="UKP47" s="8"/>
      <c r="UKQ47" s="8"/>
      <c r="UKR47" s="8"/>
      <c r="UKS47" s="8"/>
      <c r="UKT47" s="8"/>
      <c r="UKU47" s="8"/>
      <c r="UKV47" s="8"/>
      <c r="UKW47" s="8"/>
      <c r="UKX47" s="8"/>
      <c r="UKY47" s="8"/>
      <c r="UKZ47" s="8"/>
      <c r="ULA47" s="8"/>
      <c r="ULB47" s="8"/>
      <c r="ULC47" s="8"/>
      <c r="ULD47" s="8"/>
      <c r="ULE47" s="8"/>
      <c r="ULF47" s="8"/>
      <c r="ULG47" s="8"/>
      <c r="ULH47" s="8"/>
      <c r="ULI47" s="8"/>
      <c r="ULJ47" s="8"/>
      <c r="ULK47" s="8"/>
      <c r="ULL47" s="8"/>
      <c r="ULM47" s="8"/>
      <c r="ULN47" s="8"/>
      <c r="ULO47" s="8"/>
      <c r="ULP47" s="8"/>
      <c r="ULQ47" s="8"/>
      <c r="ULR47" s="8"/>
      <c r="ULS47" s="8"/>
      <c r="ULT47" s="8"/>
      <c r="ULU47" s="8"/>
      <c r="ULV47" s="8"/>
      <c r="ULW47" s="8"/>
      <c r="ULX47" s="8"/>
      <c r="ULY47" s="8"/>
      <c r="ULZ47" s="8"/>
      <c r="UMA47" s="8"/>
      <c r="UMB47" s="8"/>
      <c r="UMC47" s="8"/>
      <c r="UMD47" s="8"/>
      <c r="UME47" s="8"/>
      <c r="UMF47" s="8"/>
      <c r="UMG47" s="8"/>
      <c r="UMH47" s="8"/>
      <c r="UMI47" s="8"/>
      <c r="UMJ47" s="8"/>
      <c r="UMK47" s="8"/>
      <c r="UML47" s="8"/>
      <c r="UMM47" s="8"/>
      <c r="UMN47" s="8"/>
      <c r="UMO47" s="8"/>
      <c r="UMP47" s="8"/>
      <c r="UMQ47" s="8"/>
      <c r="UMR47" s="8"/>
      <c r="UMS47" s="8"/>
      <c r="UMT47" s="8"/>
      <c r="UMU47" s="8"/>
      <c r="UMV47" s="8"/>
      <c r="UMW47" s="8"/>
      <c r="UMX47" s="8"/>
      <c r="UMY47" s="8"/>
      <c r="UMZ47" s="8"/>
      <c r="UNA47" s="8"/>
      <c r="UNB47" s="8"/>
      <c r="UNC47" s="8"/>
      <c r="UND47" s="8"/>
      <c r="UNE47" s="8"/>
      <c r="UNF47" s="8"/>
      <c r="UNG47" s="8"/>
      <c r="UNH47" s="8"/>
      <c r="UNI47" s="8"/>
      <c r="UNJ47" s="8"/>
      <c r="UNK47" s="8"/>
      <c r="UNL47" s="8"/>
      <c r="UNM47" s="8"/>
      <c r="UNN47" s="8"/>
      <c r="UNO47" s="8"/>
      <c r="UNP47" s="8"/>
      <c r="UNQ47" s="8"/>
      <c r="UNR47" s="8"/>
      <c r="UNS47" s="8"/>
      <c r="UNT47" s="8"/>
      <c r="UNU47" s="8"/>
      <c r="UNV47" s="8"/>
      <c r="UNW47" s="8"/>
      <c r="UNX47" s="8"/>
      <c r="UNY47" s="8"/>
      <c r="UNZ47" s="8"/>
      <c r="UOA47" s="8"/>
      <c r="UOB47" s="8"/>
      <c r="UOC47" s="8"/>
      <c r="UOD47" s="8"/>
      <c r="UOE47" s="8"/>
      <c r="UOF47" s="8"/>
      <c r="UOG47" s="8"/>
      <c r="UOH47" s="8"/>
      <c r="UOI47" s="8"/>
      <c r="UOJ47" s="8"/>
      <c r="UOK47" s="8"/>
      <c r="UOL47" s="8"/>
      <c r="UOM47" s="8"/>
      <c r="UON47" s="8"/>
      <c r="UOO47" s="8"/>
      <c r="UOP47" s="8"/>
      <c r="UOQ47" s="8"/>
      <c r="UOR47" s="8"/>
      <c r="UOS47" s="8"/>
      <c r="UOT47" s="8"/>
      <c r="UOU47" s="8"/>
      <c r="UOV47" s="8"/>
      <c r="UOW47" s="8"/>
      <c r="UOX47" s="8"/>
      <c r="UOY47" s="8"/>
      <c r="UOZ47" s="8"/>
      <c r="UPA47" s="8"/>
      <c r="UPB47" s="8"/>
      <c r="UPC47" s="8"/>
      <c r="UPD47" s="8"/>
      <c r="UPE47" s="8"/>
      <c r="UPF47" s="8"/>
      <c r="UPG47" s="8"/>
      <c r="UPH47" s="8"/>
      <c r="UPI47" s="8"/>
      <c r="UPJ47" s="8"/>
      <c r="UPK47" s="8"/>
      <c r="UPL47" s="8"/>
      <c r="UPM47" s="8"/>
      <c r="UPN47" s="8"/>
      <c r="UPO47" s="8"/>
      <c r="UPP47" s="8"/>
      <c r="UPQ47" s="8"/>
      <c r="UPR47" s="8"/>
      <c r="UPS47" s="8"/>
      <c r="UPT47" s="8"/>
      <c r="UPU47" s="8"/>
      <c r="UPV47" s="8"/>
      <c r="UPW47" s="8"/>
      <c r="UPX47" s="8"/>
      <c r="UPY47" s="8"/>
      <c r="UPZ47" s="8"/>
      <c r="UQA47" s="8"/>
      <c r="UQB47" s="8"/>
      <c r="UQC47" s="8"/>
      <c r="UQD47" s="8"/>
      <c r="UQE47" s="8"/>
      <c r="UQF47" s="8"/>
      <c r="UQG47" s="8"/>
      <c r="UQH47" s="8"/>
      <c r="UQI47" s="8"/>
      <c r="UQJ47" s="8"/>
      <c r="UQK47" s="8"/>
      <c r="UQL47" s="8"/>
      <c r="UQM47" s="8"/>
      <c r="UQN47" s="8"/>
      <c r="UQO47" s="8"/>
      <c r="UQP47" s="8"/>
      <c r="UQQ47" s="8"/>
      <c r="UQR47" s="8"/>
      <c r="UQS47" s="8"/>
      <c r="UQT47" s="8"/>
      <c r="UQU47" s="8"/>
      <c r="UQV47" s="8"/>
      <c r="UQW47" s="8"/>
      <c r="UQX47" s="8"/>
      <c r="UQY47" s="8"/>
      <c r="UQZ47" s="8"/>
      <c r="URA47" s="8"/>
      <c r="URB47" s="8"/>
      <c r="URC47" s="8"/>
      <c r="URD47" s="8"/>
      <c r="URE47" s="8"/>
      <c r="URF47" s="8"/>
      <c r="URG47" s="8"/>
      <c r="URH47" s="8"/>
      <c r="URI47" s="8"/>
      <c r="URJ47" s="8"/>
      <c r="URK47" s="8"/>
      <c r="URL47" s="8"/>
      <c r="URM47" s="8"/>
      <c r="URN47" s="8"/>
      <c r="URO47" s="8"/>
      <c r="URP47" s="8"/>
      <c r="URQ47" s="8"/>
      <c r="URR47" s="8"/>
      <c r="URS47" s="8"/>
      <c r="URT47" s="8"/>
      <c r="URU47" s="8"/>
      <c r="URV47" s="8"/>
      <c r="URW47" s="8"/>
      <c r="URX47" s="8"/>
      <c r="URY47" s="8"/>
      <c r="URZ47" s="8"/>
      <c r="USA47" s="8"/>
      <c r="USB47" s="8"/>
      <c r="USC47" s="8"/>
      <c r="USD47" s="8"/>
      <c r="USE47" s="8"/>
      <c r="USF47" s="8"/>
      <c r="USG47" s="8"/>
      <c r="USH47" s="8"/>
      <c r="USI47" s="8"/>
      <c r="USJ47" s="8"/>
      <c r="USK47" s="8"/>
      <c r="USL47" s="8"/>
      <c r="USM47" s="8"/>
      <c r="USN47" s="8"/>
      <c r="USO47" s="8"/>
      <c r="USP47" s="8"/>
      <c r="USQ47" s="8"/>
      <c r="USR47" s="8"/>
      <c r="USS47" s="8"/>
      <c r="UST47" s="8"/>
      <c r="USU47" s="8"/>
      <c r="USV47" s="8"/>
      <c r="USW47" s="8"/>
      <c r="USX47" s="8"/>
      <c r="USY47" s="8"/>
      <c r="USZ47" s="8"/>
      <c r="UTA47" s="8"/>
      <c r="UTB47" s="8"/>
      <c r="UTC47" s="8"/>
      <c r="UTD47" s="8"/>
      <c r="UTE47" s="8"/>
      <c r="UTF47" s="8"/>
      <c r="UTG47" s="8"/>
      <c r="UTH47" s="8"/>
      <c r="UTI47" s="8"/>
      <c r="UTJ47" s="8"/>
      <c r="UTK47" s="8"/>
      <c r="UTL47" s="8"/>
      <c r="UTM47" s="8"/>
      <c r="UTN47" s="8"/>
      <c r="UTO47" s="8"/>
      <c r="UTP47" s="8"/>
      <c r="UTQ47" s="8"/>
      <c r="UTR47" s="8"/>
      <c r="UTS47" s="8"/>
      <c r="UTT47" s="8"/>
      <c r="UTU47" s="8"/>
      <c r="UTV47" s="8"/>
      <c r="UTW47" s="8"/>
      <c r="UTX47" s="8"/>
      <c r="UTY47" s="8"/>
      <c r="UTZ47" s="8"/>
      <c r="UUA47" s="8"/>
      <c r="UUB47" s="8"/>
      <c r="UUC47" s="8"/>
      <c r="UUD47" s="8"/>
      <c r="UUE47" s="8"/>
      <c r="UUF47" s="8"/>
      <c r="UUG47" s="8"/>
      <c r="UUH47" s="8"/>
      <c r="UUI47" s="8"/>
      <c r="UUJ47" s="8"/>
      <c r="UUK47" s="8"/>
      <c r="UUL47" s="8"/>
      <c r="UUM47" s="8"/>
      <c r="UUN47" s="8"/>
      <c r="UUO47" s="8"/>
      <c r="UUP47" s="8"/>
      <c r="UUQ47" s="8"/>
      <c r="UUR47" s="8"/>
      <c r="UUS47" s="8"/>
      <c r="UUT47" s="8"/>
      <c r="UUU47" s="8"/>
      <c r="UUV47" s="8"/>
      <c r="UUW47" s="8"/>
      <c r="UUX47" s="8"/>
      <c r="UUY47" s="8"/>
      <c r="UUZ47" s="8"/>
      <c r="UVA47" s="8"/>
      <c r="UVB47" s="8"/>
      <c r="UVC47" s="8"/>
      <c r="UVD47" s="8"/>
      <c r="UVE47" s="8"/>
      <c r="UVF47" s="8"/>
      <c r="UVG47" s="8"/>
      <c r="UVH47" s="8"/>
      <c r="UVI47" s="8"/>
      <c r="UVJ47" s="8"/>
      <c r="UVK47" s="8"/>
      <c r="UVL47" s="8"/>
      <c r="UVM47" s="8"/>
      <c r="UVN47" s="8"/>
      <c r="UVO47" s="8"/>
      <c r="UVP47" s="8"/>
      <c r="UVQ47" s="8"/>
      <c r="UVR47" s="8"/>
      <c r="UVS47" s="8"/>
      <c r="UVT47" s="8"/>
      <c r="UVU47" s="8"/>
      <c r="UVV47" s="8"/>
      <c r="UVW47" s="8"/>
      <c r="UVX47" s="8"/>
      <c r="UVY47" s="8"/>
      <c r="UVZ47" s="8"/>
      <c r="UWA47" s="8"/>
      <c r="UWB47" s="8"/>
      <c r="UWC47" s="8"/>
      <c r="UWD47" s="8"/>
      <c r="UWE47" s="8"/>
      <c r="UWF47" s="8"/>
      <c r="UWG47" s="8"/>
      <c r="UWH47" s="8"/>
      <c r="UWI47" s="8"/>
      <c r="UWJ47" s="8"/>
      <c r="UWK47" s="8"/>
      <c r="UWL47" s="8"/>
      <c r="UWM47" s="8"/>
      <c r="UWN47" s="8"/>
      <c r="UWO47" s="8"/>
      <c r="UWP47" s="8"/>
      <c r="UWQ47" s="8"/>
      <c r="UWR47" s="8"/>
      <c r="UWS47" s="8"/>
      <c r="UWT47" s="8"/>
      <c r="UWU47" s="8"/>
      <c r="UWV47" s="8"/>
      <c r="UWW47" s="8"/>
      <c r="UWX47" s="8"/>
      <c r="UWY47" s="8"/>
      <c r="UWZ47" s="8"/>
      <c r="UXA47" s="8"/>
      <c r="UXB47" s="8"/>
      <c r="UXC47" s="8"/>
      <c r="UXD47" s="8"/>
      <c r="UXE47" s="8"/>
      <c r="UXF47" s="8"/>
      <c r="UXG47" s="8"/>
      <c r="UXH47" s="8"/>
      <c r="UXI47" s="8"/>
      <c r="UXJ47" s="8"/>
      <c r="UXK47" s="8"/>
      <c r="UXL47" s="8"/>
      <c r="UXM47" s="8"/>
      <c r="UXN47" s="8"/>
      <c r="UXO47" s="8"/>
      <c r="UXP47" s="8"/>
      <c r="UXQ47" s="8"/>
      <c r="UXR47" s="8"/>
      <c r="UXS47" s="8"/>
      <c r="UXT47" s="8"/>
      <c r="UXU47" s="8"/>
      <c r="UXV47" s="8"/>
      <c r="UXW47" s="8"/>
      <c r="UXX47" s="8"/>
      <c r="UXY47" s="8"/>
      <c r="UXZ47" s="8"/>
      <c r="UYA47" s="8"/>
      <c r="UYB47" s="8"/>
      <c r="UYC47" s="8"/>
      <c r="UYD47" s="8"/>
      <c r="UYE47" s="8"/>
      <c r="UYF47" s="8"/>
      <c r="UYG47" s="8"/>
      <c r="UYH47" s="8"/>
      <c r="UYI47" s="8"/>
      <c r="UYJ47" s="8"/>
      <c r="UYK47" s="8"/>
      <c r="UYL47" s="8"/>
      <c r="UYM47" s="8"/>
      <c r="UYN47" s="8"/>
      <c r="UYO47" s="8"/>
      <c r="UYP47" s="8"/>
      <c r="UYQ47" s="8"/>
      <c r="UYR47" s="8"/>
      <c r="UYS47" s="8"/>
      <c r="UYT47" s="8"/>
      <c r="UYU47" s="8"/>
      <c r="UYV47" s="8"/>
      <c r="UYW47" s="8"/>
      <c r="UYX47" s="8"/>
      <c r="UYY47" s="8"/>
      <c r="UYZ47" s="8"/>
      <c r="UZA47" s="8"/>
      <c r="UZB47" s="8"/>
      <c r="UZC47" s="8"/>
      <c r="UZD47" s="8"/>
      <c r="UZE47" s="8"/>
      <c r="UZF47" s="8"/>
      <c r="UZG47" s="8"/>
      <c r="UZH47" s="8"/>
      <c r="UZI47" s="8"/>
      <c r="UZJ47" s="8"/>
      <c r="UZK47" s="8"/>
      <c r="UZL47" s="8"/>
      <c r="UZM47" s="8"/>
      <c r="UZN47" s="8"/>
      <c r="UZO47" s="8"/>
      <c r="UZP47" s="8"/>
      <c r="UZQ47" s="8"/>
      <c r="UZR47" s="8"/>
      <c r="UZS47" s="8"/>
      <c r="UZT47" s="8"/>
      <c r="UZU47" s="8"/>
      <c r="UZV47" s="8"/>
      <c r="UZW47" s="8"/>
      <c r="UZX47" s="8"/>
      <c r="UZY47" s="8"/>
      <c r="UZZ47" s="8"/>
      <c r="VAA47" s="8"/>
      <c r="VAB47" s="8"/>
      <c r="VAC47" s="8"/>
      <c r="VAD47" s="8"/>
      <c r="VAE47" s="8"/>
      <c r="VAF47" s="8"/>
      <c r="VAG47" s="8"/>
      <c r="VAH47" s="8"/>
      <c r="VAI47" s="8"/>
      <c r="VAJ47" s="8"/>
      <c r="VAK47" s="8"/>
      <c r="VAL47" s="8"/>
      <c r="VAM47" s="8"/>
      <c r="VAN47" s="8"/>
      <c r="VAO47" s="8"/>
      <c r="VAP47" s="8"/>
      <c r="VAQ47" s="8"/>
      <c r="VAR47" s="8"/>
      <c r="VAS47" s="8"/>
      <c r="VAT47" s="8"/>
      <c r="VAU47" s="8"/>
      <c r="VAV47" s="8"/>
      <c r="VAW47" s="8"/>
      <c r="VAX47" s="8"/>
      <c r="VAY47" s="8"/>
      <c r="VAZ47" s="8"/>
      <c r="VBA47" s="8"/>
      <c r="VBB47" s="8"/>
      <c r="VBC47" s="8"/>
      <c r="VBD47" s="8"/>
      <c r="VBE47" s="8"/>
      <c r="VBF47" s="8"/>
      <c r="VBG47" s="8"/>
      <c r="VBH47" s="8"/>
      <c r="VBI47" s="8"/>
      <c r="VBJ47" s="8"/>
      <c r="VBK47" s="8"/>
      <c r="VBL47" s="8"/>
      <c r="VBM47" s="8"/>
      <c r="VBN47" s="8"/>
      <c r="VBO47" s="8"/>
      <c r="VBP47" s="8"/>
      <c r="VBQ47" s="8"/>
      <c r="VBR47" s="8"/>
      <c r="VBS47" s="8"/>
      <c r="VBT47" s="8"/>
      <c r="VBU47" s="8"/>
      <c r="VBV47" s="8"/>
      <c r="VBW47" s="8"/>
      <c r="VBX47" s="8"/>
      <c r="VBY47" s="8"/>
      <c r="VBZ47" s="8"/>
      <c r="VCA47" s="8"/>
      <c r="VCB47" s="8"/>
      <c r="VCC47" s="8"/>
      <c r="VCD47" s="8"/>
      <c r="VCE47" s="8"/>
      <c r="VCF47" s="8"/>
      <c r="VCG47" s="8"/>
      <c r="VCH47" s="8"/>
      <c r="VCI47" s="8"/>
      <c r="VCJ47" s="8"/>
      <c r="VCK47" s="8"/>
      <c r="VCL47" s="8"/>
      <c r="VCM47" s="8"/>
      <c r="VCN47" s="8"/>
      <c r="VCO47" s="8"/>
      <c r="VCP47" s="8"/>
      <c r="VCQ47" s="8"/>
      <c r="VCR47" s="8"/>
      <c r="VCS47" s="8"/>
      <c r="VCT47" s="8"/>
      <c r="VCU47" s="8"/>
      <c r="VCV47" s="8"/>
      <c r="VCW47" s="8"/>
      <c r="VCX47" s="8"/>
      <c r="VCY47" s="8"/>
      <c r="VCZ47" s="8"/>
      <c r="VDA47" s="8"/>
      <c r="VDB47" s="8"/>
      <c r="VDC47" s="8"/>
      <c r="VDD47" s="8"/>
      <c r="VDE47" s="8"/>
      <c r="VDF47" s="8"/>
      <c r="VDG47" s="8"/>
      <c r="VDH47" s="8"/>
      <c r="VDI47" s="8"/>
      <c r="VDJ47" s="8"/>
      <c r="VDK47" s="8"/>
      <c r="VDL47" s="8"/>
      <c r="VDM47" s="8"/>
      <c r="VDN47" s="8"/>
      <c r="VDO47" s="8"/>
      <c r="VDP47" s="8"/>
      <c r="VDQ47" s="8"/>
      <c r="VDR47" s="8"/>
      <c r="VDS47" s="8"/>
      <c r="VDT47" s="8"/>
      <c r="VDU47" s="8"/>
      <c r="VDV47" s="8"/>
      <c r="VDW47" s="8"/>
      <c r="VDX47" s="8"/>
      <c r="VDY47" s="8"/>
      <c r="VDZ47" s="8"/>
      <c r="VEA47" s="8"/>
      <c r="VEB47" s="8"/>
      <c r="VEC47" s="8"/>
      <c r="VED47" s="8"/>
      <c r="VEE47" s="8"/>
      <c r="VEF47" s="8"/>
      <c r="VEG47" s="8"/>
      <c r="VEH47" s="8"/>
      <c r="VEI47" s="8"/>
      <c r="VEJ47" s="8"/>
      <c r="VEK47" s="8"/>
      <c r="VEL47" s="8"/>
      <c r="VEM47" s="8"/>
      <c r="VEN47" s="8"/>
      <c r="VEO47" s="8"/>
      <c r="VEP47" s="8"/>
      <c r="VEQ47" s="8"/>
      <c r="VER47" s="8"/>
      <c r="VES47" s="8"/>
      <c r="VET47" s="8"/>
      <c r="VEU47" s="8"/>
      <c r="VEV47" s="8"/>
      <c r="VEW47" s="8"/>
      <c r="VEX47" s="8"/>
      <c r="VEY47" s="8"/>
      <c r="VEZ47" s="8"/>
      <c r="VFA47" s="8"/>
      <c r="VFB47" s="8"/>
      <c r="VFC47" s="8"/>
      <c r="VFD47" s="8"/>
      <c r="VFE47" s="8"/>
      <c r="VFF47" s="8"/>
      <c r="VFG47" s="8"/>
      <c r="VFH47" s="8"/>
      <c r="VFI47" s="8"/>
      <c r="VFJ47" s="8"/>
      <c r="VFK47" s="8"/>
      <c r="VFL47" s="8"/>
      <c r="VFM47" s="8"/>
      <c r="VFN47" s="8"/>
      <c r="VFO47" s="8"/>
      <c r="VFP47" s="8"/>
      <c r="VFQ47" s="8"/>
      <c r="VFR47" s="8"/>
      <c r="VFS47" s="8"/>
      <c r="VFT47" s="8"/>
      <c r="VFU47" s="8"/>
      <c r="VFV47" s="8"/>
      <c r="VFW47" s="8"/>
      <c r="VFX47" s="8"/>
      <c r="VFY47" s="8"/>
      <c r="VFZ47" s="8"/>
      <c r="VGA47" s="8"/>
      <c r="VGB47" s="8"/>
      <c r="VGC47" s="8"/>
      <c r="VGD47" s="8"/>
      <c r="VGE47" s="8"/>
      <c r="VGF47" s="8"/>
      <c r="VGG47" s="8"/>
      <c r="VGH47" s="8"/>
      <c r="VGI47" s="8"/>
      <c r="VGJ47" s="8"/>
      <c r="VGK47" s="8"/>
      <c r="VGL47" s="8"/>
      <c r="VGM47" s="8"/>
      <c r="VGN47" s="8"/>
      <c r="VGO47" s="8"/>
      <c r="VGP47" s="8"/>
      <c r="VGQ47" s="8"/>
      <c r="VGR47" s="8"/>
      <c r="VGS47" s="8"/>
      <c r="VGT47" s="8"/>
      <c r="VGU47" s="8"/>
      <c r="VGV47" s="8"/>
      <c r="VGW47" s="8"/>
      <c r="VGX47" s="8"/>
      <c r="VGY47" s="8"/>
      <c r="VGZ47" s="8"/>
      <c r="VHA47" s="8"/>
      <c r="VHB47" s="8"/>
      <c r="VHC47" s="8"/>
      <c r="VHD47" s="8"/>
      <c r="VHE47" s="8"/>
      <c r="VHF47" s="8"/>
      <c r="VHG47" s="8"/>
      <c r="VHH47" s="8"/>
      <c r="VHI47" s="8"/>
      <c r="VHJ47" s="8"/>
      <c r="VHK47" s="8"/>
      <c r="VHL47" s="8"/>
      <c r="VHM47" s="8"/>
      <c r="VHN47" s="8"/>
      <c r="VHO47" s="8"/>
      <c r="VHP47" s="8"/>
      <c r="VHQ47" s="8"/>
      <c r="VHR47" s="8"/>
      <c r="VHS47" s="8"/>
      <c r="VHT47" s="8"/>
      <c r="VHU47" s="8"/>
      <c r="VHV47" s="8"/>
      <c r="VHW47" s="8"/>
      <c r="VHX47" s="8"/>
      <c r="VHY47" s="8"/>
      <c r="VHZ47" s="8"/>
      <c r="VIA47" s="8"/>
      <c r="VIB47" s="8"/>
      <c r="VIC47" s="8"/>
      <c r="VID47" s="8"/>
      <c r="VIE47" s="8"/>
      <c r="VIF47" s="8"/>
      <c r="VIG47" s="8"/>
      <c r="VIH47" s="8"/>
      <c r="VII47" s="8"/>
      <c r="VIJ47" s="8"/>
      <c r="VIK47" s="8"/>
      <c r="VIL47" s="8"/>
      <c r="VIM47" s="8"/>
      <c r="VIN47" s="8"/>
      <c r="VIO47" s="8"/>
      <c r="VIP47" s="8"/>
      <c r="VIQ47" s="8"/>
      <c r="VIR47" s="8"/>
      <c r="VIS47" s="8"/>
      <c r="VIT47" s="8"/>
      <c r="VIU47" s="8"/>
      <c r="VIV47" s="8"/>
      <c r="VIW47" s="8"/>
      <c r="VIX47" s="8"/>
      <c r="VIY47" s="8"/>
      <c r="VIZ47" s="8"/>
      <c r="VJA47" s="8"/>
      <c r="VJB47" s="8"/>
      <c r="VJC47" s="8"/>
      <c r="VJD47" s="8"/>
      <c r="VJE47" s="8"/>
      <c r="VJF47" s="8"/>
      <c r="VJG47" s="8"/>
      <c r="VJH47" s="8"/>
      <c r="VJI47" s="8"/>
      <c r="VJJ47" s="8"/>
      <c r="VJK47" s="8"/>
      <c r="VJL47" s="8"/>
      <c r="VJM47" s="8"/>
      <c r="VJN47" s="8"/>
      <c r="VJO47" s="8"/>
      <c r="VJP47" s="8"/>
      <c r="VJQ47" s="8"/>
      <c r="VJR47" s="8"/>
      <c r="VJS47" s="8"/>
      <c r="VJT47" s="8"/>
      <c r="VJU47" s="8"/>
      <c r="VJV47" s="8"/>
      <c r="VJW47" s="8"/>
      <c r="VJX47" s="8"/>
      <c r="VJY47" s="8"/>
      <c r="VJZ47" s="8"/>
      <c r="VKA47" s="8"/>
      <c r="VKB47" s="8"/>
      <c r="VKC47" s="8"/>
      <c r="VKD47" s="8"/>
      <c r="VKE47" s="8"/>
      <c r="VKF47" s="8"/>
      <c r="VKG47" s="8"/>
      <c r="VKH47" s="8"/>
      <c r="VKI47" s="8"/>
      <c r="VKJ47" s="8"/>
      <c r="VKK47" s="8"/>
      <c r="VKL47" s="8"/>
      <c r="VKM47" s="8"/>
      <c r="VKN47" s="8"/>
      <c r="VKO47" s="8"/>
      <c r="VKP47" s="8"/>
      <c r="VKQ47" s="8"/>
      <c r="VKR47" s="8"/>
      <c r="VKS47" s="8"/>
      <c r="VKT47" s="8"/>
      <c r="VKU47" s="8"/>
      <c r="VKV47" s="8"/>
      <c r="VKW47" s="8"/>
      <c r="VKX47" s="8"/>
      <c r="VKY47" s="8"/>
      <c r="VKZ47" s="8"/>
      <c r="VLA47" s="8"/>
      <c r="VLB47" s="8"/>
      <c r="VLC47" s="8"/>
      <c r="VLD47" s="8"/>
      <c r="VLE47" s="8"/>
      <c r="VLF47" s="8"/>
      <c r="VLG47" s="8"/>
      <c r="VLH47" s="8"/>
      <c r="VLI47" s="8"/>
      <c r="VLJ47" s="8"/>
      <c r="VLK47" s="8"/>
      <c r="VLL47" s="8"/>
      <c r="VLM47" s="8"/>
      <c r="VLN47" s="8"/>
      <c r="VLO47" s="8"/>
      <c r="VLP47" s="8"/>
      <c r="VLQ47" s="8"/>
      <c r="VLR47" s="8"/>
      <c r="VLS47" s="8"/>
      <c r="VLT47" s="8"/>
      <c r="VLU47" s="8"/>
      <c r="VLV47" s="8"/>
      <c r="VLW47" s="8"/>
      <c r="VLX47" s="8"/>
      <c r="VLY47" s="8"/>
      <c r="VLZ47" s="8"/>
      <c r="VMA47" s="8"/>
      <c r="VMB47" s="8"/>
      <c r="VMC47" s="8"/>
      <c r="VMD47" s="8"/>
      <c r="VME47" s="8"/>
      <c r="VMF47" s="8"/>
      <c r="VMG47" s="8"/>
      <c r="VMH47" s="8"/>
      <c r="VMI47" s="8"/>
      <c r="VMJ47" s="8"/>
      <c r="VMK47" s="8"/>
      <c r="VML47" s="8"/>
      <c r="VMM47" s="8"/>
      <c r="VMN47" s="8"/>
      <c r="VMO47" s="8"/>
      <c r="VMP47" s="8"/>
      <c r="VMQ47" s="8"/>
      <c r="VMR47" s="8"/>
      <c r="VMS47" s="8"/>
      <c r="VMT47" s="8"/>
      <c r="VMU47" s="8"/>
      <c r="VMV47" s="8"/>
      <c r="VMW47" s="8"/>
      <c r="VMX47" s="8"/>
      <c r="VMY47" s="8"/>
      <c r="VMZ47" s="8"/>
      <c r="VNA47" s="8"/>
      <c r="VNB47" s="8"/>
      <c r="VNC47" s="8"/>
      <c r="VND47" s="8"/>
      <c r="VNE47" s="8"/>
      <c r="VNF47" s="8"/>
      <c r="VNG47" s="8"/>
      <c r="VNH47" s="8"/>
      <c r="VNI47" s="8"/>
      <c r="VNJ47" s="8"/>
      <c r="VNK47" s="8"/>
      <c r="VNL47" s="8"/>
      <c r="VNM47" s="8"/>
      <c r="VNN47" s="8"/>
      <c r="VNO47" s="8"/>
      <c r="VNP47" s="8"/>
      <c r="VNQ47" s="8"/>
      <c r="VNR47" s="8"/>
      <c r="VNS47" s="8"/>
      <c r="VNT47" s="8"/>
      <c r="VNU47" s="8"/>
      <c r="VNV47" s="8"/>
      <c r="VNW47" s="8"/>
      <c r="VNX47" s="8"/>
      <c r="VNY47" s="8"/>
      <c r="VNZ47" s="8"/>
      <c r="VOA47" s="8"/>
      <c r="VOB47" s="8"/>
      <c r="VOC47" s="8"/>
      <c r="VOD47" s="8"/>
      <c r="VOE47" s="8"/>
      <c r="VOF47" s="8"/>
      <c r="VOG47" s="8"/>
      <c r="VOH47" s="8"/>
      <c r="VOI47" s="8"/>
      <c r="VOJ47" s="8"/>
      <c r="VOK47" s="8"/>
      <c r="VOL47" s="8"/>
      <c r="VOM47" s="8"/>
      <c r="VON47" s="8"/>
      <c r="VOO47" s="8"/>
      <c r="VOP47" s="8"/>
      <c r="VOQ47" s="8"/>
      <c r="VOR47" s="8"/>
      <c r="VOS47" s="8"/>
      <c r="VOT47" s="8"/>
      <c r="VOU47" s="8"/>
      <c r="VOV47" s="8"/>
      <c r="VOW47" s="8"/>
      <c r="VOX47" s="8"/>
      <c r="VOY47" s="8"/>
      <c r="VOZ47" s="8"/>
      <c r="VPA47" s="8"/>
      <c r="VPB47" s="8"/>
      <c r="VPC47" s="8"/>
      <c r="VPD47" s="8"/>
      <c r="VPE47" s="8"/>
      <c r="VPF47" s="8"/>
      <c r="VPG47" s="8"/>
      <c r="VPH47" s="8"/>
      <c r="VPI47" s="8"/>
      <c r="VPJ47" s="8"/>
      <c r="VPK47" s="8"/>
      <c r="VPL47" s="8"/>
      <c r="VPM47" s="8"/>
      <c r="VPN47" s="8"/>
      <c r="VPO47" s="8"/>
      <c r="VPP47" s="8"/>
      <c r="VPQ47" s="8"/>
      <c r="VPR47" s="8"/>
      <c r="VPS47" s="8"/>
      <c r="VPT47" s="8"/>
      <c r="VPU47" s="8"/>
      <c r="VPV47" s="8"/>
      <c r="VPW47" s="8"/>
      <c r="VPX47" s="8"/>
      <c r="VPY47" s="8"/>
      <c r="VPZ47" s="8"/>
      <c r="VQA47" s="8"/>
      <c r="VQB47" s="8"/>
      <c r="VQC47" s="8"/>
      <c r="VQD47" s="8"/>
      <c r="VQE47" s="8"/>
      <c r="VQF47" s="8"/>
      <c r="VQG47" s="8"/>
      <c r="VQH47" s="8"/>
      <c r="VQI47" s="8"/>
      <c r="VQJ47" s="8"/>
      <c r="VQK47" s="8"/>
      <c r="VQL47" s="8"/>
      <c r="VQM47" s="8"/>
      <c r="VQN47" s="8"/>
      <c r="VQO47" s="8"/>
      <c r="VQP47" s="8"/>
      <c r="VQQ47" s="8"/>
      <c r="VQR47" s="8"/>
      <c r="VQS47" s="8"/>
      <c r="VQT47" s="8"/>
      <c r="VQU47" s="8"/>
      <c r="VQV47" s="8"/>
      <c r="VQW47" s="8"/>
      <c r="VQX47" s="8"/>
      <c r="VQY47" s="8"/>
      <c r="VQZ47" s="8"/>
      <c r="VRA47" s="8"/>
      <c r="VRB47" s="8"/>
      <c r="VRC47" s="8"/>
      <c r="VRD47" s="8"/>
      <c r="VRE47" s="8"/>
      <c r="VRF47" s="8"/>
      <c r="VRG47" s="8"/>
      <c r="VRH47" s="8"/>
      <c r="VRI47" s="8"/>
      <c r="VRJ47" s="8"/>
      <c r="VRK47" s="8"/>
      <c r="VRL47" s="8"/>
      <c r="VRM47" s="8"/>
      <c r="VRN47" s="8"/>
      <c r="VRO47" s="8"/>
      <c r="VRP47" s="8"/>
      <c r="VRQ47" s="8"/>
      <c r="VRR47" s="8"/>
      <c r="VRS47" s="8"/>
      <c r="VRT47" s="8"/>
      <c r="VRU47" s="8"/>
      <c r="VRV47" s="8"/>
      <c r="VRW47" s="8"/>
      <c r="VRX47" s="8"/>
      <c r="VRY47" s="8"/>
      <c r="VRZ47" s="8"/>
      <c r="VSA47" s="8"/>
      <c r="VSB47" s="8"/>
      <c r="VSC47" s="8"/>
      <c r="VSD47" s="8"/>
      <c r="VSE47" s="8"/>
      <c r="VSF47" s="8"/>
      <c r="VSG47" s="8"/>
      <c r="VSH47" s="8"/>
      <c r="VSI47" s="8"/>
      <c r="VSJ47" s="8"/>
      <c r="VSK47" s="8"/>
      <c r="VSL47" s="8"/>
      <c r="VSM47" s="8"/>
      <c r="VSN47" s="8"/>
      <c r="VSO47" s="8"/>
      <c r="VSP47" s="8"/>
      <c r="VSQ47" s="8"/>
      <c r="VSR47" s="8"/>
      <c r="VSS47" s="8"/>
      <c r="VST47" s="8"/>
      <c r="VSU47" s="8"/>
      <c r="VSV47" s="8"/>
      <c r="VSW47" s="8"/>
      <c r="VSX47" s="8"/>
      <c r="VSY47" s="8"/>
      <c r="VSZ47" s="8"/>
      <c r="VTA47" s="8"/>
      <c r="VTB47" s="8"/>
      <c r="VTC47" s="8"/>
      <c r="VTD47" s="8"/>
      <c r="VTE47" s="8"/>
      <c r="VTF47" s="8"/>
      <c r="VTG47" s="8"/>
      <c r="VTH47" s="8"/>
      <c r="VTI47" s="8"/>
      <c r="VTJ47" s="8"/>
      <c r="VTK47" s="8"/>
      <c r="VTL47" s="8"/>
      <c r="VTM47" s="8"/>
      <c r="VTN47" s="8"/>
      <c r="VTO47" s="8"/>
      <c r="VTP47" s="8"/>
      <c r="VTQ47" s="8"/>
      <c r="VTR47" s="8"/>
      <c r="VTS47" s="8"/>
      <c r="VTT47" s="8"/>
      <c r="VTU47" s="8"/>
      <c r="VTV47" s="8"/>
      <c r="VTW47" s="8"/>
      <c r="VTX47" s="8"/>
      <c r="VTY47" s="8"/>
      <c r="VTZ47" s="8"/>
      <c r="VUA47" s="8"/>
      <c r="VUB47" s="8"/>
      <c r="VUC47" s="8"/>
      <c r="VUD47" s="8"/>
      <c r="VUE47" s="8"/>
      <c r="VUF47" s="8"/>
      <c r="VUG47" s="8"/>
      <c r="VUH47" s="8"/>
      <c r="VUI47" s="8"/>
      <c r="VUJ47" s="8"/>
      <c r="VUK47" s="8"/>
      <c r="VUL47" s="8"/>
      <c r="VUM47" s="8"/>
      <c r="VUN47" s="8"/>
      <c r="VUO47" s="8"/>
      <c r="VUP47" s="8"/>
      <c r="VUQ47" s="8"/>
      <c r="VUR47" s="8"/>
      <c r="VUS47" s="8"/>
      <c r="VUT47" s="8"/>
      <c r="VUU47" s="8"/>
      <c r="VUV47" s="8"/>
      <c r="VUW47" s="8"/>
      <c r="VUX47" s="8"/>
      <c r="VUY47" s="8"/>
      <c r="VUZ47" s="8"/>
      <c r="VVA47" s="8"/>
      <c r="VVB47" s="8"/>
      <c r="VVC47" s="8"/>
      <c r="VVD47" s="8"/>
      <c r="VVE47" s="8"/>
      <c r="VVF47" s="8"/>
      <c r="VVG47" s="8"/>
      <c r="VVH47" s="8"/>
      <c r="VVI47" s="8"/>
      <c r="VVJ47" s="8"/>
      <c r="VVK47" s="8"/>
      <c r="VVL47" s="8"/>
      <c r="VVM47" s="8"/>
      <c r="VVN47" s="8"/>
      <c r="VVO47" s="8"/>
      <c r="VVP47" s="8"/>
      <c r="VVQ47" s="8"/>
      <c r="VVR47" s="8"/>
      <c r="VVS47" s="8"/>
      <c r="VVT47" s="8"/>
      <c r="VVU47" s="8"/>
      <c r="VVV47" s="8"/>
      <c r="VVW47" s="8"/>
      <c r="VVX47" s="8"/>
      <c r="VVY47" s="8"/>
      <c r="VVZ47" s="8"/>
      <c r="VWA47" s="8"/>
      <c r="VWB47" s="8"/>
      <c r="VWC47" s="8"/>
      <c r="VWD47" s="8"/>
      <c r="VWE47" s="8"/>
      <c r="VWF47" s="8"/>
      <c r="VWG47" s="8"/>
      <c r="VWH47" s="8"/>
      <c r="VWI47" s="8"/>
      <c r="VWJ47" s="8"/>
      <c r="VWK47" s="8"/>
      <c r="VWL47" s="8"/>
      <c r="VWM47" s="8"/>
      <c r="VWN47" s="8"/>
      <c r="VWO47" s="8"/>
      <c r="VWP47" s="8"/>
      <c r="VWQ47" s="8"/>
      <c r="VWR47" s="8"/>
      <c r="VWS47" s="8"/>
      <c r="VWT47" s="8"/>
      <c r="VWU47" s="8"/>
      <c r="VWV47" s="8"/>
      <c r="VWW47" s="8"/>
      <c r="VWX47" s="8"/>
      <c r="VWY47" s="8"/>
      <c r="VWZ47" s="8"/>
      <c r="VXA47" s="8"/>
      <c r="VXB47" s="8"/>
      <c r="VXC47" s="8"/>
      <c r="VXD47" s="8"/>
      <c r="VXE47" s="8"/>
      <c r="VXF47" s="8"/>
      <c r="VXG47" s="8"/>
      <c r="VXH47" s="8"/>
      <c r="VXI47" s="8"/>
      <c r="VXJ47" s="8"/>
      <c r="VXK47" s="8"/>
      <c r="VXL47" s="8"/>
      <c r="VXM47" s="8"/>
      <c r="VXN47" s="8"/>
      <c r="VXO47" s="8"/>
      <c r="VXP47" s="8"/>
      <c r="VXQ47" s="8"/>
      <c r="VXR47" s="8"/>
      <c r="VXS47" s="8"/>
      <c r="VXT47" s="8"/>
      <c r="VXU47" s="8"/>
      <c r="VXV47" s="8"/>
      <c r="VXW47" s="8"/>
      <c r="VXX47" s="8"/>
      <c r="VXY47" s="8"/>
      <c r="VXZ47" s="8"/>
      <c r="VYA47" s="8"/>
      <c r="VYB47" s="8"/>
      <c r="VYC47" s="8"/>
      <c r="VYD47" s="8"/>
      <c r="VYE47" s="8"/>
      <c r="VYF47" s="8"/>
      <c r="VYG47" s="8"/>
      <c r="VYH47" s="8"/>
      <c r="VYI47" s="8"/>
      <c r="VYJ47" s="8"/>
      <c r="VYK47" s="8"/>
      <c r="VYL47" s="8"/>
      <c r="VYM47" s="8"/>
      <c r="VYN47" s="8"/>
      <c r="VYO47" s="8"/>
      <c r="VYP47" s="8"/>
      <c r="VYQ47" s="8"/>
      <c r="VYR47" s="8"/>
      <c r="VYS47" s="8"/>
      <c r="VYT47" s="8"/>
      <c r="VYU47" s="8"/>
      <c r="VYV47" s="8"/>
      <c r="VYW47" s="8"/>
      <c r="VYX47" s="8"/>
      <c r="VYY47" s="8"/>
      <c r="VYZ47" s="8"/>
      <c r="VZA47" s="8"/>
      <c r="VZB47" s="8"/>
      <c r="VZC47" s="8"/>
      <c r="VZD47" s="8"/>
      <c r="VZE47" s="8"/>
      <c r="VZF47" s="8"/>
      <c r="VZG47" s="8"/>
      <c r="VZH47" s="8"/>
      <c r="VZI47" s="8"/>
      <c r="VZJ47" s="8"/>
      <c r="VZK47" s="8"/>
      <c r="VZL47" s="8"/>
      <c r="VZM47" s="8"/>
      <c r="VZN47" s="8"/>
      <c r="VZO47" s="8"/>
      <c r="VZP47" s="8"/>
      <c r="VZQ47" s="8"/>
      <c r="VZR47" s="8"/>
      <c r="VZS47" s="8"/>
      <c r="VZT47" s="8"/>
      <c r="VZU47" s="8"/>
      <c r="VZV47" s="8"/>
      <c r="VZW47" s="8"/>
      <c r="VZX47" s="8"/>
      <c r="VZY47" s="8"/>
      <c r="VZZ47" s="8"/>
      <c r="WAA47" s="8"/>
      <c r="WAB47" s="8"/>
      <c r="WAC47" s="8"/>
      <c r="WAD47" s="8"/>
      <c r="WAE47" s="8"/>
      <c r="WAF47" s="8"/>
      <c r="WAG47" s="8"/>
      <c r="WAH47" s="8"/>
      <c r="WAI47" s="8"/>
      <c r="WAJ47" s="8"/>
      <c r="WAK47" s="8"/>
      <c r="WAL47" s="8"/>
      <c r="WAM47" s="8"/>
      <c r="WAN47" s="8"/>
      <c r="WAO47" s="8"/>
      <c r="WAP47" s="8"/>
      <c r="WAQ47" s="8"/>
      <c r="WAR47" s="8"/>
      <c r="WAS47" s="8"/>
      <c r="WAT47" s="8"/>
      <c r="WAU47" s="8"/>
      <c r="WAV47" s="8"/>
      <c r="WAW47" s="8"/>
      <c r="WAX47" s="8"/>
      <c r="WAY47" s="8"/>
      <c r="WAZ47" s="8"/>
      <c r="WBA47" s="8"/>
      <c r="WBB47" s="8"/>
      <c r="WBC47" s="8"/>
      <c r="WBD47" s="8"/>
      <c r="WBE47" s="8"/>
      <c r="WBF47" s="8"/>
      <c r="WBG47" s="8"/>
      <c r="WBH47" s="8"/>
      <c r="WBI47" s="8"/>
      <c r="WBJ47" s="8"/>
      <c r="WBK47" s="8"/>
      <c r="WBL47" s="8"/>
      <c r="WBM47" s="8"/>
      <c r="WBN47" s="8"/>
      <c r="WBO47" s="8"/>
      <c r="WBP47" s="8"/>
      <c r="WBQ47" s="8"/>
      <c r="WBR47" s="8"/>
      <c r="WBS47" s="8"/>
      <c r="WBT47" s="8"/>
      <c r="WBU47" s="8"/>
      <c r="WBV47" s="8"/>
      <c r="WBW47" s="8"/>
      <c r="WBX47" s="8"/>
      <c r="WBY47" s="8"/>
      <c r="WBZ47" s="8"/>
      <c r="WCA47" s="8"/>
      <c r="WCB47" s="8"/>
      <c r="WCC47" s="8"/>
      <c r="WCD47" s="8"/>
      <c r="WCE47" s="8"/>
      <c r="WCF47" s="8"/>
      <c r="WCG47" s="8"/>
      <c r="WCH47" s="8"/>
      <c r="WCI47" s="8"/>
      <c r="WCJ47" s="8"/>
      <c r="WCK47" s="8"/>
      <c r="WCL47" s="8"/>
      <c r="WCM47" s="8"/>
      <c r="WCN47" s="8"/>
      <c r="WCO47" s="8"/>
      <c r="WCP47" s="8"/>
      <c r="WCQ47" s="8"/>
      <c r="WCR47" s="8"/>
      <c r="WCS47" s="8"/>
      <c r="WCT47" s="8"/>
      <c r="WCU47" s="8"/>
      <c r="WCV47" s="8"/>
      <c r="WCW47" s="8"/>
      <c r="WCX47" s="8"/>
      <c r="WCY47" s="8"/>
      <c r="WCZ47" s="8"/>
      <c r="WDA47" s="8"/>
      <c r="WDB47" s="8"/>
      <c r="WDC47" s="8"/>
      <c r="WDD47" s="8"/>
      <c r="WDE47" s="8"/>
      <c r="WDF47" s="8"/>
      <c r="WDG47" s="8"/>
      <c r="WDH47" s="8"/>
      <c r="WDI47" s="8"/>
      <c r="WDJ47" s="8"/>
      <c r="WDK47" s="8"/>
      <c r="WDL47" s="8"/>
      <c r="WDM47" s="8"/>
      <c r="WDN47" s="8"/>
      <c r="WDO47" s="8"/>
      <c r="WDP47" s="8"/>
      <c r="WDQ47" s="8"/>
      <c r="WDR47" s="8"/>
      <c r="WDS47" s="8"/>
      <c r="WDT47" s="8"/>
      <c r="WDU47" s="8"/>
      <c r="WDV47" s="8"/>
      <c r="WDW47" s="8"/>
      <c r="WDX47" s="8"/>
      <c r="WDY47" s="8"/>
      <c r="WDZ47" s="8"/>
      <c r="WEA47" s="8"/>
      <c r="WEB47" s="8"/>
      <c r="WEC47" s="8"/>
      <c r="WED47" s="8"/>
      <c r="WEE47" s="8"/>
      <c r="WEF47" s="8"/>
      <c r="WEG47" s="8"/>
      <c r="WEH47" s="8"/>
      <c r="WEI47" s="8"/>
      <c r="WEJ47" s="8"/>
      <c r="WEK47" s="8"/>
      <c r="WEL47" s="8"/>
      <c r="WEM47" s="8"/>
      <c r="WEN47" s="8"/>
      <c r="WEO47" s="8"/>
      <c r="WEP47" s="8"/>
      <c r="WEQ47" s="8"/>
      <c r="WER47" s="8"/>
      <c r="WES47" s="8"/>
      <c r="WET47" s="8"/>
      <c r="WEU47" s="8"/>
      <c r="WEV47" s="8"/>
      <c r="WEW47" s="8"/>
      <c r="WEX47" s="8"/>
      <c r="WEY47" s="8"/>
      <c r="WEZ47" s="8"/>
      <c r="WFA47" s="8"/>
      <c r="WFB47" s="8"/>
      <c r="WFC47" s="8"/>
      <c r="WFD47" s="8"/>
      <c r="WFE47" s="8"/>
      <c r="WFF47" s="8"/>
      <c r="WFG47" s="8"/>
      <c r="WFH47" s="8"/>
      <c r="WFI47" s="8"/>
      <c r="WFJ47" s="8"/>
      <c r="WFK47" s="8"/>
      <c r="WFL47" s="8"/>
      <c r="WFM47" s="8"/>
      <c r="WFN47" s="8"/>
      <c r="WFO47" s="8"/>
      <c r="WFP47" s="8"/>
      <c r="WFQ47" s="8"/>
      <c r="WFR47" s="8"/>
      <c r="WFS47" s="8"/>
      <c r="WFT47" s="8"/>
      <c r="WFU47" s="8"/>
      <c r="WFV47" s="8"/>
      <c r="WFW47" s="8"/>
      <c r="WFX47" s="8"/>
      <c r="WFY47" s="8"/>
      <c r="WFZ47" s="8"/>
      <c r="WGA47" s="8"/>
      <c r="WGB47" s="8"/>
      <c r="WGC47" s="8"/>
      <c r="WGD47" s="8"/>
      <c r="WGE47" s="8"/>
      <c r="WGF47" s="8"/>
      <c r="WGG47" s="8"/>
      <c r="WGH47" s="8"/>
      <c r="WGI47" s="8"/>
      <c r="WGJ47" s="8"/>
      <c r="WGK47" s="8"/>
      <c r="WGL47" s="8"/>
      <c r="WGM47" s="8"/>
      <c r="WGN47" s="8"/>
      <c r="WGO47" s="8"/>
      <c r="WGP47" s="8"/>
      <c r="WGQ47" s="8"/>
      <c r="WGR47" s="8"/>
      <c r="WGS47" s="8"/>
      <c r="WGT47" s="8"/>
      <c r="WGU47" s="8"/>
      <c r="WGV47" s="8"/>
      <c r="WGW47" s="8"/>
      <c r="WGX47" s="8"/>
      <c r="WGY47" s="8"/>
      <c r="WGZ47" s="8"/>
      <c r="WHA47" s="8"/>
      <c r="WHB47" s="8"/>
      <c r="WHC47" s="8"/>
      <c r="WHD47" s="8"/>
      <c r="WHE47" s="8"/>
      <c r="WHF47" s="8"/>
      <c r="WHG47" s="8"/>
      <c r="WHH47" s="8"/>
      <c r="WHI47" s="8"/>
      <c r="WHJ47" s="8"/>
      <c r="WHK47" s="8"/>
      <c r="WHL47" s="8"/>
      <c r="WHM47" s="8"/>
      <c r="WHN47" s="8"/>
      <c r="WHO47" s="8"/>
      <c r="WHP47" s="8"/>
      <c r="WHQ47" s="8"/>
      <c r="WHR47" s="8"/>
      <c r="WHS47" s="8"/>
      <c r="WHT47" s="8"/>
      <c r="WHU47" s="8"/>
      <c r="WHV47" s="8"/>
      <c r="WHW47" s="8"/>
      <c r="WHX47" s="8"/>
      <c r="WHY47" s="8"/>
      <c r="WHZ47" s="8"/>
      <c r="WIA47" s="8"/>
      <c r="WIB47" s="8"/>
      <c r="WIC47" s="8"/>
      <c r="WID47" s="8"/>
      <c r="WIE47" s="8"/>
      <c r="WIF47" s="8"/>
      <c r="WIG47" s="8"/>
      <c r="WIH47" s="8"/>
      <c r="WII47" s="8"/>
      <c r="WIJ47" s="8"/>
      <c r="WIK47" s="8"/>
      <c r="WIL47" s="8"/>
      <c r="WIM47" s="8"/>
      <c r="WIN47" s="8"/>
      <c r="WIO47" s="8"/>
      <c r="WIP47" s="8"/>
      <c r="WIQ47" s="8"/>
      <c r="WIR47" s="8"/>
      <c r="WIS47" s="8"/>
      <c r="WIT47" s="8"/>
      <c r="WIU47" s="8"/>
      <c r="WIV47" s="8"/>
      <c r="WIW47" s="8"/>
      <c r="WIX47" s="8"/>
      <c r="WIY47" s="8"/>
      <c r="WIZ47" s="8"/>
      <c r="WJA47" s="8"/>
      <c r="WJB47" s="8"/>
      <c r="WJC47" s="8"/>
      <c r="WJD47" s="8"/>
      <c r="WJE47" s="8"/>
      <c r="WJF47" s="8"/>
      <c r="WJG47" s="8"/>
      <c r="WJH47" s="8"/>
      <c r="WJI47" s="8"/>
      <c r="WJJ47" s="8"/>
      <c r="WJK47" s="8"/>
      <c r="WJL47" s="8"/>
      <c r="WJM47" s="8"/>
      <c r="WJN47" s="8"/>
      <c r="WJO47" s="8"/>
      <c r="WJP47" s="8"/>
      <c r="WJQ47" s="8"/>
      <c r="WJR47" s="8"/>
      <c r="WJS47" s="8"/>
      <c r="WJT47" s="8"/>
      <c r="WJU47" s="8"/>
      <c r="WJV47" s="8"/>
      <c r="WJW47" s="8"/>
      <c r="WJX47" s="8"/>
      <c r="WJY47" s="8"/>
      <c r="WJZ47" s="8"/>
      <c r="WKA47" s="8"/>
      <c r="WKB47" s="8"/>
      <c r="WKC47" s="8"/>
      <c r="WKD47" s="8"/>
      <c r="WKE47" s="8"/>
      <c r="WKF47" s="8"/>
      <c r="WKG47" s="8"/>
      <c r="WKH47" s="8"/>
      <c r="WKI47" s="8"/>
      <c r="WKJ47" s="8"/>
      <c r="WKK47" s="8"/>
      <c r="WKL47" s="8"/>
      <c r="WKM47" s="8"/>
      <c r="WKN47" s="8"/>
      <c r="WKO47" s="8"/>
      <c r="WKP47" s="8"/>
      <c r="WKQ47" s="8"/>
      <c r="WKR47" s="8"/>
      <c r="WKS47" s="8"/>
      <c r="WKT47" s="8"/>
      <c r="WKU47" s="8"/>
      <c r="WKV47" s="8"/>
      <c r="WKW47" s="8"/>
      <c r="WKX47" s="8"/>
      <c r="WKY47" s="8"/>
      <c r="WKZ47" s="8"/>
      <c r="WLA47" s="8"/>
      <c r="WLB47" s="8"/>
      <c r="WLC47" s="8"/>
      <c r="WLD47" s="8"/>
      <c r="WLE47" s="8"/>
      <c r="WLF47" s="8"/>
      <c r="WLG47" s="8"/>
      <c r="WLH47" s="8"/>
      <c r="WLI47" s="8"/>
      <c r="WLJ47" s="8"/>
      <c r="WLK47" s="8"/>
      <c r="WLL47" s="8"/>
      <c r="WLM47" s="8"/>
      <c r="WLN47" s="8"/>
      <c r="WLO47" s="8"/>
      <c r="WLP47" s="8"/>
      <c r="WLQ47" s="8"/>
      <c r="WLR47" s="8"/>
      <c r="WLS47" s="8"/>
      <c r="WLT47" s="8"/>
      <c r="WLU47" s="8"/>
      <c r="WLV47" s="8"/>
      <c r="WLW47" s="8"/>
      <c r="WLX47" s="8"/>
      <c r="WLY47" s="8"/>
      <c r="WLZ47" s="8"/>
      <c r="WMA47" s="8"/>
      <c r="WMB47" s="8"/>
      <c r="WMC47" s="8"/>
      <c r="WMD47" s="8"/>
      <c r="WME47" s="8"/>
      <c r="WMF47" s="8"/>
      <c r="WMG47" s="8"/>
      <c r="WMH47" s="8"/>
      <c r="WMI47" s="8"/>
      <c r="WMJ47" s="8"/>
      <c r="WMK47" s="8"/>
      <c r="WML47" s="8"/>
      <c r="WMM47" s="8"/>
      <c r="WMN47" s="8"/>
      <c r="WMO47" s="8"/>
      <c r="WMP47" s="8"/>
      <c r="WMQ47" s="8"/>
      <c r="WMR47" s="8"/>
      <c r="WMS47" s="8"/>
      <c r="WMT47" s="8"/>
      <c r="WMU47" s="8"/>
      <c r="WMV47" s="8"/>
      <c r="WMW47" s="8"/>
      <c r="WMX47" s="8"/>
      <c r="WMY47" s="8"/>
      <c r="WMZ47" s="8"/>
      <c r="WNA47" s="8"/>
      <c r="WNB47" s="8"/>
      <c r="WNC47" s="8"/>
      <c r="WND47" s="8"/>
      <c r="WNE47" s="8"/>
      <c r="WNF47" s="8"/>
      <c r="WNG47" s="8"/>
      <c r="WNH47" s="8"/>
      <c r="WNI47" s="8"/>
      <c r="WNJ47" s="8"/>
      <c r="WNK47" s="8"/>
      <c r="WNL47" s="8"/>
      <c r="WNM47" s="8"/>
      <c r="WNN47" s="8"/>
      <c r="WNO47" s="8"/>
      <c r="WNP47" s="8"/>
      <c r="WNQ47" s="8"/>
      <c r="WNR47" s="8"/>
      <c r="WNS47" s="8"/>
      <c r="WNT47" s="8"/>
      <c r="WNU47" s="8"/>
      <c r="WNV47" s="8"/>
      <c r="WNW47" s="8"/>
      <c r="WNX47" s="8"/>
      <c r="WNY47" s="8"/>
      <c r="WNZ47" s="8"/>
      <c r="WOA47" s="8"/>
      <c r="WOB47" s="8"/>
      <c r="WOC47" s="8"/>
      <c r="WOD47" s="8"/>
      <c r="WOE47" s="8"/>
      <c r="WOF47" s="8"/>
      <c r="WOG47" s="8"/>
      <c r="WOH47" s="8"/>
      <c r="WOI47" s="8"/>
      <c r="WOJ47" s="8"/>
      <c r="WOK47" s="8"/>
      <c r="WOL47" s="8"/>
      <c r="WOM47" s="8"/>
      <c r="WON47" s="8"/>
      <c r="WOO47" s="8"/>
      <c r="WOP47" s="8"/>
      <c r="WOQ47" s="8"/>
      <c r="WOR47" s="8"/>
      <c r="WOS47" s="8"/>
      <c r="WOT47" s="8"/>
      <c r="WOU47" s="8"/>
      <c r="WOV47" s="8"/>
      <c r="WOW47" s="8"/>
      <c r="WOX47" s="8"/>
      <c r="WOY47" s="8"/>
      <c r="WOZ47" s="8"/>
      <c r="WPA47" s="8"/>
      <c r="WPB47" s="8"/>
      <c r="WPC47" s="8"/>
      <c r="WPD47" s="8"/>
      <c r="WPE47" s="8"/>
      <c r="WPF47" s="8"/>
      <c r="WPG47" s="8"/>
      <c r="WPH47" s="8"/>
      <c r="WPI47" s="8"/>
      <c r="WPJ47" s="8"/>
      <c r="WPK47" s="8"/>
      <c r="WPL47" s="8"/>
      <c r="WPM47" s="8"/>
      <c r="WPN47" s="8"/>
      <c r="WPO47" s="8"/>
      <c r="WPP47" s="8"/>
      <c r="WPQ47" s="8"/>
      <c r="WPR47" s="8"/>
      <c r="WPS47" s="8"/>
      <c r="WPT47" s="8"/>
      <c r="WPU47" s="8"/>
      <c r="WPV47" s="8"/>
      <c r="WPW47" s="8"/>
      <c r="WPX47" s="8"/>
      <c r="WPY47" s="8"/>
      <c r="WPZ47" s="8"/>
      <c r="WQA47" s="8"/>
      <c r="WQB47" s="8"/>
      <c r="WQC47" s="8"/>
      <c r="WQD47" s="8"/>
      <c r="WQE47" s="8"/>
      <c r="WQF47" s="8"/>
      <c r="WQG47" s="8"/>
      <c r="WQH47" s="8"/>
      <c r="WQI47" s="8"/>
      <c r="WQJ47" s="8"/>
      <c r="WQK47" s="8"/>
      <c r="WQL47" s="8"/>
      <c r="WQM47" s="8"/>
      <c r="WQN47" s="8"/>
      <c r="WQO47" s="8"/>
      <c r="WQP47" s="8"/>
      <c r="WQQ47" s="8"/>
      <c r="WQR47" s="8"/>
      <c r="WQS47" s="8"/>
      <c r="WQT47" s="8"/>
      <c r="WQU47" s="8"/>
      <c r="WQV47" s="8"/>
      <c r="WQW47" s="8"/>
      <c r="WQX47" s="8"/>
      <c r="WQY47" s="8"/>
      <c r="WQZ47" s="8"/>
      <c r="WRA47" s="8"/>
      <c r="WRB47" s="8"/>
      <c r="WRC47" s="8"/>
      <c r="WRD47" s="8"/>
      <c r="WRE47" s="8"/>
      <c r="WRF47" s="8"/>
      <c r="WRG47" s="8"/>
      <c r="WRH47" s="8"/>
      <c r="WRI47" s="8"/>
      <c r="WRJ47" s="8"/>
      <c r="WRK47" s="8"/>
      <c r="WRL47" s="8"/>
      <c r="WRM47" s="8"/>
      <c r="WRN47" s="8"/>
      <c r="WRO47" s="8"/>
      <c r="WRP47" s="8"/>
      <c r="WRQ47" s="8"/>
      <c r="WRR47" s="8"/>
      <c r="WRS47" s="8"/>
      <c r="WRT47" s="8"/>
      <c r="WRU47" s="8"/>
      <c r="WRV47" s="8"/>
      <c r="WRW47" s="8"/>
      <c r="WRX47" s="8"/>
      <c r="WRY47" s="8"/>
      <c r="WRZ47" s="8"/>
      <c r="WSA47" s="8"/>
      <c r="WSB47" s="8"/>
      <c r="WSC47" s="8"/>
      <c r="WSD47" s="8"/>
      <c r="WSE47" s="8"/>
      <c r="WSF47" s="8"/>
      <c r="WSG47" s="8"/>
      <c r="WSH47" s="8"/>
      <c r="WSI47" s="8"/>
      <c r="WSJ47" s="8"/>
      <c r="WSK47" s="8"/>
      <c r="WSL47" s="8"/>
      <c r="WSM47" s="8"/>
      <c r="WSN47" s="8"/>
      <c r="WSO47" s="8"/>
      <c r="WSP47" s="8"/>
      <c r="WSQ47" s="8"/>
      <c r="WSR47" s="8"/>
      <c r="WSS47" s="8"/>
      <c r="WST47" s="8"/>
      <c r="WSU47" s="8"/>
      <c r="WSV47" s="8"/>
      <c r="WSW47" s="8"/>
      <c r="WSX47" s="8"/>
      <c r="WSY47" s="8"/>
      <c r="WSZ47" s="8"/>
      <c r="WTA47" s="8"/>
      <c r="WTB47" s="8"/>
      <c r="WTC47" s="8"/>
      <c r="WTD47" s="8"/>
      <c r="WTE47" s="8"/>
      <c r="WTF47" s="8"/>
      <c r="WTG47" s="8"/>
      <c r="WTH47" s="8"/>
      <c r="WTI47" s="8"/>
      <c r="WTJ47" s="8"/>
      <c r="WTK47" s="8"/>
      <c r="WTL47" s="8"/>
      <c r="WTM47" s="8"/>
      <c r="WTN47" s="8"/>
      <c r="WTO47" s="8"/>
      <c r="WTP47" s="8"/>
      <c r="WTQ47" s="8"/>
      <c r="WTR47" s="8"/>
      <c r="WTS47" s="8"/>
      <c r="WTT47" s="8"/>
      <c r="WTU47" s="8"/>
      <c r="WTV47" s="8"/>
      <c r="WTW47" s="8"/>
      <c r="WTX47" s="8"/>
      <c r="WTY47" s="8"/>
      <c r="WTZ47" s="8"/>
      <c r="WUA47" s="8"/>
      <c r="WUB47" s="8"/>
      <c r="WUC47" s="8"/>
      <c r="WUD47" s="8"/>
      <c r="WUE47" s="8"/>
      <c r="WUF47" s="8"/>
      <c r="WUG47" s="8"/>
      <c r="WUH47" s="8"/>
      <c r="WUI47" s="8"/>
      <c r="WUJ47" s="8"/>
      <c r="WUK47" s="8"/>
      <c r="WUL47" s="8"/>
      <c r="WUM47" s="8"/>
      <c r="WUN47" s="8"/>
      <c r="WUO47" s="8"/>
      <c r="WUP47" s="8"/>
      <c r="WUQ47" s="8"/>
      <c r="WUR47" s="8"/>
      <c r="WUS47" s="8"/>
      <c r="WUT47" s="8"/>
      <c r="WUU47" s="8"/>
      <c r="WUV47" s="8"/>
      <c r="WUW47" s="8"/>
      <c r="WUX47" s="8"/>
      <c r="WUY47" s="8"/>
      <c r="WUZ47" s="8"/>
      <c r="WVA47" s="8"/>
      <c r="WVB47" s="8"/>
      <c r="WVC47" s="8"/>
      <c r="WVD47" s="8"/>
      <c r="WVE47" s="8"/>
      <c r="WVF47" s="8"/>
      <c r="WVG47" s="8"/>
      <c r="WVH47" s="8"/>
      <c r="WVI47" s="8"/>
      <c r="WVJ47" s="8"/>
      <c r="WVK47" s="8"/>
      <c r="WVL47" s="8"/>
      <c r="WVM47" s="8"/>
      <c r="WVN47" s="8"/>
      <c r="WVO47" s="8"/>
      <c r="WVP47" s="8"/>
      <c r="WVQ47" s="8"/>
      <c r="WVR47" s="8"/>
      <c r="WVS47" s="8"/>
      <c r="WVT47" s="8"/>
      <c r="WVU47" s="8"/>
      <c r="WVV47" s="8"/>
      <c r="WVW47" s="8"/>
      <c r="WVX47" s="8"/>
      <c r="WVY47" s="8"/>
      <c r="WVZ47" s="8"/>
      <c r="WWA47" s="8"/>
      <c r="WWB47" s="8"/>
      <c r="WWC47" s="8"/>
      <c r="WWD47" s="8"/>
      <c r="WWE47" s="8"/>
      <c r="WWF47" s="8"/>
      <c r="WWG47" s="8"/>
      <c r="WWH47" s="8"/>
      <c r="WWI47" s="8"/>
      <c r="WWJ47" s="8"/>
      <c r="WWK47" s="8"/>
      <c r="WWL47" s="8"/>
      <c r="WWM47" s="8"/>
      <c r="WWN47" s="8"/>
      <c r="WWO47" s="8"/>
      <c r="WWP47" s="8"/>
      <c r="WWQ47" s="8"/>
      <c r="WWR47" s="8"/>
      <c r="WWS47" s="8"/>
      <c r="WWT47" s="8"/>
      <c r="WWU47" s="8"/>
      <c r="WWV47" s="8"/>
      <c r="WWW47" s="8"/>
      <c r="WWX47" s="8"/>
      <c r="WWY47" s="8"/>
      <c r="WWZ47" s="8"/>
      <c r="WXA47" s="8"/>
      <c r="WXB47" s="8"/>
      <c r="WXC47" s="8"/>
      <c r="WXD47" s="8"/>
      <c r="WXE47" s="8"/>
      <c r="WXF47" s="8"/>
      <c r="WXG47" s="8"/>
      <c r="WXH47" s="8"/>
      <c r="WXI47" s="8"/>
      <c r="WXJ47" s="8"/>
      <c r="WXK47" s="8"/>
      <c r="WXL47" s="8"/>
      <c r="WXM47" s="8"/>
      <c r="WXN47" s="8"/>
      <c r="WXO47" s="8"/>
      <c r="WXP47" s="8"/>
      <c r="WXQ47" s="8"/>
      <c r="WXR47" s="8"/>
      <c r="WXS47" s="8"/>
      <c r="WXT47" s="8"/>
      <c r="WXU47" s="8"/>
      <c r="WXV47" s="8"/>
      <c r="WXW47" s="8"/>
      <c r="WXX47" s="8"/>
      <c r="WXY47" s="8"/>
      <c r="WXZ47" s="8"/>
      <c r="WYA47" s="8"/>
      <c r="WYB47" s="8"/>
      <c r="WYC47" s="8"/>
      <c r="WYD47" s="8"/>
      <c r="WYE47" s="8"/>
      <c r="WYF47" s="8"/>
      <c r="WYG47" s="8"/>
      <c r="WYH47" s="8"/>
      <c r="WYI47" s="8"/>
      <c r="WYJ47" s="8"/>
      <c r="WYK47" s="8"/>
      <c r="WYL47" s="8"/>
      <c r="WYM47" s="8"/>
      <c r="WYN47" s="8"/>
      <c r="WYO47" s="8"/>
      <c r="WYP47" s="8"/>
      <c r="WYQ47" s="8"/>
      <c r="WYR47" s="8"/>
      <c r="WYS47" s="8"/>
      <c r="WYT47" s="8"/>
      <c r="WYU47" s="8"/>
      <c r="WYV47" s="8"/>
      <c r="WYW47" s="8"/>
      <c r="WYX47" s="8"/>
      <c r="WYY47" s="8"/>
      <c r="WYZ47" s="8"/>
      <c r="WZA47" s="8"/>
      <c r="WZB47" s="8"/>
      <c r="WZC47" s="8"/>
      <c r="WZD47" s="8"/>
      <c r="WZE47" s="8"/>
      <c r="WZF47" s="8"/>
      <c r="WZG47" s="8"/>
      <c r="WZH47" s="8"/>
      <c r="WZI47" s="8"/>
      <c r="WZJ47" s="8"/>
      <c r="WZK47" s="8"/>
      <c r="WZL47" s="8"/>
      <c r="WZM47" s="8"/>
      <c r="WZN47" s="8"/>
      <c r="WZO47" s="8"/>
      <c r="WZP47" s="8"/>
      <c r="WZQ47" s="8"/>
      <c r="WZR47" s="8"/>
      <c r="WZS47" s="8"/>
      <c r="WZT47" s="8"/>
      <c r="WZU47" s="8"/>
      <c r="WZV47" s="8"/>
      <c r="WZW47" s="8"/>
      <c r="WZX47" s="8"/>
      <c r="WZY47" s="8"/>
      <c r="WZZ47" s="8"/>
      <c r="XAA47" s="8"/>
      <c r="XAB47" s="8"/>
      <c r="XAC47" s="8"/>
      <c r="XAD47" s="8"/>
      <c r="XAE47" s="8"/>
      <c r="XAF47" s="8"/>
      <c r="XAG47" s="8"/>
      <c r="XAH47" s="8"/>
      <c r="XAI47" s="8"/>
      <c r="XAJ47" s="8"/>
      <c r="XAK47" s="8"/>
      <c r="XAL47" s="8"/>
      <c r="XAM47" s="8"/>
      <c r="XAN47" s="8"/>
      <c r="XAO47" s="8"/>
      <c r="XAP47" s="8"/>
      <c r="XAQ47" s="8"/>
      <c r="XAR47" s="8"/>
      <c r="XAS47" s="8"/>
      <c r="XAT47" s="8"/>
      <c r="XAU47" s="8"/>
      <c r="XAV47" s="8"/>
      <c r="XAW47" s="8"/>
      <c r="XAX47" s="8"/>
      <c r="XAY47" s="8"/>
      <c r="XAZ47" s="8"/>
      <c r="XBA47" s="8"/>
      <c r="XBB47" s="8"/>
      <c r="XBC47" s="8"/>
      <c r="XBD47" s="8"/>
      <c r="XBE47" s="8"/>
      <c r="XBF47" s="8"/>
      <c r="XBG47" s="8"/>
      <c r="XBH47" s="8"/>
      <c r="XBI47" s="8"/>
      <c r="XBJ47" s="8"/>
      <c r="XBK47" s="8"/>
      <c r="XBL47" s="8"/>
      <c r="XBM47" s="8"/>
      <c r="XBN47" s="8"/>
      <c r="XBO47" s="8"/>
      <c r="XBP47" s="8"/>
      <c r="XBQ47" s="8"/>
      <c r="XBR47" s="8"/>
      <c r="XBS47" s="8"/>
      <c r="XBT47" s="8"/>
      <c r="XBU47" s="8"/>
      <c r="XBV47" s="8"/>
      <c r="XBW47" s="8"/>
      <c r="XBX47" s="8"/>
      <c r="XBY47" s="8"/>
      <c r="XBZ47" s="8"/>
      <c r="XCA47" s="8"/>
      <c r="XCB47" s="8"/>
      <c r="XCC47" s="8"/>
      <c r="XCD47" s="8"/>
      <c r="XCE47" s="8"/>
      <c r="XCF47" s="8"/>
      <c r="XCG47" s="8"/>
      <c r="XCH47" s="8"/>
      <c r="XCI47" s="8"/>
      <c r="XCJ47" s="8"/>
      <c r="XCK47" s="8"/>
      <c r="XCL47" s="8"/>
      <c r="XCM47" s="8"/>
      <c r="XCN47" s="8"/>
      <c r="XCO47" s="8"/>
      <c r="XCP47" s="8"/>
      <c r="XCQ47" s="8"/>
      <c r="XCR47" s="8"/>
      <c r="XCS47" s="8"/>
      <c r="XCT47" s="8"/>
      <c r="XCU47" s="8"/>
      <c r="XCV47" s="8"/>
      <c r="XCW47" s="8"/>
      <c r="XCX47" s="8"/>
      <c r="XCY47" s="8"/>
      <c r="XCZ47" s="8"/>
      <c r="XDA47" s="8"/>
      <c r="XDB47" s="8"/>
      <c r="XDC47" s="8"/>
      <c r="XDD47" s="8"/>
      <c r="XDE47" s="8"/>
      <c r="XDF47" s="8"/>
      <c r="XDG47" s="8"/>
      <c r="XDH47" s="8"/>
      <c r="XDI47" s="8"/>
      <c r="XDJ47" s="8"/>
      <c r="XDK47" s="8"/>
      <c r="XDL47" s="8"/>
      <c r="XDM47" s="8"/>
      <c r="XDN47" s="8"/>
      <c r="XDO47" s="8"/>
      <c r="XDP47" s="8"/>
      <c r="XDQ47" s="8"/>
      <c r="XDR47" s="8"/>
      <c r="XDS47" s="8"/>
      <c r="XDT47" s="8"/>
      <c r="XDU47" s="8"/>
      <c r="XDV47" s="8"/>
      <c r="XDW47" s="8"/>
      <c r="XDX47" s="8"/>
      <c r="XDY47" s="8"/>
      <c r="XDZ47" s="8"/>
      <c r="XEA47" s="8"/>
      <c r="XEB47" s="8"/>
      <c r="XEC47" s="8"/>
      <c r="XED47" s="8"/>
      <c r="XEE47" s="8"/>
      <c r="XEF47" s="8"/>
      <c r="XEG47" s="8"/>
      <c r="XEH47" s="8"/>
      <c r="XEI47" s="8"/>
      <c r="XEJ47" s="8"/>
      <c r="XEK47" s="8"/>
      <c r="XEL47" s="8"/>
      <c r="XEM47" s="8"/>
      <c r="XEN47" s="8"/>
      <c r="XEO47" s="8"/>
      <c r="XEP47" s="8"/>
      <c r="XEQ47" s="8"/>
      <c r="XER47" s="8"/>
      <c r="XES47" s="8"/>
      <c r="XET47" s="8"/>
      <c r="XEU47" s="8"/>
      <c r="XEV47" s="8"/>
      <c r="XEW47" s="8"/>
      <c r="XEX47" s="8"/>
      <c r="XEY47" s="8"/>
      <c r="XEZ47" s="8"/>
      <c r="XFA47" s="8"/>
      <c r="XFB47" s="8"/>
      <c r="XFC47" s="8"/>
      <c r="XFD47" s="8"/>
    </row>
    <row r="48" spans="2:16384" x14ac:dyDescent="0.25">
      <c r="D48" s="6" t="s">
        <v>9</v>
      </c>
      <c r="E48" s="7"/>
      <c r="F48" s="7" t="s">
        <v>23</v>
      </c>
      <c r="G48" s="7">
        <f>SUM(I48:CH48)</f>
        <v>3</v>
      </c>
      <c r="I48" s="14">
        <f>IF(AND(I46&gt;=$E$44,I47&lt;=$E$45),1,0)</f>
        <v>1</v>
      </c>
      <c r="J48" s="14">
        <f t="shared" ref="J48:BU48" si="40">IF(AND(J46&gt;=$E$44,J47&lt;=$E$45),1,0)</f>
        <v>1</v>
      </c>
      <c r="K48" s="14">
        <f t="shared" si="40"/>
        <v>1</v>
      </c>
      <c r="L48" s="14">
        <f t="shared" si="40"/>
        <v>0</v>
      </c>
      <c r="M48" s="14">
        <f t="shared" si="40"/>
        <v>0</v>
      </c>
      <c r="N48" s="14">
        <f t="shared" si="40"/>
        <v>0</v>
      </c>
      <c r="O48" s="14">
        <f t="shared" si="40"/>
        <v>0</v>
      </c>
      <c r="P48" s="14">
        <f t="shared" si="40"/>
        <v>0</v>
      </c>
      <c r="Q48" s="14">
        <f t="shared" si="40"/>
        <v>0</v>
      </c>
      <c r="R48" s="14">
        <f t="shared" si="40"/>
        <v>0</v>
      </c>
      <c r="S48" s="14">
        <f t="shared" si="40"/>
        <v>0</v>
      </c>
      <c r="T48" s="14">
        <f t="shared" si="40"/>
        <v>0</v>
      </c>
      <c r="U48" s="14">
        <f t="shared" si="40"/>
        <v>0</v>
      </c>
      <c r="V48" s="14">
        <f t="shared" si="40"/>
        <v>0</v>
      </c>
      <c r="W48" s="14">
        <f t="shared" si="40"/>
        <v>0</v>
      </c>
      <c r="X48" s="14">
        <f t="shared" si="40"/>
        <v>0</v>
      </c>
      <c r="Y48" s="14">
        <f t="shared" si="40"/>
        <v>0</v>
      </c>
      <c r="Z48" s="14">
        <f t="shared" si="40"/>
        <v>0</v>
      </c>
      <c r="AA48" s="14">
        <f t="shared" si="40"/>
        <v>0</v>
      </c>
      <c r="AB48" s="14">
        <f t="shared" si="40"/>
        <v>0</v>
      </c>
      <c r="AC48" s="14">
        <f t="shared" si="40"/>
        <v>0</v>
      </c>
      <c r="AD48" s="14">
        <f t="shared" si="40"/>
        <v>0</v>
      </c>
      <c r="AE48" s="14">
        <f t="shared" si="40"/>
        <v>0</v>
      </c>
      <c r="AF48" s="14">
        <f t="shared" si="40"/>
        <v>0</v>
      </c>
      <c r="AG48" s="14">
        <f t="shared" si="40"/>
        <v>0</v>
      </c>
      <c r="AH48" s="14">
        <f t="shared" si="40"/>
        <v>0</v>
      </c>
      <c r="AI48" s="14">
        <f t="shared" si="40"/>
        <v>0</v>
      </c>
      <c r="AJ48" s="14">
        <f t="shared" si="40"/>
        <v>0</v>
      </c>
      <c r="AK48" s="14">
        <f t="shared" si="40"/>
        <v>0</v>
      </c>
      <c r="AL48" s="14">
        <f t="shared" si="40"/>
        <v>0</v>
      </c>
      <c r="AM48" s="14">
        <f t="shared" si="40"/>
        <v>0</v>
      </c>
      <c r="AN48" s="14">
        <f t="shared" si="40"/>
        <v>0</v>
      </c>
      <c r="AO48" s="14">
        <f t="shared" si="40"/>
        <v>0</v>
      </c>
      <c r="AP48" s="14">
        <f t="shared" si="40"/>
        <v>0</v>
      </c>
      <c r="AQ48" s="14">
        <f t="shared" si="40"/>
        <v>0</v>
      </c>
      <c r="AR48" s="14">
        <f t="shared" si="40"/>
        <v>0</v>
      </c>
      <c r="AS48" s="14">
        <f t="shared" si="40"/>
        <v>0</v>
      </c>
      <c r="AT48" s="14">
        <f t="shared" si="40"/>
        <v>0</v>
      </c>
      <c r="AU48" s="14">
        <f t="shared" si="40"/>
        <v>0</v>
      </c>
      <c r="AV48" s="14">
        <f t="shared" si="40"/>
        <v>0</v>
      </c>
      <c r="AW48" s="14">
        <f t="shared" si="40"/>
        <v>0</v>
      </c>
      <c r="AX48" s="14">
        <f t="shared" si="40"/>
        <v>0</v>
      </c>
      <c r="AY48" s="14">
        <f t="shared" si="40"/>
        <v>0</v>
      </c>
      <c r="AZ48" s="14">
        <f t="shared" si="40"/>
        <v>0</v>
      </c>
      <c r="BA48" s="14">
        <f t="shared" si="40"/>
        <v>0</v>
      </c>
      <c r="BB48" s="14">
        <f t="shared" si="40"/>
        <v>0</v>
      </c>
      <c r="BC48" s="14">
        <f t="shared" si="40"/>
        <v>0</v>
      </c>
      <c r="BD48" s="14">
        <f t="shared" si="40"/>
        <v>0</v>
      </c>
      <c r="BE48" s="14">
        <f t="shared" si="40"/>
        <v>0</v>
      </c>
      <c r="BF48" s="14">
        <f t="shared" si="40"/>
        <v>0</v>
      </c>
      <c r="BG48" s="14">
        <f t="shared" si="40"/>
        <v>0</v>
      </c>
      <c r="BH48" s="14">
        <f t="shared" si="40"/>
        <v>0</v>
      </c>
      <c r="BI48" s="14">
        <f t="shared" si="40"/>
        <v>0</v>
      </c>
      <c r="BJ48" s="14">
        <f t="shared" si="40"/>
        <v>0</v>
      </c>
      <c r="BK48" s="14">
        <f t="shared" si="40"/>
        <v>0</v>
      </c>
      <c r="BL48" s="14">
        <f t="shared" si="40"/>
        <v>0</v>
      </c>
      <c r="BM48" s="14">
        <f t="shared" si="40"/>
        <v>0</v>
      </c>
      <c r="BN48" s="14">
        <f t="shared" si="40"/>
        <v>0</v>
      </c>
      <c r="BO48" s="14">
        <f t="shared" si="40"/>
        <v>0</v>
      </c>
      <c r="BP48" s="14">
        <f t="shared" si="40"/>
        <v>0</v>
      </c>
      <c r="BQ48" s="14">
        <f t="shared" si="40"/>
        <v>0</v>
      </c>
      <c r="BR48" s="14">
        <f t="shared" si="40"/>
        <v>0</v>
      </c>
      <c r="BS48" s="14">
        <f t="shared" si="40"/>
        <v>0</v>
      </c>
      <c r="BT48" s="14">
        <f t="shared" si="40"/>
        <v>0</v>
      </c>
      <c r="BU48" s="14">
        <f t="shared" si="40"/>
        <v>0</v>
      </c>
      <c r="BV48" s="14">
        <f t="shared" ref="BV48:CH48" si="41">IF(AND(BV46&gt;=$E$44,BV47&lt;=$E$45),1,0)</f>
        <v>0</v>
      </c>
      <c r="BW48" s="14">
        <f t="shared" si="41"/>
        <v>0</v>
      </c>
      <c r="BX48" s="14">
        <f t="shared" si="41"/>
        <v>0</v>
      </c>
      <c r="BY48" s="14">
        <f t="shared" si="41"/>
        <v>0</v>
      </c>
      <c r="BZ48" s="14">
        <f t="shared" si="41"/>
        <v>0</v>
      </c>
      <c r="CA48" s="14">
        <f t="shared" si="41"/>
        <v>0</v>
      </c>
      <c r="CB48" s="14">
        <f t="shared" si="41"/>
        <v>0</v>
      </c>
      <c r="CC48" s="14">
        <f t="shared" si="41"/>
        <v>0</v>
      </c>
      <c r="CD48" s="14">
        <f t="shared" si="41"/>
        <v>0</v>
      </c>
      <c r="CE48" s="14">
        <f t="shared" si="41"/>
        <v>0</v>
      </c>
      <c r="CF48" s="14">
        <f t="shared" si="41"/>
        <v>0</v>
      </c>
      <c r="CG48" s="14">
        <f t="shared" si="41"/>
        <v>0</v>
      </c>
      <c r="CH48" s="14">
        <f t="shared" si="41"/>
        <v>0</v>
      </c>
    </row>
    <row r="50" spans="1:86" x14ac:dyDescent="0.25">
      <c r="B50" s="5" t="s">
        <v>33</v>
      </c>
    </row>
    <row r="51" spans="1:86" x14ac:dyDescent="0.25">
      <c r="D51" s="6" t="str">
        <f>D$42</f>
        <v xml:space="preserve">Construction period end date </v>
      </c>
      <c r="E51" s="4">
        <f t="shared" ref="E51:BP51" si="42">E$42</f>
        <v>45657</v>
      </c>
      <c r="F51" s="7" t="str">
        <f t="shared" si="42"/>
        <v>Date</v>
      </c>
      <c r="G51" s="6">
        <f t="shared" si="42"/>
        <v>0</v>
      </c>
      <c r="H51" s="6">
        <f t="shared" si="42"/>
        <v>0</v>
      </c>
      <c r="I51" s="6">
        <f t="shared" si="42"/>
        <v>0</v>
      </c>
      <c r="J51" s="6">
        <f t="shared" si="42"/>
        <v>0</v>
      </c>
      <c r="K51" s="6">
        <f t="shared" si="42"/>
        <v>0</v>
      </c>
      <c r="L51" s="6">
        <f t="shared" si="42"/>
        <v>0</v>
      </c>
      <c r="M51" s="6">
        <f t="shared" si="42"/>
        <v>0</v>
      </c>
      <c r="N51" s="6">
        <f t="shared" si="42"/>
        <v>0</v>
      </c>
      <c r="O51" s="6">
        <f t="shared" si="42"/>
        <v>0</v>
      </c>
      <c r="P51" s="6">
        <f t="shared" si="42"/>
        <v>0</v>
      </c>
      <c r="Q51" s="6">
        <f t="shared" si="42"/>
        <v>0</v>
      </c>
      <c r="R51" s="6">
        <f t="shared" si="42"/>
        <v>0</v>
      </c>
      <c r="S51" s="6">
        <f t="shared" si="42"/>
        <v>0</v>
      </c>
      <c r="T51" s="6">
        <f t="shared" si="42"/>
        <v>0</v>
      </c>
      <c r="U51" s="6">
        <f t="shared" si="42"/>
        <v>0</v>
      </c>
      <c r="V51" s="6">
        <f t="shared" si="42"/>
        <v>0</v>
      </c>
      <c r="W51" s="6">
        <f t="shared" si="42"/>
        <v>0</v>
      </c>
      <c r="X51" s="6">
        <f t="shared" si="42"/>
        <v>0</v>
      </c>
      <c r="Y51" s="6">
        <f t="shared" si="42"/>
        <v>0</v>
      </c>
      <c r="Z51" s="6">
        <f t="shared" si="42"/>
        <v>0</v>
      </c>
      <c r="AA51" s="6">
        <f t="shared" si="42"/>
        <v>0</v>
      </c>
      <c r="AB51" s="6">
        <f t="shared" si="42"/>
        <v>0</v>
      </c>
      <c r="AC51" s="6">
        <f t="shared" si="42"/>
        <v>0</v>
      </c>
      <c r="AD51" s="6">
        <f t="shared" si="42"/>
        <v>0</v>
      </c>
      <c r="AE51" s="6">
        <f t="shared" si="42"/>
        <v>0</v>
      </c>
      <c r="AF51" s="6">
        <f t="shared" si="42"/>
        <v>0</v>
      </c>
      <c r="AG51" s="6">
        <f t="shared" si="42"/>
        <v>0</v>
      </c>
      <c r="AH51" s="6">
        <f t="shared" si="42"/>
        <v>0</v>
      </c>
      <c r="AI51" s="6">
        <f t="shared" si="42"/>
        <v>0</v>
      </c>
      <c r="AJ51" s="6">
        <f t="shared" si="42"/>
        <v>0</v>
      </c>
      <c r="AK51" s="6">
        <f t="shared" si="42"/>
        <v>0</v>
      </c>
      <c r="AL51" s="6">
        <f t="shared" si="42"/>
        <v>0</v>
      </c>
      <c r="AM51" s="6">
        <f t="shared" si="42"/>
        <v>0</v>
      </c>
      <c r="AN51" s="6">
        <f t="shared" si="42"/>
        <v>0</v>
      </c>
      <c r="AO51" s="6">
        <f t="shared" si="42"/>
        <v>0</v>
      </c>
      <c r="AP51" s="6">
        <f t="shared" si="42"/>
        <v>0</v>
      </c>
      <c r="AQ51" s="6">
        <f t="shared" si="42"/>
        <v>0</v>
      </c>
      <c r="AR51" s="6">
        <f t="shared" si="42"/>
        <v>0</v>
      </c>
      <c r="AS51" s="6">
        <f t="shared" si="42"/>
        <v>0</v>
      </c>
      <c r="AT51" s="6">
        <f t="shared" si="42"/>
        <v>0</v>
      </c>
      <c r="AU51" s="6">
        <f t="shared" si="42"/>
        <v>0</v>
      </c>
      <c r="AV51" s="6">
        <f t="shared" si="42"/>
        <v>0</v>
      </c>
      <c r="AW51" s="6">
        <f t="shared" si="42"/>
        <v>0</v>
      </c>
      <c r="AX51" s="6">
        <f t="shared" si="42"/>
        <v>0</v>
      </c>
      <c r="AY51" s="6">
        <f t="shared" si="42"/>
        <v>0</v>
      </c>
      <c r="AZ51" s="6">
        <f t="shared" si="42"/>
        <v>0</v>
      </c>
      <c r="BA51" s="6">
        <f t="shared" si="42"/>
        <v>0</v>
      </c>
      <c r="BB51" s="6">
        <f t="shared" si="42"/>
        <v>0</v>
      </c>
      <c r="BC51" s="6">
        <f t="shared" si="42"/>
        <v>0</v>
      </c>
      <c r="BD51" s="6">
        <f t="shared" si="42"/>
        <v>0</v>
      </c>
      <c r="BE51" s="6">
        <f t="shared" si="42"/>
        <v>0</v>
      </c>
      <c r="BF51" s="6">
        <f t="shared" si="42"/>
        <v>0</v>
      </c>
      <c r="BG51" s="6">
        <f t="shared" si="42"/>
        <v>0</v>
      </c>
      <c r="BH51" s="6">
        <f t="shared" si="42"/>
        <v>0</v>
      </c>
      <c r="BI51" s="6">
        <f t="shared" si="42"/>
        <v>0</v>
      </c>
      <c r="BJ51" s="6">
        <f t="shared" si="42"/>
        <v>0</v>
      </c>
      <c r="BK51" s="6">
        <f t="shared" si="42"/>
        <v>0</v>
      </c>
      <c r="BL51" s="6">
        <f t="shared" si="42"/>
        <v>0</v>
      </c>
      <c r="BM51" s="6">
        <f t="shared" si="42"/>
        <v>0</v>
      </c>
      <c r="BN51" s="6">
        <f t="shared" si="42"/>
        <v>0</v>
      </c>
      <c r="BO51" s="6">
        <f t="shared" si="42"/>
        <v>0</v>
      </c>
      <c r="BP51" s="6">
        <f t="shared" si="42"/>
        <v>0</v>
      </c>
      <c r="BQ51" s="6">
        <f t="shared" ref="BQ51:CH51" si="43">BQ$42</f>
        <v>0</v>
      </c>
      <c r="BR51" s="6">
        <f t="shared" si="43"/>
        <v>0</v>
      </c>
      <c r="BS51" s="6">
        <f t="shared" si="43"/>
        <v>0</v>
      </c>
      <c r="BT51" s="6">
        <f t="shared" si="43"/>
        <v>0</v>
      </c>
      <c r="BU51" s="6">
        <f t="shared" si="43"/>
        <v>0</v>
      </c>
      <c r="BV51" s="6">
        <f t="shared" si="43"/>
        <v>0</v>
      </c>
      <c r="BW51" s="6">
        <f t="shared" si="43"/>
        <v>0</v>
      </c>
      <c r="BX51" s="6">
        <f t="shared" si="43"/>
        <v>0</v>
      </c>
      <c r="BY51" s="6">
        <f t="shared" si="43"/>
        <v>0</v>
      </c>
      <c r="BZ51" s="6">
        <f t="shared" si="43"/>
        <v>0</v>
      </c>
      <c r="CA51" s="6">
        <f t="shared" si="43"/>
        <v>0</v>
      </c>
      <c r="CB51" s="6">
        <f t="shared" si="43"/>
        <v>0</v>
      </c>
      <c r="CC51" s="6">
        <f t="shared" si="43"/>
        <v>0</v>
      </c>
      <c r="CD51" s="6">
        <f t="shared" si="43"/>
        <v>0</v>
      </c>
      <c r="CE51" s="6">
        <f t="shared" si="43"/>
        <v>0</v>
      </c>
      <c r="CF51" s="6">
        <f t="shared" si="43"/>
        <v>0</v>
      </c>
      <c r="CG51" s="6">
        <f t="shared" si="43"/>
        <v>0</v>
      </c>
      <c r="CH51" s="6">
        <f t="shared" si="43"/>
        <v>0</v>
      </c>
    </row>
    <row r="52" spans="1:86" x14ac:dyDescent="0.25">
      <c r="D52" s="6" t="s">
        <v>12</v>
      </c>
      <c r="E52" s="4">
        <f>DATE(YEAR(E51),MONTH(E51)+1,DAY(1))</f>
        <v>45658</v>
      </c>
      <c r="F52" s="7" t="s">
        <v>24</v>
      </c>
      <c r="G52" s="22"/>
    </row>
    <row r="53" spans="1:86" s="8" customFormat="1" x14ac:dyDescent="0.25">
      <c r="A53" s="5"/>
      <c r="B53" s="5"/>
      <c r="C53" s="5"/>
      <c r="D53" s="6" t="str">
        <f>D$21</f>
        <v xml:space="preserve">Financial period end date </v>
      </c>
      <c r="E53" s="18">
        <f t="shared" ref="E53:BP53" si="44">E$21</f>
        <v>0</v>
      </c>
      <c r="F53" s="7" t="str">
        <f t="shared" si="44"/>
        <v>Date</v>
      </c>
      <c r="G53" s="7">
        <f t="shared" si="44"/>
        <v>0</v>
      </c>
      <c r="H53" s="6">
        <f t="shared" si="44"/>
        <v>0</v>
      </c>
      <c r="I53" s="8">
        <f t="shared" si="44"/>
        <v>44926</v>
      </c>
      <c r="J53" s="8">
        <f t="shared" si="44"/>
        <v>45291</v>
      </c>
      <c r="K53" s="8">
        <f t="shared" si="44"/>
        <v>45657</v>
      </c>
      <c r="L53" s="8">
        <f t="shared" si="44"/>
        <v>46022</v>
      </c>
      <c r="M53" s="8">
        <f t="shared" si="44"/>
        <v>46387</v>
      </c>
      <c r="N53" s="8">
        <f t="shared" si="44"/>
        <v>46752</v>
      </c>
      <c r="O53" s="8">
        <f t="shared" si="44"/>
        <v>47118</v>
      </c>
      <c r="P53" s="8">
        <f t="shared" si="44"/>
        <v>47483</v>
      </c>
      <c r="Q53" s="8">
        <f t="shared" si="44"/>
        <v>47848</v>
      </c>
      <c r="R53" s="8">
        <f t="shared" si="44"/>
        <v>48213</v>
      </c>
      <c r="S53" s="8">
        <f t="shared" si="44"/>
        <v>48579</v>
      </c>
      <c r="T53" s="8">
        <f t="shared" si="44"/>
        <v>48944</v>
      </c>
      <c r="U53" s="8">
        <f t="shared" si="44"/>
        <v>49309</v>
      </c>
      <c r="V53" s="8">
        <f t="shared" si="44"/>
        <v>49674</v>
      </c>
      <c r="W53" s="8">
        <f t="shared" si="44"/>
        <v>50040</v>
      </c>
      <c r="X53" s="8">
        <f t="shared" si="44"/>
        <v>50405</v>
      </c>
      <c r="Y53" s="8">
        <f t="shared" si="44"/>
        <v>50770</v>
      </c>
      <c r="Z53" s="8">
        <f t="shared" si="44"/>
        <v>51135</v>
      </c>
      <c r="AA53" s="8">
        <f t="shared" si="44"/>
        <v>51501</v>
      </c>
      <c r="AB53" s="8">
        <f t="shared" si="44"/>
        <v>51866</v>
      </c>
      <c r="AC53" s="8">
        <f t="shared" si="44"/>
        <v>52231</v>
      </c>
      <c r="AD53" s="8">
        <f t="shared" si="44"/>
        <v>52596</v>
      </c>
      <c r="AE53" s="8">
        <f t="shared" si="44"/>
        <v>52962</v>
      </c>
      <c r="AF53" s="8">
        <f t="shared" si="44"/>
        <v>53327</v>
      </c>
      <c r="AG53" s="8">
        <f t="shared" si="44"/>
        <v>53692</v>
      </c>
      <c r="AH53" s="8">
        <f t="shared" si="44"/>
        <v>54057</v>
      </c>
      <c r="AI53" s="8">
        <f t="shared" si="44"/>
        <v>54423</v>
      </c>
      <c r="AJ53" s="8">
        <f t="shared" si="44"/>
        <v>54788</v>
      </c>
      <c r="AK53" s="8">
        <f t="shared" si="44"/>
        <v>55153</v>
      </c>
      <c r="AL53" s="8">
        <f t="shared" si="44"/>
        <v>55518</v>
      </c>
      <c r="AM53" s="8">
        <f t="shared" si="44"/>
        <v>55884</v>
      </c>
      <c r="AN53" s="8">
        <f t="shared" si="44"/>
        <v>56249</v>
      </c>
      <c r="AO53" s="8">
        <f t="shared" si="44"/>
        <v>56614</v>
      </c>
      <c r="AP53" s="8">
        <f t="shared" si="44"/>
        <v>56979</v>
      </c>
      <c r="AQ53" s="8">
        <f t="shared" si="44"/>
        <v>57345</v>
      </c>
      <c r="AR53" s="8">
        <f t="shared" si="44"/>
        <v>57710</v>
      </c>
      <c r="AS53" s="8">
        <f t="shared" si="44"/>
        <v>58075</v>
      </c>
      <c r="AT53" s="8">
        <f t="shared" si="44"/>
        <v>58440</v>
      </c>
      <c r="AU53" s="8">
        <f t="shared" si="44"/>
        <v>58806</v>
      </c>
      <c r="AV53" s="8">
        <f t="shared" si="44"/>
        <v>59171</v>
      </c>
      <c r="AW53" s="8">
        <f t="shared" si="44"/>
        <v>59536</v>
      </c>
      <c r="AX53" s="8">
        <f t="shared" si="44"/>
        <v>59901</v>
      </c>
      <c r="AY53" s="8">
        <f t="shared" si="44"/>
        <v>60267</v>
      </c>
      <c r="AZ53" s="8">
        <f t="shared" si="44"/>
        <v>60632</v>
      </c>
      <c r="BA53" s="8">
        <f t="shared" si="44"/>
        <v>60997</v>
      </c>
      <c r="BB53" s="8">
        <f t="shared" si="44"/>
        <v>61362</v>
      </c>
      <c r="BC53" s="8">
        <f t="shared" si="44"/>
        <v>61728</v>
      </c>
      <c r="BD53" s="8">
        <f t="shared" si="44"/>
        <v>62093</v>
      </c>
      <c r="BE53" s="8">
        <f t="shared" si="44"/>
        <v>62458</v>
      </c>
      <c r="BF53" s="8">
        <f t="shared" si="44"/>
        <v>62823</v>
      </c>
      <c r="BG53" s="8">
        <f t="shared" si="44"/>
        <v>63189</v>
      </c>
      <c r="BH53" s="8">
        <f t="shared" si="44"/>
        <v>63554</v>
      </c>
      <c r="BI53" s="8">
        <f t="shared" si="44"/>
        <v>63919</v>
      </c>
      <c r="BJ53" s="8">
        <f t="shared" si="44"/>
        <v>64284</v>
      </c>
      <c r="BK53" s="8">
        <f t="shared" si="44"/>
        <v>64650</v>
      </c>
      <c r="BL53" s="8">
        <f t="shared" si="44"/>
        <v>65015</v>
      </c>
      <c r="BM53" s="8">
        <f t="shared" si="44"/>
        <v>65380</v>
      </c>
      <c r="BN53" s="8">
        <f t="shared" si="44"/>
        <v>65745</v>
      </c>
      <c r="BO53" s="8">
        <f t="shared" si="44"/>
        <v>66111</v>
      </c>
      <c r="BP53" s="8">
        <f t="shared" si="44"/>
        <v>66476</v>
      </c>
      <c r="BQ53" s="8">
        <f t="shared" ref="BQ53:CH53" si="45">BQ$21</f>
        <v>66841</v>
      </c>
      <c r="BR53" s="8">
        <f t="shared" si="45"/>
        <v>67206</v>
      </c>
      <c r="BS53" s="8">
        <f t="shared" si="45"/>
        <v>67572</v>
      </c>
      <c r="BT53" s="8">
        <f t="shared" si="45"/>
        <v>67937</v>
      </c>
      <c r="BU53" s="8">
        <f t="shared" si="45"/>
        <v>68302</v>
      </c>
      <c r="BV53" s="8">
        <f t="shared" si="45"/>
        <v>68667</v>
      </c>
      <c r="BW53" s="8">
        <f t="shared" si="45"/>
        <v>69033</v>
      </c>
      <c r="BX53" s="8">
        <f t="shared" si="45"/>
        <v>69398</v>
      </c>
      <c r="BY53" s="8">
        <f t="shared" si="45"/>
        <v>69763</v>
      </c>
      <c r="BZ53" s="8">
        <f t="shared" si="45"/>
        <v>70128</v>
      </c>
      <c r="CA53" s="8">
        <f t="shared" si="45"/>
        <v>70494</v>
      </c>
      <c r="CB53" s="8">
        <f t="shared" si="45"/>
        <v>70859</v>
      </c>
      <c r="CC53" s="8">
        <f t="shared" si="45"/>
        <v>71224</v>
      </c>
      <c r="CD53" s="8">
        <f t="shared" si="45"/>
        <v>71589</v>
      </c>
      <c r="CE53" s="8">
        <f t="shared" si="45"/>
        <v>71955</v>
      </c>
      <c r="CF53" s="8">
        <f t="shared" si="45"/>
        <v>72320</v>
      </c>
      <c r="CG53" s="8">
        <f t="shared" si="45"/>
        <v>72685</v>
      </c>
      <c r="CH53" s="8">
        <f t="shared" si="45"/>
        <v>73050</v>
      </c>
    </row>
    <row r="54" spans="1:86" x14ac:dyDescent="0.25">
      <c r="D54" s="6" t="s">
        <v>33</v>
      </c>
      <c r="E54" s="7"/>
      <c r="F54" s="7" t="s">
        <v>23</v>
      </c>
      <c r="G54" s="22">
        <f>SUM(I54:CH54)</f>
        <v>1</v>
      </c>
      <c r="I54" s="14">
        <f>IF(AND($E$52&gt;=H53,$E$52&lt;=I53),1,0)</f>
        <v>0</v>
      </c>
      <c r="J54" s="14">
        <f t="shared" ref="J54:BU54" si="46">IF(AND($E$52&gt;=I53,$E$52&lt;=J53),1,0)</f>
        <v>0</v>
      </c>
      <c r="K54" s="14">
        <f t="shared" si="46"/>
        <v>0</v>
      </c>
      <c r="L54" s="14">
        <f t="shared" si="46"/>
        <v>1</v>
      </c>
      <c r="M54" s="14">
        <f t="shared" si="46"/>
        <v>0</v>
      </c>
      <c r="N54" s="14">
        <f t="shared" si="46"/>
        <v>0</v>
      </c>
      <c r="O54" s="14">
        <f t="shared" si="46"/>
        <v>0</v>
      </c>
      <c r="P54" s="14">
        <f t="shared" si="46"/>
        <v>0</v>
      </c>
      <c r="Q54" s="14">
        <f t="shared" si="46"/>
        <v>0</v>
      </c>
      <c r="R54" s="14">
        <f t="shared" si="46"/>
        <v>0</v>
      </c>
      <c r="S54" s="14">
        <f t="shared" si="46"/>
        <v>0</v>
      </c>
      <c r="T54" s="14">
        <f t="shared" si="46"/>
        <v>0</v>
      </c>
      <c r="U54" s="14">
        <f t="shared" si="46"/>
        <v>0</v>
      </c>
      <c r="V54" s="14">
        <f t="shared" si="46"/>
        <v>0</v>
      </c>
      <c r="W54" s="14">
        <f t="shared" si="46"/>
        <v>0</v>
      </c>
      <c r="X54" s="14">
        <f t="shared" si="46"/>
        <v>0</v>
      </c>
      <c r="Y54" s="14">
        <f t="shared" si="46"/>
        <v>0</v>
      </c>
      <c r="Z54" s="14">
        <f t="shared" si="46"/>
        <v>0</v>
      </c>
      <c r="AA54" s="14">
        <f t="shared" si="46"/>
        <v>0</v>
      </c>
      <c r="AB54" s="14">
        <f t="shared" si="46"/>
        <v>0</v>
      </c>
      <c r="AC54" s="14">
        <f t="shared" si="46"/>
        <v>0</v>
      </c>
      <c r="AD54" s="14">
        <f t="shared" si="46"/>
        <v>0</v>
      </c>
      <c r="AE54" s="14">
        <f t="shared" si="46"/>
        <v>0</v>
      </c>
      <c r="AF54" s="14">
        <f t="shared" si="46"/>
        <v>0</v>
      </c>
      <c r="AG54" s="14">
        <f t="shared" si="46"/>
        <v>0</v>
      </c>
      <c r="AH54" s="14">
        <f t="shared" si="46"/>
        <v>0</v>
      </c>
      <c r="AI54" s="14">
        <f t="shared" si="46"/>
        <v>0</v>
      </c>
      <c r="AJ54" s="14">
        <f t="shared" si="46"/>
        <v>0</v>
      </c>
      <c r="AK54" s="14">
        <f t="shared" si="46"/>
        <v>0</v>
      </c>
      <c r="AL54" s="14">
        <f t="shared" si="46"/>
        <v>0</v>
      </c>
      <c r="AM54" s="14">
        <f t="shared" si="46"/>
        <v>0</v>
      </c>
      <c r="AN54" s="14">
        <f t="shared" si="46"/>
        <v>0</v>
      </c>
      <c r="AO54" s="14">
        <f t="shared" si="46"/>
        <v>0</v>
      </c>
      <c r="AP54" s="14">
        <f t="shared" si="46"/>
        <v>0</v>
      </c>
      <c r="AQ54" s="14">
        <f t="shared" si="46"/>
        <v>0</v>
      </c>
      <c r="AR54" s="14">
        <f t="shared" si="46"/>
        <v>0</v>
      </c>
      <c r="AS54" s="14">
        <f t="shared" si="46"/>
        <v>0</v>
      </c>
      <c r="AT54" s="14">
        <f t="shared" si="46"/>
        <v>0</v>
      </c>
      <c r="AU54" s="14">
        <f t="shared" si="46"/>
        <v>0</v>
      </c>
      <c r="AV54" s="14">
        <f t="shared" si="46"/>
        <v>0</v>
      </c>
      <c r="AW54" s="14">
        <f t="shared" si="46"/>
        <v>0</v>
      </c>
      <c r="AX54" s="14">
        <f t="shared" si="46"/>
        <v>0</v>
      </c>
      <c r="AY54" s="14">
        <f t="shared" si="46"/>
        <v>0</v>
      </c>
      <c r="AZ54" s="14">
        <f t="shared" si="46"/>
        <v>0</v>
      </c>
      <c r="BA54" s="14">
        <f t="shared" si="46"/>
        <v>0</v>
      </c>
      <c r="BB54" s="14">
        <f t="shared" si="46"/>
        <v>0</v>
      </c>
      <c r="BC54" s="14">
        <f t="shared" si="46"/>
        <v>0</v>
      </c>
      <c r="BD54" s="14">
        <f t="shared" si="46"/>
        <v>0</v>
      </c>
      <c r="BE54" s="14">
        <f t="shared" si="46"/>
        <v>0</v>
      </c>
      <c r="BF54" s="14">
        <f t="shared" si="46"/>
        <v>0</v>
      </c>
      <c r="BG54" s="14">
        <f t="shared" si="46"/>
        <v>0</v>
      </c>
      <c r="BH54" s="14">
        <f t="shared" si="46"/>
        <v>0</v>
      </c>
      <c r="BI54" s="14">
        <f t="shared" si="46"/>
        <v>0</v>
      </c>
      <c r="BJ54" s="14">
        <f t="shared" si="46"/>
        <v>0</v>
      </c>
      <c r="BK54" s="14">
        <f t="shared" si="46"/>
        <v>0</v>
      </c>
      <c r="BL54" s="14">
        <f t="shared" si="46"/>
        <v>0</v>
      </c>
      <c r="BM54" s="14">
        <f t="shared" si="46"/>
        <v>0</v>
      </c>
      <c r="BN54" s="14">
        <f t="shared" si="46"/>
        <v>0</v>
      </c>
      <c r="BO54" s="14">
        <f t="shared" si="46"/>
        <v>0</v>
      </c>
      <c r="BP54" s="14">
        <f t="shared" si="46"/>
        <v>0</v>
      </c>
      <c r="BQ54" s="14">
        <f t="shared" si="46"/>
        <v>0</v>
      </c>
      <c r="BR54" s="14">
        <f t="shared" si="46"/>
        <v>0</v>
      </c>
      <c r="BS54" s="14">
        <f t="shared" si="46"/>
        <v>0</v>
      </c>
      <c r="BT54" s="14">
        <f t="shared" si="46"/>
        <v>0</v>
      </c>
      <c r="BU54" s="14">
        <f t="shared" si="46"/>
        <v>0</v>
      </c>
      <c r="BV54" s="14">
        <f t="shared" ref="BV54:CH54" si="47">IF(AND($E$52&gt;=BU53,$E$52&lt;=BV53),1,0)</f>
        <v>0</v>
      </c>
      <c r="BW54" s="14">
        <f t="shared" si="47"/>
        <v>0</v>
      </c>
      <c r="BX54" s="14">
        <f t="shared" si="47"/>
        <v>0</v>
      </c>
      <c r="BY54" s="14">
        <f t="shared" si="47"/>
        <v>0</v>
      </c>
      <c r="BZ54" s="14">
        <f t="shared" si="47"/>
        <v>0</v>
      </c>
      <c r="CA54" s="14">
        <f t="shared" si="47"/>
        <v>0</v>
      </c>
      <c r="CB54" s="14">
        <f t="shared" si="47"/>
        <v>0</v>
      </c>
      <c r="CC54" s="14">
        <f t="shared" si="47"/>
        <v>0</v>
      </c>
      <c r="CD54" s="14">
        <f t="shared" si="47"/>
        <v>0</v>
      </c>
      <c r="CE54" s="14">
        <f t="shared" si="47"/>
        <v>0</v>
      </c>
      <c r="CF54" s="14">
        <f t="shared" si="47"/>
        <v>0</v>
      </c>
      <c r="CG54" s="14">
        <f t="shared" si="47"/>
        <v>0</v>
      </c>
      <c r="CH54" s="14">
        <f t="shared" si="47"/>
        <v>0</v>
      </c>
    </row>
    <row r="56" spans="1:86" x14ac:dyDescent="0.25">
      <c r="B56" s="5" t="s">
        <v>34</v>
      </c>
    </row>
    <row r="57" spans="1:86" x14ac:dyDescent="0.25">
      <c r="D57" s="6" t="str">
        <f>D$54</f>
        <v xml:space="preserve">Operations start date flag </v>
      </c>
      <c r="E57" s="6">
        <f t="shared" ref="E57:BP57" si="48">E$54</f>
        <v>0</v>
      </c>
      <c r="F57" s="7" t="str">
        <f t="shared" si="48"/>
        <v>Flag</v>
      </c>
      <c r="G57" s="6">
        <f t="shared" si="48"/>
        <v>1</v>
      </c>
      <c r="H57" s="6">
        <f t="shared" si="48"/>
        <v>0</v>
      </c>
      <c r="I57" s="6">
        <f t="shared" si="48"/>
        <v>0</v>
      </c>
      <c r="J57" s="6">
        <f t="shared" si="48"/>
        <v>0</v>
      </c>
      <c r="K57" s="6">
        <f t="shared" si="48"/>
        <v>0</v>
      </c>
      <c r="L57" s="6">
        <v>0</v>
      </c>
      <c r="M57" s="6">
        <f t="shared" si="48"/>
        <v>0</v>
      </c>
      <c r="N57" s="6">
        <f t="shared" si="48"/>
        <v>0</v>
      </c>
      <c r="O57" s="6">
        <f t="shared" si="48"/>
        <v>0</v>
      </c>
      <c r="P57" s="6">
        <f t="shared" si="48"/>
        <v>0</v>
      </c>
      <c r="Q57" s="6">
        <f t="shared" si="48"/>
        <v>0</v>
      </c>
      <c r="R57" s="6">
        <f t="shared" si="48"/>
        <v>0</v>
      </c>
      <c r="S57" s="6">
        <f t="shared" si="48"/>
        <v>0</v>
      </c>
      <c r="T57" s="6">
        <f t="shared" si="48"/>
        <v>0</v>
      </c>
      <c r="U57" s="6">
        <f t="shared" si="48"/>
        <v>0</v>
      </c>
      <c r="V57" s="6">
        <f t="shared" si="48"/>
        <v>0</v>
      </c>
      <c r="W57" s="6">
        <f t="shared" si="48"/>
        <v>0</v>
      </c>
      <c r="X57" s="6">
        <f t="shared" si="48"/>
        <v>0</v>
      </c>
      <c r="Y57" s="6">
        <f t="shared" si="48"/>
        <v>0</v>
      </c>
      <c r="Z57" s="6">
        <f t="shared" si="48"/>
        <v>0</v>
      </c>
      <c r="AA57" s="6">
        <f t="shared" si="48"/>
        <v>0</v>
      </c>
      <c r="AB57" s="6">
        <f t="shared" si="48"/>
        <v>0</v>
      </c>
      <c r="AC57" s="6">
        <f t="shared" si="48"/>
        <v>0</v>
      </c>
      <c r="AD57" s="6">
        <f t="shared" si="48"/>
        <v>0</v>
      </c>
      <c r="AE57" s="6">
        <f t="shared" si="48"/>
        <v>0</v>
      </c>
      <c r="AF57" s="6">
        <f t="shared" si="48"/>
        <v>0</v>
      </c>
      <c r="AG57" s="6">
        <f t="shared" si="48"/>
        <v>0</v>
      </c>
      <c r="AH57" s="6">
        <f t="shared" si="48"/>
        <v>0</v>
      </c>
      <c r="AI57" s="6">
        <f t="shared" si="48"/>
        <v>0</v>
      </c>
      <c r="AJ57" s="6">
        <f t="shared" si="48"/>
        <v>0</v>
      </c>
      <c r="AK57" s="6">
        <f t="shared" si="48"/>
        <v>0</v>
      </c>
      <c r="AL57" s="6">
        <f t="shared" si="48"/>
        <v>0</v>
      </c>
      <c r="AM57" s="6">
        <f t="shared" si="48"/>
        <v>0</v>
      </c>
      <c r="AN57" s="6">
        <f t="shared" si="48"/>
        <v>0</v>
      </c>
      <c r="AO57" s="6">
        <f t="shared" si="48"/>
        <v>0</v>
      </c>
      <c r="AP57" s="6">
        <f t="shared" si="48"/>
        <v>0</v>
      </c>
      <c r="AQ57" s="6">
        <f t="shared" si="48"/>
        <v>0</v>
      </c>
      <c r="AR57" s="6">
        <f t="shared" si="48"/>
        <v>0</v>
      </c>
      <c r="AS57" s="6">
        <f t="shared" si="48"/>
        <v>0</v>
      </c>
      <c r="AT57" s="6">
        <f t="shared" si="48"/>
        <v>0</v>
      </c>
      <c r="AU57" s="6">
        <f t="shared" si="48"/>
        <v>0</v>
      </c>
      <c r="AV57" s="6">
        <f t="shared" si="48"/>
        <v>0</v>
      </c>
      <c r="AW57" s="6">
        <f t="shared" si="48"/>
        <v>0</v>
      </c>
      <c r="AX57" s="6">
        <f t="shared" si="48"/>
        <v>0</v>
      </c>
      <c r="AY57" s="6">
        <f t="shared" si="48"/>
        <v>0</v>
      </c>
      <c r="AZ57" s="6">
        <f t="shared" si="48"/>
        <v>0</v>
      </c>
      <c r="BA57" s="6">
        <f t="shared" si="48"/>
        <v>0</v>
      </c>
      <c r="BB57" s="6">
        <f t="shared" si="48"/>
        <v>0</v>
      </c>
      <c r="BC57" s="6">
        <f t="shared" si="48"/>
        <v>0</v>
      </c>
      <c r="BD57" s="6">
        <f t="shared" si="48"/>
        <v>0</v>
      </c>
      <c r="BE57" s="6">
        <f t="shared" si="48"/>
        <v>0</v>
      </c>
      <c r="BF57" s="6">
        <f t="shared" si="48"/>
        <v>0</v>
      </c>
      <c r="BG57" s="6">
        <f t="shared" si="48"/>
        <v>0</v>
      </c>
      <c r="BH57" s="6">
        <f t="shared" si="48"/>
        <v>0</v>
      </c>
      <c r="BI57" s="6">
        <f t="shared" si="48"/>
        <v>0</v>
      </c>
      <c r="BJ57" s="6">
        <f t="shared" si="48"/>
        <v>0</v>
      </c>
      <c r="BK57" s="6">
        <f t="shared" si="48"/>
        <v>0</v>
      </c>
      <c r="BL57" s="6">
        <f t="shared" si="48"/>
        <v>0</v>
      </c>
      <c r="BM57" s="6">
        <f t="shared" si="48"/>
        <v>0</v>
      </c>
      <c r="BN57" s="6">
        <f t="shared" si="48"/>
        <v>0</v>
      </c>
      <c r="BO57" s="6">
        <f t="shared" si="48"/>
        <v>0</v>
      </c>
      <c r="BP57" s="6">
        <f t="shared" si="48"/>
        <v>0</v>
      </c>
      <c r="BQ57" s="6">
        <f t="shared" ref="BQ57:CH57" si="49">BQ$54</f>
        <v>0</v>
      </c>
      <c r="BR57" s="6">
        <f t="shared" si="49"/>
        <v>0</v>
      </c>
      <c r="BS57" s="6">
        <f t="shared" si="49"/>
        <v>0</v>
      </c>
      <c r="BT57" s="6">
        <f t="shared" si="49"/>
        <v>0</v>
      </c>
      <c r="BU57" s="6">
        <f t="shared" si="49"/>
        <v>0</v>
      </c>
      <c r="BV57" s="6">
        <f t="shared" si="49"/>
        <v>0</v>
      </c>
      <c r="BW57" s="6">
        <f t="shared" si="49"/>
        <v>0</v>
      </c>
      <c r="BX57" s="6">
        <f t="shared" si="49"/>
        <v>0</v>
      </c>
      <c r="BY57" s="6">
        <f t="shared" si="49"/>
        <v>0</v>
      </c>
      <c r="BZ57" s="6">
        <f t="shared" si="49"/>
        <v>0</v>
      </c>
      <c r="CA57" s="6">
        <f t="shared" si="49"/>
        <v>0</v>
      </c>
      <c r="CB57" s="6">
        <f t="shared" si="49"/>
        <v>0</v>
      </c>
      <c r="CC57" s="6">
        <f t="shared" si="49"/>
        <v>0</v>
      </c>
      <c r="CD57" s="6">
        <f t="shared" si="49"/>
        <v>0</v>
      </c>
      <c r="CE57" s="6">
        <f t="shared" si="49"/>
        <v>0</v>
      </c>
      <c r="CF57" s="6">
        <f t="shared" si="49"/>
        <v>0</v>
      </c>
      <c r="CG57" s="6">
        <f t="shared" si="49"/>
        <v>0</v>
      </c>
      <c r="CH57" s="6">
        <f t="shared" si="49"/>
        <v>0</v>
      </c>
    </row>
    <row r="58" spans="1:86" s="36" customFormat="1" x14ac:dyDescent="0.25">
      <c r="A58" s="32"/>
      <c r="B58" s="32"/>
      <c r="C58" s="32"/>
      <c r="D58" s="33" t="s">
        <v>34</v>
      </c>
      <c r="E58" s="38"/>
      <c r="F58" s="34" t="s">
        <v>23</v>
      </c>
      <c r="G58" s="34">
        <f>SUM(I58:CH58)</f>
        <v>0</v>
      </c>
      <c r="H58" s="33"/>
      <c r="I58" s="36">
        <f>J57</f>
        <v>0</v>
      </c>
      <c r="J58" s="36">
        <f t="shared" ref="J58:BU58" si="50">K57</f>
        <v>0</v>
      </c>
      <c r="K58" s="36">
        <f t="shared" si="50"/>
        <v>0</v>
      </c>
      <c r="L58" s="36">
        <f t="shared" si="50"/>
        <v>0</v>
      </c>
      <c r="M58" s="36">
        <f t="shared" si="50"/>
        <v>0</v>
      </c>
      <c r="N58" s="36">
        <f t="shared" si="50"/>
        <v>0</v>
      </c>
      <c r="O58" s="36">
        <f t="shared" si="50"/>
        <v>0</v>
      </c>
      <c r="P58" s="36">
        <f t="shared" si="50"/>
        <v>0</v>
      </c>
      <c r="Q58" s="36">
        <f t="shared" si="50"/>
        <v>0</v>
      </c>
      <c r="R58" s="36">
        <f t="shared" si="50"/>
        <v>0</v>
      </c>
      <c r="S58" s="36">
        <f t="shared" si="50"/>
        <v>0</v>
      </c>
      <c r="T58" s="36">
        <f t="shared" si="50"/>
        <v>0</v>
      </c>
      <c r="U58" s="36">
        <f t="shared" si="50"/>
        <v>0</v>
      </c>
      <c r="V58" s="36">
        <f t="shared" si="50"/>
        <v>0</v>
      </c>
      <c r="W58" s="36">
        <f t="shared" si="50"/>
        <v>0</v>
      </c>
      <c r="X58" s="36">
        <f t="shared" si="50"/>
        <v>0</v>
      </c>
      <c r="Y58" s="36">
        <f t="shared" si="50"/>
        <v>0</v>
      </c>
      <c r="Z58" s="36">
        <f t="shared" si="50"/>
        <v>0</v>
      </c>
      <c r="AA58" s="36">
        <f t="shared" si="50"/>
        <v>0</v>
      </c>
      <c r="AB58" s="36">
        <f t="shared" si="50"/>
        <v>0</v>
      </c>
      <c r="AC58" s="36">
        <f t="shared" si="50"/>
        <v>0</v>
      </c>
      <c r="AD58" s="36">
        <f t="shared" si="50"/>
        <v>0</v>
      </c>
      <c r="AE58" s="36">
        <f t="shared" si="50"/>
        <v>0</v>
      </c>
      <c r="AF58" s="36">
        <f t="shared" si="50"/>
        <v>0</v>
      </c>
      <c r="AG58" s="36">
        <f t="shared" si="50"/>
        <v>0</v>
      </c>
      <c r="AH58" s="36">
        <f t="shared" si="50"/>
        <v>0</v>
      </c>
      <c r="AI58" s="36">
        <f t="shared" si="50"/>
        <v>0</v>
      </c>
      <c r="AJ58" s="36">
        <f t="shared" si="50"/>
        <v>0</v>
      </c>
      <c r="AK58" s="36">
        <f t="shared" si="50"/>
        <v>0</v>
      </c>
      <c r="AL58" s="36">
        <f t="shared" si="50"/>
        <v>0</v>
      </c>
      <c r="AM58" s="36">
        <f t="shared" si="50"/>
        <v>0</v>
      </c>
      <c r="AN58" s="36">
        <f t="shared" si="50"/>
        <v>0</v>
      </c>
      <c r="AO58" s="36">
        <f t="shared" si="50"/>
        <v>0</v>
      </c>
      <c r="AP58" s="36">
        <f t="shared" si="50"/>
        <v>0</v>
      </c>
      <c r="AQ58" s="36">
        <f t="shared" si="50"/>
        <v>0</v>
      </c>
      <c r="AR58" s="36">
        <f t="shared" si="50"/>
        <v>0</v>
      </c>
      <c r="AS58" s="36">
        <f t="shared" si="50"/>
        <v>0</v>
      </c>
      <c r="AT58" s="36">
        <f t="shared" si="50"/>
        <v>0</v>
      </c>
      <c r="AU58" s="36">
        <f t="shared" si="50"/>
        <v>0</v>
      </c>
      <c r="AV58" s="36">
        <f t="shared" si="50"/>
        <v>0</v>
      </c>
      <c r="AW58" s="36">
        <f t="shared" si="50"/>
        <v>0</v>
      </c>
      <c r="AX58" s="36">
        <f t="shared" si="50"/>
        <v>0</v>
      </c>
      <c r="AY58" s="36">
        <f t="shared" si="50"/>
        <v>0</v>
      </c>
      <c r="AZ58" s="36">
        <f t="shared" si="50"/>
        <v>0</v>
      </c>
      <c r="BA58" s="36">
        <f t="shared" si="50"/>
        <v>0</v>
      </c>
      <c r="BB58" s="36">
        <f t="shared" si="50"/>
        <v>0</v>
      </c>
      <c r="BC58" s="36">
        <f t="shared" si="50"/>
        <v>0</v>
      </c>
      <c r="BD58" s="36">
        <f t="shared" si="50"/>
        <v>0</v>
      </c>
      <c r="BE58" s="36">
        <f t="shared" si="50"/>
        <v>0</v>
      </c>
      <c r="BF58" s="36">
        <f t="shared" si="50"/>
        <v>0</v>
      </c>
      <c r="BG58" s="36">
        <f t="shared" si="50"/>
        <v>0</v>
      </c>
      <c r="BH58" s="36">
        <f t="shared" si="50"/>
        <v>0</v>
      </c>
      <c r="BI58" s="36">
        <f t="shared" si="50"/>
        <v>0</v>
      </c>
      <c r="BJ58" s="36">
        <f t="shared" si="50"/>
        <v>0</v>
      </c>
      <c r="BK58" s="36">
        <f t="shared" si="50"/>
        <v>0</v>
      </c>
      <c r="BL58" s="36">
        <f t="shared" si="50"/>
        <v>0</v>
      </c>
      <c r="BM58" s="36">
        <f t="shared" si="50"/>
        <v>0</v>
      </c>
      <c r="BN58" s="36">
        <f t="shared" si="50"/>
        <v>0</v>
      </c>
      <c r="BO58" s="36">
        <f t="shared" si="50"/>
        <v>0</v>
      </c>
      <c r="BP58" s="36">
        <f t="shared" si="50"/>
        <v>0</v>
      </c>
      <c r="BQ58" s="36">
        <f t="shared" si="50"/>
        <v>0</v>
      </c>
      <c r="BR58" s="36">
        <f t="shared" si="50"/>
        <v>0</v>
      </c>
      <c r="BS58" s="36">
        <f t="shared" si="50"/>
        <v>0</v>
      </c>
      <c r="BT58" s="36">
        <f t="shared" si="50"/>
        <v>0</v>
      </c>
      <c r="BU58" s="36">
        <f t="shared" si="50"/>
        <v>0</v>
      </c>
      <c r="BV58" s="36">
        <f t="shared" ref="BV58:CH58" si="51">BW57</f>
        <v>0</v>
      </c>
      <c r="BW58" s="36">
        <f t="shared" si="51"/>
        <v>0</v>
      </c>
      <c r="BX58" s="36">
        <f t="shared" si="51"/>
        <v>0</v>
      </c>
      <c r="BY58" s="36">
        <f t="shared" si="51"/>
        <v>0</v>
      </c>
      <c r="BZ58" s="36">
        <f t="shared" si="51"/>
        <v>0</v>
      </c>
      <c r="CA58" s="36">
        <f t="shared" si="51"/>
        <v>0</v>
      </c>
      <c r="CB58" s="36">
        <f t="shared" si="51"/>
        <v>0</v>
      </c>
      <c r="CC58" s="36">
        <f t="shared" si="51"/>
        <v>0</v>
      </c>
      <c r="CD58" s="36">
        <f t="shared" si="51"/>
        <v>0</v>
      </c>
      <c r="CE58" s="36">
        <f t="shared" si="51"/>
        <v>0</v>
      </c>
      <c r="CF58" s="36">
        <f t="shared" si="51"/>
        <v>0</v>
      </c>
      <c r="CG58" s="36">
        <f t="shared" si="51"/>
        <v>0</v>
      </c>
      <c r="CH58" s="36">
        <f t="shared" si="51"/>
        <v>0</v>
      </c>
    </row>
    <row r="60" spans="1:86" x14ac:dyDescent="0.25">
      <c r="B60" s="5" t="s">
        <v>13</v>
      </c>
    </row>
    <row r="61" spans="1:86" x14ac:dyDescent="0.25">
      <c r="D61" s="6" t="str">
        <f>D$52</f>
        <v xml:space="preserve">Operations start date </v>
      </c>
      <c r="E61" s="4">
        <f t="shared" ref="E61:F61" si="52">E$52</f>
        <v>45658</v>
      </c>
      <c r="F61" s="7" t="str">
        <f t="shared" si="52"/>
        <v>Date</v>
      </c>
      <c r="G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row>
    <row r="62" spans="1:86" x14ac:dyDescent="0.25">
      <c r="D62" s="6" t="s">
        <v>14</v>
      </c>
      <c r="E62" s="18">
        <f>YEAR(E63)-YEAR(E61)</f>
        <v>26</v>
      </c>
      <c r="F62" s="7" t="s">
        <v>43</v>
      </c>
    </row>
    <row r="63" spans="1:86" x14ac:dyDescent="0.25">
      <c r="D63" s="6" t="s">
        <v>15</v>
      </c>
      <c r="E63" s="21">
        <f>Inputs!H19</f>
        <v>55518</v>
      </c>
      <c r="F63" s="7" t="s">
        <v>24</v>
      </c>
    </row>
    <row r="65" spans="1:86" x14ac:dyDescent="0.25">
      <c r="D65" s="6" t="str">
        <f>D$52</f>
        <v xml:space="preserve">Operations start date </v>
      </c>
      <c r="E65" s="4">
        <f t="shared" ref="E65:F65" si="53">E$52</f>
        <v>45658</v>
      </c>
      <c r="F65" s="7" t="str">
        <f t="shared" si="53"/>
        <v>Date</v>
      </c>
      <c r="G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row>
    <row r="66" spans="1:86" x14ac:dyDescent="0.25">
      <c r="D66" s="6" t="str">
        <f>D$63</f>
        <v xml:space="preserve">Operations end date </v>
      </c>
      <c r="E66" s="4">
        <f t="shared" ref="E66:F66" si="54">E$63</f>
        <v>55518</v>
      </c>
      <c r="F66" s="7" t="str">
        <f t="shared" si="54"/>
        <v>Date</v>
      </c>
      <c r="G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row>
    <row r="67" spans="1:86" s="8" customFormat="1" x14ac:dyDescent="0.25">
      <c r="A67" s="5"/>
      <c r="B67" s="5"/>
      <c r="C67" s="5"/>
      <c r="D67" s="6" t="str">
        <f>D$21</f>
        <v xml:space="preserve">Financial period end date </v>
      </c>
      <c r="E67" s="18">
        <f t="shared" ref="E67:BP67" si="55">E$21</f>
        <v>0</v>
      </c>
      <c r="F67" s="7" t="str">
        <f t="shared" si="55"/>
        <v>Date</v>
      </c>
      <c r="G67" s="7">
        <f t="shared" si="55"/>
        <v>0</v>
      </c>
      <c r="H67" s="6">
        <f t="shared" si="55"/>
        <v>0</v>
      </c>
      <c r="I67" s="8">
        <f t="shared" si="55"/>
        <v>44926</v>
      </c>
      <c r="J67" s="8">
        <f t="shared" si="55"/>
        <v>45291</v>
      </c>
      <c r="K67" s="8">
        <f t="shared" si="55"/>
        <v>45657</v>
      </c>
      <c r="L67" s="8">
        <f t="shared" si="55"/>
        <v>46022</v>
      </c>
      <c r="M67" s="8">
        <f t="shared" si="55"/>
        <v>46387</v>
      </c>
      <c r="N67" s="8">
        <f t="shared" si="55"/>
        <v>46752</v>
      </c>
      <c r="O67" s="8">
        <f t="shared" si="55"/>
        <v>47118</v>
      </c>
      <c r="P67" s="8">
        <f t="shared" si="55"/>
        <v>47483</v>
      </c>
      <c r="Q67" s="8">
        <f t="shared" si="55"/>
        <v>47848</v>
      </c>
      <c r="R67" s="8">
        <f t="shared" si="55"/>
        <v>48213</v>
      </c>
      <c r="S67" s="8">
        <f t="shared" si="55"/>
        <v>48579</v>
      </c>
      <c r="T67" s="8">
        <f t="shared" si="55"/>
        <v>48944</v>
      </c>
      <c r="U67" s="8">
        <f t="shared" si="55"/>
        <v>49309</v>
      </c>
      <c r="V67" s="8">
        <f t="shared" si="55"/>
        <v>49674</v>
      </c>
      <c r="W67" s="8">
        <f t="shared" si="55"/>
        <v>50040</v>
      </c>
      <c r="X67" s="8">
        <f t="shared" si="55"/>
        <v>50405</v>
      </c>
      <c r="Y67" s="8">
        <f t="shared" si="55"/>
        <v>50770</v>
      </c>
      <c r="Z67" s="8">
        <f t="shared" si="55"/>
        <v>51135</v>
      </c>
      <c r="AA67" s="8">
        <f t="shared" si="55"/>
        <v>51501</v>
      </c>
      <c r="AB67" s="8">
        <f t="shared" si="55"/>
        <v>51866</v>
      </c>
      <c r="AC67" s="8">
        <f t="shared" si="55"/>
        <v>52231</v>
      </c>
      <c r="AD67" s="8">
        <f t="shared" si="55"/>
        <v>52596</v>
      </c>
      <c r="AE67" s="8">
        <f t="shared" si="55"/>
        <v>52962</v>
      </c>
      <c r="AF67" s="8">
        <f t="shared" si="55"/>
        <v>53327</v>
      </c>
      <c r="AG67" s="8">
        <f t="shared" si="55"/>
        <v>53692</v>
      </c>
      <c r="AH67" s="8">
        <f t="shared" si="55"/>
        <v>54057</v>
      </c>
      <c r="AI67" s="8">
        <f t="shared" si="55"/>
        <v>54423</v>
      </c>
      <c r="AJ67" s="8">
        <f t="shared" si="55"/>
        <v>54788</v>
      </c>
      <c r="AK67" s="8">
        <f t="shared" si="55"/>
        <v>55153</v>
      </c>
      <c r="AL67" s="8">
        <f t="shared" si="55"/>
        <v>55518</v>
      </c>
      <c r="AM67" s="8">
        <f t="shared" si="55"/>
        <v>55884</v>
      </c>
      <c r="AN67" s="8">
        <f t="shared" si="55"/>
        <v>56249</v>
      </c>
      <c r="AO67" s="8">
        <f t="shared" si="55"/>
        <v>56614</v>
      </c>
      <c r="AP67" s="8">
        <f t="shared" si="55"/>
        <v>56979</v>
      </c>
      <c r="AQ67" s="8">
        <f t="shared" si="55"/>
        <v>57345</v>
      </c>
      <c r="AR67" s="8">
        <f t="shared" si="55"/>
        <v>57710</v>
      </c>
      <c r="AS67" s="8">
        <f t="shared" si="55"/>
        <v>58075</v>
      </c>
      <c r="AT67" s="8">
        <f t="shared" si="55"/>
        <v>58440</v>
      </c>
      <c r="AU67" s="8">
        <f t="shared" si="55"/>
        <v>58806</v>
      </c>
      <c r="AV67" s="8">
        <f t="shared" si="55"/>
        <v>59171</v>
      </c>
      <c r="AW67" s="8">
        <f t="shared" si="55"/>
        <v>59536</v>
      </c>
      <c r="AX67" s="8">
        <f t="shared" si="55"/>
        <v>59901</v>
      </c>
      <c r="AY67" s="8">
        <f t="shared" si="55"/>
        <v>60267</v>
      </c>
      <c r="AZ67" s="8">
        <f t="shared" si="55"/>
        <v>60632</v>
      </c>
      <c r="BA67" s="8">
        <f t="shared" si="55"/>
        <v>60997</v>
      </c>
      <c r="BB67" s="8">
        <f t="shared" si="55"/>
        <v>61362</v>
      </c>
      <c r="BC67" s="8">
        <f t="shared" si="55"/>
        <v>61728</v>
      </c>
      <c r="BD67" s="8">
        <f t="shared" si="55"/>
        <v>62093</v>
      </c>
      <c r="BE67" s="8">
        <f t="shared" si="55"/>
        <v>62458</v>
      </c>
      <c r="BF67" s="8">
        <f t="shared" si="55"/>
        <v>62823</v>
      </c>
      <c r="BG67" s="8">
        <f t="shared" si="55"/>
        <v>63189</v>
      </c>
      <c r="BH67" s="8">
        <f t="shared" si="55"/>
        <v>63554</v>
      </c>
      <c r="BI67" s="8">
        <f t="shared" si="55"/>
        <v>63919</v>
      </c>
      <c r="BJ67" s="8">
        <f t="shared" si="55"/>
        <v>64284</v>
      </c>
      <c r="BK67" s="8">
        <f t="shared" si="55"/>
        <v>64650</v>
      </c>
      <c r="BL67" s="8">
        <f t="shared" si="55"/>
        <v>65015</v>
      </c>
      <c r="BM67" s="8">
        <f t="shared" si="55"/>
        <v>65380</v>
      </c>
      <c r="BN67" s="8">
        <f t="shared" si="55"/>
        <v>65745</v>
      </c>
      <c r="BO67" s="8">
        <f t="shared" si="55"/>
        <v>66111</v>
      </c>
      <c r="BP67" s="8">
        <f t="shared" si="55"/>
        <v>66476</v>
      </c>
      <c r="BQ67" s="8">
        <f t="shared" ref="BQ67:CH67" si="56">BQ$21</f>
        <v>66841</v>
      </c>
      <c r="BR67" s="8">
        <f t="shared" si="56"/>
        <v>67206</v>
      </c>
      <c r="BS67" s="8">
        <f t="shared" si="56"/>
        <v>67572</v>
      </c>
      <c r="BT67" s="8">
        <f t="shared" si="56"/>
        <v>67937</v>
      </c>
      <c r="BU67" s="8">
        <f t="shared" si="56"/>
        <v>68302</v>
      </c>
      <c r="BV67" s="8">
        <f t="shared" si="56"/>
        <v>68667</v>
      </c>
      <c r="BW67" s="8">
        <f t="shared" si="56"/>
        <v>69033</v>
      </c>
      <c r="BX67" s="8">
        <f t="shared" si="56"/>
        <v>69398</v>
      </c>
      <c r="BY67" s="8">
        <f t="shared" si="56"/>
        <v>69763</v>
      </c>
      <c r="BZ67" s="8">
        <f t="shared" si="56"/>
        <v>70128</v>
      </c>
      <c r="CA67" s="8">
        <f t="shared" si="56"/>
        <v>70494</v>
      </c>
      <c r="CB67" s="8">
        <f t="shared" si="56"/>
        <v>70859</v>
      </c>
      <c r="CC67" s="8">
        <f t="shared" si="56"/>
        <v>71224</v>
      </c>
      <c r="CD67" s="8">
        <f t="shared" si="56"/>
        <v>71589</v>
      </c>
      <c r="CE67" s="8">
        <f t="shared" si="56"/>
        <v>71955</v>
      </c>
      <c r="CF67" s="8">
        <f t="shared" si="56"/>
        <v>72320</v>
      </c>
      <c r="CG67" s="8">
        <f t="shared" si="56"/>
        <v>72685</v>
      </c>
      <c r="CH67" s="8">
        <f t="shared" si="56"/>
        <v>73050</v>
      </c>
    </row>
    <row r="68" spans="1:86" s="36" customFormat="1" x14ac:dyDescent="0.25">
      <c r="A68" s="32"/>
      <c r="B68" s="32"/>
      <c r="C68" s="32"/>
      <c r="D68" s="33" t="s">
        <v>13</v>
      </c>
      <c r="E68" s="38"/>
      <c r="F68" s="34" t="s">
        <v>23</v>
      </c>
      <c r="G68" s="34">
        <f>SUM(I68:CH68)</f>
        <v>27</v>
      </c>
      <c r="H68" s="33"/>
      <c r="I68" s="36">
        <f>IF(AND(I67&gt;=$E$65,I67&lt;=$E$66),1,0)</f>
        <v>0</v>
      </c>
      <c r="J68" s="36">
        <f t="shared" ref="J68:BU68" si="57">IF(AND(J67&gt;=$E$65,J67&lt;=$E$66),1,0)</f>
        <v>0</v>
      </c>
      <c r="K68" s="36">
        <f t="shared" si="57"/>
        <v>0</v>
      </c>
      <c r="L68" s="36">
        <f t="shared" si="57"/>
        <v>1</v>
      </c>
      <c r="M68" s="36">
        <f t="shared" si="57"/>
        <v>1</v>
      </c>
      <c r="N68" s="36">
        <f t="shared" si="57"/>
        <v>1</v>
      </c>
      <c r="O68" s="36">
        <f t="shared" si="57"/>
        <v>1</v>
      </c>
      <c r="P68" s="36">
        <f t="shared" si="57"/>
        <v>1</v>
      </c>
      <c r="Q68" s="36">
        <f t="shared" si="57"/>
        <v>1</v>
      </c>
      <c r="R68" s="36">
        <f t="shared" si="57"/>
        <v>1</v>
      </c>
      <c r="S68" s="36">
        <f t="shared" si="57"/>
        <v>1</v>
      </c>
      <c r="T68" s="36">
        <f t="shared" si="57"/>
        <v>1</v>
      </c>
      <c r="U68" s="36">
        <f t="shared" si="57"/>
        <v>1</v>
      </c>
      <c r="V68" s="36">
        <f t="shared" si="57"/>
        <v>1</v>
      </c>
      <c r="W68" s="36">
        <f t="shared" si="57"/>
        <v>1</v>
      </c>
      <c r="X68" s="36">
        <f t="shared" si="57"/>
        <v>1</v>
      </c>
      <c r="Y68" s="36">
        <f t="shared" si="57"/>
        <v>1</v>
      </c>
      <c r="Z68" s="36">
        <f t="shared" si="57"/>
        <v>1</v>
      </c>
      <c r="AA68" s="36">
        <f t="shared" si="57"/>
        <v>1</v>
      </c>
      <c r="AB68" s="36">
        <f t="shared" si="57"/>
        <v>1</v>
      </c>
      <c r="AC68" s="36">
        <f t="shared" si="57"/>
        <v>1</v>
      </c>
      <c r="AD68" s="36">
        <f t="shared" si="57"/>
        <v>1</v>
      </c>
      <c r="AE68" s="36">
        <f t="shared" si="57"/>
        <v>1</v>
      </c>
      <c r="AF68" s="36">
        <f t="shared" si="57"/>
        <v>1</v>
      </c>
      <c r="AG68" s="36">
        <f t="shared" si="57"/>
        <v>1</v>
      </c>
      <c r="AH68" s="36">
        <f t="shared" si="57"/>
        <v>1</v>
      </c>
      <c r="AI68" s="36">
        <f t="shared" si="57"/>
        <v>1</v>
      </c>
      <c r="AJ68" s="36">
        <f t="shared" si="57"/>
        <v>1</v>
      </c>
      <c r="AK68" s="36">
        <f t="shared" si="57"/>
        <v>1</v>
      </c>
      <c r="AL68" s="36">
        <f t="shared" si="57"/>
        <v>1</v>
      </c>
      <c r="AM68" s="36">
        <f t="shared" si="57"/>
        <v>0</v>
      </c>
      <c r="AN68" s="36">
        <f t="shared" si="57"/>
        <v>0</v>
      </c>
      <c r="AO68" s="36">
        <f t="shared" si="57"/>
        <v>0</v>
      </c>
      <c r="AP68" s="36">
        <f t="shared" si="57"/>
        <v>0</v>
      </c>
      <c r="AQ68" s="36">
        <f t="shared" si="57"/>
        <v>0</v>
      </c>
      <c r="AR68" s="36">
        <f t="shared" si="57"/>
        <v>0</v>
      </c>
      <c r="AS68" s="36">
        <f t="shared" si="57"/>
        <v>0</v>
      </c>
      <c r="AT68" s="36">
        <f t="shared" si="57"/>
        <v>0</v>
      </c>
      <c r="AU68" s="36">
        <f t="shared" si="57"/>
        <v>0</v>
      </c>
      <c r="AV68" s="36">
        <f t="shared" si="57"/>
        <v>0</v>
      </c>
      <c r="AW68" s="36">
        <f t="shared" si="57"/>
        <v>0</v>
      </c>
      <c r="AX68" s="36">
        <f t="shared" si="57"/>
        <v>0</v>
      </c>
      <c r="AY68" s="36">
        <f t="shared" si="57"/>
        <v>0</v>
      </c>
      <c r="AZ68" s="36">
        <f t="shared" si="57"/>
        <v>0</v>
      </c>
      <c r="BA68" s="36">
        <f t="shared" si="57"/>
        <v>0</v>
      </c>
      <c r="BB68" s="36">
        <f t="shared" si="57"/>
        <v>0</v>
      </c>
      <c r="BC68" s="36">
        <f t="shared" si="57"/>
        <v>0</v>
      </c>
      <c r="BD68" s="36">
        <f t="shared" si="57"/>
        <v>0</v>
      </c>
      <c r="BE68" s="36">
        <f t="shared" si="57"/>
        <v>0</v>
      </c>
      <c r="BF68" s="36">
        <f t="shared" si="57"/>
        <v>0</v>
      </c>
      <c r="BG68" s="36">
        <f t="shared" si="57"/>
        <v>0</v>
      </c>
      <c r="BH68" s="36">
        <f t="shared" si="57"/>
        <v>0</v>
      </c>
      <c r="BI68" s="36">
        <f t="shared" si="57"/>
        <v>0</v>
      </c>
      <c r="BJ68" s="36">
        <f t="shared" si="57"/>
        <v>0</v>
      </c>
      <c r="BK68" s="36">
        <f t="shared" si="57"/>
        <v>0</v>
      </c>
      <c r="BL68" s="36">
        <f t="shared" si="57"/>
        <v>0</v>
      </c>
      <c r="BM68" s="36">
        <f t="shared" si="57"/>
        <v>0</v>
      </c>
      <c r="BN68" s="36">
        <f t="shared" si="57"/>
        <v>0</v>
      </c>
      <c r="BO68" s="36">
        <f t="shared" si="57"/>
        <v>0</v>
      </c>
      <c r="BP68" s="36">
        <f t="shared" si="57"/>
        <v>0</v>
      </c>
      <c r="BQ68" s="36">
        <f t="shared" si="57"/>
        <v>0</v>
      </c>
      <c r="BR68" s="36">
        <f t="shared" si="57"/>
        <v>0</v>
      </c>
      <c r="BS68" s="36">
        <f t="shared" si="57"/>
        <v>0</v>
      </c>
      <c r="BT68" s="36">
        <f t="shared" si="57"/>
        <v>0</v>
      </c>
      <c r="BU68" s="36">
        <f t="shared" si="57"/>
        <v>0</v>
      </c>
      <c r="BV68" s="36">
        <f t="shared" ref="BV68:CH68" si="58">IF(AND(BV67&gt;=$E$65,BV67&lt;=$E$66),1,0)</f>
        <v>0</v>
      </c>
      <c r="BW68" s="36">
        <f t="shared" si="58"/>
        <v>0</v>
      </c>
      <c r="BX68" s="36">
        <f t="shared" si="58"/>
        <v>0</v>
      </c>
      <c r="BY68" s="36">
        <f t="shared" si="58"/>
        <v>0</v>
      </c>
      <c r="BZ68" s="36">
        <f t="shared" si="58"/>
        <v>0</v>
      </c>
      <c r="CA68" s="36">
        <f t="shared" si="58"/>
        <v>0</v>
      </c>
      <c r="CB68" s="36">
        <f t="shared" si="58"/>
        <v>0</v>
      </c>
      <c r="CC68" s="36">
        <f t="shared" si="58"/>
        <v>0</v>
      </c>
      <c r="CD68" s="36">
        <f t="shared" si="58"/>
        <v>0</v>
      </c>
      <c r="CE68" s="36">
        <f t="shared" si="58"/>
        <v>0</v>
      </c>
      <c r="CF68" s="36">
        <f t="shared" si="58"/>
        <v>0</v>
      </c>
      <c r="CG68" s="36">
        <f t="shared" si="58"/>
        <v>0</v>
      </c>
      <c r="CH68" s="36">
        <f t="shared" si="58"/>
        <v>0</v>
      </c>
    </row>
    <row r="70" spans="1:86" x14ac:dyDescent="0.25">
      <c r="B70" s="2" t="s">
        <v>16</v>
      </c>
      <c r="C70" s="2"/>
      <c r="E70" s="7"/>
      <c r="G70" s="22"/>
    </row>
    <row r="71" spans="1:86" x14ac:dyDescent="0.25">
      <c r="D71" s="6" t="str">
        <f>D$63</f>
        <v xml:space="preserve">Operations end date </v>
      </c>
      <c r="E71" s="4">
        <f t="shared" ref="E71:F71" si="59">E$63</f>
        <v>55518</v>
      </c>
      <c r="F71" s="7" t="str">
        <f t="shared" si="59"/>
        <v>Date</v>
      </c>
      <c r="G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row>
    <row r="72" spans="1:86" s="8" customFormat="1" x14ac:dyDescent="0.25">
      <c r="A72" s="5"/>
      <c r="B72" s="5"/>
      <c r="C72" s="5"/>
      <c r="D72" s="6" t="str">
        <f>D$21</f>
        <v xml:space="preserve">Financial period end date </v>
      </c>
      <c r="E72" s="18">
        <f t="shared" ref="E72:BP72" si="60">E$21</f>
        <v>0</v>
      </c>
      <c r="F72" s="7" t="str">
        <f t="shared" si="60"/>
        <v>Date</v>
      </c>
      <c r="G72" s="7">
        <f t="shared" si="60"/>
        <v>0</v>
      </c>
      <c r="H72" s="6">
        <f t="shared" si="60"/>
        <v>0</v>
      </c>
      <c r="I72" s="8">
        <f t="shared" si="60"/>
        <v>44926</v>
      </c>
      <c r="J72" s="8">
        <f t="shared" si="60"/>
        <v>45291</v>
      </c>
      <c r="K72" s="8">
        <f t="shared" si="60"/>
        <v>45657</v>
      </c>
      <c r="L72" s="8">
        <f t="shared" si="60"/>
        <v>46022</v>
      </c>
      <c r="M72" s="8">
        <f t="shared" si="60"/>
        <v>46387</v>
      </c>
      <c r="N72" s="8">
        <f t="shared" si="60"/>
        <v>46752</v>
      </c>
      <c r="O72" s="8">
        <f t="shared" si="60"/>
        <v>47118</v>
      </c>
      <c r="P72" s="8">
        <f t="shared" si="60"/>
        <v>47483</v>
      </c>
      <c r="Q72" s="8">
        <f t="shared" si="60"/>
        <v>47848</v>
      </c>
      <c r="R72" s="8">
        <f t="shared" si="60"/>
        <v>48213</v>
      </c>
      <c r="S72" s="8">
        <f t="shared" si="60"/>
        <v>48579</v>
      </c>
      <c r="T72" s="8">
        <f t="shared" si="60"/>
        <v>48944</v>
      </c>
      <c r="U72" s="8">
        <f t="shared" si="60"/>
        <v>49309</v>
      </c>
      <c r="V72" s="8">
        <f t="shared" si="60"/>
        <v>49674</v>
      </c>
      <c r="W72" s="8">
        <f t="shared" si="60"/>
        <v>50040</v>
      </c>
      <c r="X72" s="8">
        <f t="shared" si="60"/>
        <v>50405</v>
      </c>
      <c r="Y72" s="8">
        <f t="shared" si="60"/>
        <v>50770</v>
      </c>
      <c r="Z72" s="8">
        <f t="shared" si="60"/>
        <v>51135</v>
      </c>
      <c r="AA72" s="8">
        <f t="shared" si="60"/>
        <v>51501</v>
      </c>
      <c r="AB72" s="8">
        <f t="shared" si="60"/>
        <v>51866</v>
      </c>
      <c r="AC72" s="8">
        <f t="shared" si="60"/>
        <v>52231</v>
      </c>
      <c r="AD72" s="8">
        <f t="shared" si="60"/>
        <v>52596</v>
      </c>
      <c r="AE72" s="8">
        <f t="shared" si="60"/>
        <v>52962</v>
      </c>
      <c r="AF72" s="8">
        <f t="shared" si="60"/>
        <v>53327</v>
      </c>
      <c r="AG72" s="8">
        <f t="shared" si="60"/>
        <v>53692</v>
      </c>
      <c r="AH72" s="8">
        <f t="shared" si="60"/>
        <v>54057</v>
      </c>
      <c r="AI72" s="8">
        <f t="shared" si="60"/>
        <v>54423</v>
      </c>
      <c r="AJ72" s="8">
        <f t="shared" si="60"/>
        <v>54788</v>
      </c>
      <c r="AK72" s="8">
        <f t="shared" si="60"/>
        <v>55153</v>
      </c>
      <c r="AL72" s="8">
        <f t="shared" si="60"/>
        <v>55518</v>
      </c>
      <c r="AM72" s="8">
        <f t="shared" si="60"/>
        <v>55884</v>
      </c>
      <c r="AN72" s="8">
        <f t="shared" si="60"/>
        <v>56249</v>
      </c>
      <c r="AO72" s="8">
        <f t="shared" si="60"/>
        <v>56614</v>
      </c>
      <c r="AP72" s="8">
        <f t="shared" si="60"/>
        <v>56979</v>
      </c>
      <c r="AQ72" s="8">
        <f t="shared" si="60"/>
        <v>57345</v>
      </c>
      <c r="AR72" s="8">
        <f t="shared" si="60"/>
        <v>57710</v>
      </c>
      <c r="AS72" s="8">
        <f t="shared" si="60"/>
        <v>58075</v>
      </c>
      <c r="AT72" s="8">
        <f t="shared" si="60"/>
        <v>58440</v>
      </c>
      <c r="AU72" s="8">
        <f t="shared" si="60"/>
        <v>58806</v>
      </c>
      <c r="AV72" s="8">
        <f t="shared" si="60"/>
        <v>59171</v>
      </c>
      <c r="AW72" s="8">
        <f t="shared" si="60"/>
        <v>59536</v>
      </c>
      <c r="AX72" s="8">
        <f t="shared" si="60"/>
        <v>59901</v>
      </c>
      <c r="AY72" s="8">
        <f t="shared" si="60"/>
        <v>60267</v>
      </c>
      <c r="AZ72" s="8">
        <f t="shared" si="60"/>
        <v>60632</v>
      </c>
      <c r="BA72" s="8">
        <f t="shared" si="60"/>
        <v>60997</v>
      </c>
      <c r="BB72" s="8">
        <f t="shared" si="60"/>
        <v>61362</v>
      </c>
      <c r="BC72" s="8">
        <f t="shared" si="60"/>
        <v>61728</v>
      </c>
      <c r="BD72" s="8">
        <f t="shared" si="60"/>
        <v>62093</v>
      </c>
      <c r="BE72" s="8">
        <f t="shared" si="60"/>
        <v>62458</v>
      </c>
      <c r="BF72" s="8">
        <f t="shared" si="60"/>
        <v>62823</v>
      </c>
      <c r="BG72" s="8">
        <f t="shared" si="60"/>
        <v>63189</v>
      </c>
      <c r="BH72" s="8">
        <f t="shared" si="60"/>
        <v>63554</v>
      </c>
      <c r="BI72" s="8">
        <f t="shared" si="60"/>
        <v>63919</v>
      </c>
      <c r="BJ72" s="8">
        <f t="shared" si="60"/>
        <v>64284</v>
      </c>
      <c r="BK72" s="8">
        <f t="shared" si="60"/>
        <v>64650</v>
      </c>
      <c r="BL72" s="8">
        <f t="shared" si="60"/>
        <v>65015</v>
      </c>
      <c r="BM72" s="8">
        <f t="shared" si="60"/>
        <v>65380</v>
      </c>
      <c r="BN72" s="8">
        <f t="shared" si="60"/>
        <v>65745</v>
      </c>
      <c r="BO72" s="8">
        <f t="shared" si="60"/>
        <v>66111</v>
      </c>
      <c r="BP72" s="8">
        <f t="shared" si="60"/>
        <v>66476</v>
      </c>
      <c r="BQ72" s="8">
        <f t="shared" ref="BQ72:CH72" si="61">BQ$21</f>
        <v>66841</v>
      </c>
      <c r="BR72" s="8">
        <f t="shared" si="61"/>
        <v>67206</v>
      </c>
      <c r="BS72" s="8">
        <f t="shared" si="61"/>
        <v>67572</v>
      </c>
      <c r="BT72" s="8">
        <f t="shared" si="61"/>
        <v>67937</v>
      </c>
      <c r="BU72" s="8">
        <f t="shared" si="61"/>
        <v>68302</v>
      </c>
      <c r="BV72" s="8">
        <f t="shared" si="61"/>
        <v>68667</v>
      </c>
      <c r="BW72" s="8">
        <f t="shared" si="61"/>
        <v>69033</v>
      </c>
      <c r="BX72" s="8">
        <f t="shared" si="61"/>
        <v>69398</v>
      </c>
      <c r="BY72" s="8">
        <f t="shared" si="61"/>
        <v>69763</v>
      </c>
      <c r="BZ72" s="8">
        <f t="shared" si="61"/>
        <v>70128</v>
      </c>
      <c r="CA72" s="8">
        <f t="shared" si="61"/>
        <v>70494</v>
      </c>
      <c r="CB72" s="8">
        <f t="shared" si="61"/>
        <v>70859</v>
      </c>
      <c r="CC72" s="8">
        <f t="shared" si="61"/>
        <v>71224</v>
      </c>
      <c r="CD72" s="8">
        <f t="shared" si="61"/>
        <v>71589</v>
      </c>
      <c r="CE72" s="8">
        <f t="shared" si="61"/>
        <v>71955</v>
      </c>
      <c r="CF72" s="8">
        <f t="shared" si="61"/>
        <v>72320</v>
      </c>
      <c r="CG72" s="8">
        <f t="shared" si="61"/>
        <v>72685</v>
      </c>
      <c r="CH72" s="8">
        <f t="shared" si="61"/>
        <v>73050</v>
      </c>
    </row>
    <row r="73" spans="1:86" s="36" customFormat="1" x14ac:dyDescent="0.25">
      <c r="A73" s="32"/>
      <c r="B73" s="177"/>
      <c r="C73" s="177"/>
      <c r="D73" s="33" t="s">
        <v>16</v>
      </c>
      <c r="E73" s="34"/>
      <c r="F73" s="34" t="s">
        <v>23</v>
      </c>
      <c r="G73" s="178">
        <f>SUM(I73:CH73)</f>
        <v>1</v>
      </c>
      <c r="H73" s="33"/>
      <c r="I73" s="36">
        <f>IF(AND($E$71&gt;H72,$E$71&lt;=I72),1,0)</f>
        <v>0</v>
      </c>
      <c r="J73" s="36">
        <f t="shared" ref="J73:BU73" si="62">IF(AND($E$71&gt;I72,$E$71&lt;=J72),1,0)</f>
        <v>0</v>
      </c>
      <c r="K73" s="36">
        <f t="shared" si="62"/>
        <v>0</v>
      </c>
      <c r="L73" s="36">
        <f t="shared" si="62"/>
        <v>0</v>
      </c>
      <c r="M73" s="36">
        <f t="shared" si="62"/>
        <v>0</v>
      </c>
      <c r="N73" s="36">
        <f t="shared" si="62"/>
        <v>0</v>
      </c>
      <c r="O73" s="36">
        <f t="shared" si="62"/>
        <v>0</v>
      </c>
      <c r="P73" s="36">
        <f t="shared" si="62"/>
        <v>0</v>
      </c>
      <c r="Q73" s="36">
        <f t="shared" si="62"/>
        <v>0</v>
      </c>
      <c r="R73" s="36">
        <f t="shared" si="62"/>
        <v>0</v>
      </c>
      <c r="S73" s="36">
        <f t="shared" si="62"/>
        <v>0</v>
      </c>
      <c r="T73" s="36">
        <f t="shared" si="62"/>
        <v>0</v>
      </c>
      <c r="U73" s="36">
        <f t="shared" si="62"/>
        <v>0</v>
      </c>
      <c r="V73" s="36">
        <f t="shared" si="62"/>
        <v>0</v>
      </c>
      <c r="W73" s="36">
        <f t="shared" si="62"/>
        <v>0</v>
      </c>
      <c r="X73" s="36">
        <f t="shared" si="62"/>
        <v>0</v>
      </c>
      <c r="Y73" s="36">
        <f t="shared" si="62"/>
        <v>0</v>
      </c>
      <c r="Z73" s="36">
        <f t="shared" si="62"/>
        <v>0</v>
      </c>
      <c r="AA73" s="36">
        <f t="shared" si="62"/>
        <v>0</v>
      </c>
      <c r="AB73" s="36">
        <f t="shared" si="62"/>
        <v>0</v>
      </c>
      <c r="AC73" s="36">
        <f t="shared" si="62"/>
        <v>0</v>
      </c>
      <c r="AD73" s="36">
        <f t="shared" si="62"/>
        <v>0</v>
      </c>
      <c r="AE73" s="36">
        <f t="shared" si="62"/>
        <v>0</v>
      </c>
      <c r="AF73" s="36">
        <f t="shared" si="62"/>
        <v>0</v>
      </c>
      <c r="AG73" s="36">
        <f t="shared" si="62"/>
        <v>0</v>
      </c>
      <c r="AH73" s="36">
        <f t="shared" si="62"/>
        <v>0</v>
      </c>
      <c r="AI73" s="36">
        <f t="shared" si="62"/>
        <v>0</v>
      </c>
      <c r="AJ73" s="36">
        <f t="shared" si="62"/>
        <v>0</v>
      </c>
      <c r="AK73" s="36">
        <f t="shared" si="62"/>
        <v>0</v>
      </c>
      <c r="AL73" s="36">
        <f t="shared" si="62"/>
        <v>1</v>
      </c>
      <c r="AM73" s="36">
        <f t="shared" si="62"/>
        <v>0</v>
      </c>
      <c r="AN73" s="36">
        <f t="shared" si="62"/>
        <v>0</v>
      </c>
      <c r="AO73" s="36">
        <f t="shared" si="62"/>
        <v>0</v>
      </c>
      <c r="AP73" s="36">
        <f t="shared" si="62"/>
        <v>0</v>
      </c>
      <c r="AQ73" s="36">
        <f t="shared" si="62"/>
        <v>0</v>
      </c>
      <c r="AR73" s="36">
        <f t="shared" si="62"/>
        <v>0</v>
      </c>
      <c r="AS73" s="36">
        <f t="shared" si="62"/>
        <v>0</v>
      </c>
      <c r="AT73" s="36">
        <f t="shared" si="62"/>
        <v>0</v>
      </c>
      <c r="AU73" s="36">
        <f t="shared" si="62"/>
        <v>0</v>
      </c>
      <c r="AV73" s="36">
        <f t="shared" si="62"/>
        <v>0</v>
      </c>
      <c r="AW73" s="36">
        <f t="shared" si="62"/>
        <v>0</v>
      </c>
      <c r="AX73" s="36">
        <f t="shared" si="62"/>
        <v>0</v>
      </c>
      <c r="AY73" s="36">
        <f t="shared" si="62"/>
        <v>0</v>
      </c>
      <c r="AZ73" s="36">
        <f t="shared" si="62"/>
        <v>0</v>
      </c>
      <c r="BA73" s="36">
        <f t="shared" si="62"/>
        <v>0</v>
      </c>
      <c r="BB73" s="36">
        <f t="shared" si="62"/>
        <v>0</v>
      </c>
      <c r="BC73" s="36">
        <f t="shared" si="62"/>
        <v>0</v>
      </c>
      <c r="BD73" s="36">
        <f t="shared" si="62"/>
        <v>0</v>
      </c>
      <c r="BE73" s="36">
        <f t="shared" si="62"/>
        <v>0</v>
      </c>
      <c r="BF73" s="36">
        <f t="shared" si="62"/>
        <v>0</v>
      </c>
      <c r="BG73" s="36">
        <f t="shared" si="62"/>
        <v>0</v>
      </c>
      <c r="BH73" s="36">
        <f t="shared" si="62"/>
        <v>0</v>
      </c>
      <c r="BI73" s="36">
        <f t="shared" si="62"/>
        <v>0</v>
      </c>
      <c r="BJ73" s="36">
        <f t="shared" si="62"/>
        <v>0</v>
      </c>
      <c r="BK73" s="36">
        <f t="shared" si="62"/>
        <v>0</v>
      </c>
      <c r="BL73" s="36">
        <f t="shared" si="62"/>
        <v>0</v>
      </c>
      <c r="BM73" s="36">
        <f t="shared" si="62"/>
        <v>0</v>
      </c>
      <c r="BN73" s="36">
        <f t="shared" si="62"/>
        <v>0</v>
      </c>
      <c r="BO73" s="36">
        <f t="shared" si="62"/>
        <v>0</v>
      </c>
      <c r="BP73" s="36">
        <f t="shared" si="62"/>
        <v>0</v>
      </c>
      <c r="BQ73" s="36">
        <f t="shared" si="62"/>
        <v>0</v>
      </c>
      <c r="BR73" s="36">
        <f t="shared" si="62"/>
        <v>0</v>
      </c>
      <c r="BS73" s="36">
        <f t="shared" si="62"/>
        <v>0</v>
      </c>
      <c r="BT73" s="36">
        <f t="shared" si="62"/>
        <v>0</v>
      </c>
      <c r="BU73" s="36">
        <f t="shared" si="62"/>
        <v>0</v>
      </c>
      <c r="BV73" s="36">
        <f t="shared" ref="BV73:CH73" si="63">IF(AND($E$71&gt;BU72,$E$71&lt;=BV72),1,0)</f>
        <v>0</v>
      </c>
      <c r="BW73" s="36">
        <f t="shared" si="63"/>
        <v>0</v>
      </c>
      <c r="BX73" s="36">
        <f t="shared" si="63"/>
        <v>0</v>
      </c>
      <c r="BY73" s="36">
        <f t="shared" si="63"/>
        <v>0</v>
      </c>
      <c r="BZ73" s="36">
        <f t="shared" si="63"/>
        <v>0</v>
      </c>
      <c r="CA73" s="36">
        <f t="shared" si="63"/>
        <v>0</v>
      </c>
      <c r="CB73" s="36">
        <f t="shared" si="63"/>
        <v>0</v>
      </c>
      <c r="CC73" s="36">
        <f t="shared" si="63"/>
        <v>0</v>
      </c>
      <c r="CD73" s="36">
        <f t="shared" si="63"/>
        <v>0</v>
      </c>
      <c r="CE73" s="36">
        <f t="shared" si="63"/>
        <v>0</v>
      </c>
      <c r="CF73" s="36">
        <f t="shared" si="63"/>
        <v>0</v>
      </c>
      <c r="CG73" s="36">
        <f t="shared" si="63"/>
        <v>0</v>
      </c>
      <c r="CH73" s="36">
        <f t="shared" si="63"/>
        <v>0</v>
      </c>
    </row>
    <row r="75" spans="1:86" x14ac:dyDescent="0.25">
      <c r="B75" s="5" t="s">
        <v>17</v>
      </c>
    </row>
    <row r="76" spans="1:86" x14ac:dyDescent="0.25">
      <c r="D76" s="6" t="str">
        <f>D$73</f>
        <v xml:space="preserve">Last operations date flag </v>
      </c>
      <c r="E76" s="6">
        <f t="shared" ref="E76:BP76" si="64">E$73</f>
        <v>0</v>
      </c>
      <c r="F76" s="7" t="str">
        <f t="shared" si="64"/>
        <v>Flag</v>
      </c>
      <c r="G76" s="6">
        <f t="shared" si="64"/>
        <v>1</v>
      </c>
      <c r="H76" s="6">
        <f t="shared" si="64"/>
        <v>0</v>
      </c>
      <c r="I76" s="6">
        <f t="shared" si="64"/>
        <v>0</v>
      </c>
      <c r="J76" s="6">
        <f t="shared" si="64"/>
        <v>0</v>
      </c>
      <c r="K76" s="6">
        <f t="shared" si="64"/>
        <v>0</v>
      </c>
      <c r="L76" s="6">
        <f t="shared" si="64"/>
        <v>0</v>
      </c>
      <c r="M76" s="6">
        <f t="shared" si="64"/>
        <v>0</v>
      </c>
      <c r="N76" s="6">
        <f t="shared" si="64"/>
        <v>0</v>
      </c>
      <c r="O76" s="6">
        <f t="shared" si="64"/>
        <v>0</v>
      </c>
      <c r="P76" s="6">
        <f t="shared" si="64"/>
        <v>0</v>
      </c>
      <c r="Q76" s="6">
        <f t="shared" si="64"/>
        <v>0</v>
      </c>
      <c r="R76" s="6">
        <f t="shared" si="64"/>
        <v>0</v>
      </c>
      <c r="S76" s="6">
        <f t="shared" si="64"/>
        <v>0</v>
      </c>
      <c r="T76" s="6">
        <f t="shared" si="64"/>
        <v>0</v>
      </c>
      <c r="U76" s="6">
        <f t="shared" si="64"/>
        <v>0</v>
      </c>
      <c r="V76" s="6">
        <f t="shared" si="64"/>
        <v>0</v>
      </c>
      <c r="W76" s="6">
        <f t="shared" si="64"/>
        <v>0</v>
      </c>
      <c r="X76" s="6">
        <f t="shared" si="64"/>
        <v>0</v>
      </c>
      <c r="Y76" s="6">
        <f t="shared" si="64"/>
        <v>0</v>
      </c>
      <c r="Z76" s="6">
        <f t="shared" si="64"/>
        <v>0</v>
      </c>
      <c r="AA76" s="6">
        <f t="shared" si="64"/>
        <v>0</v>
      </c>
      <c r="AB76" s="6">
        <f t="shared" si="64"/>
        <v>0</v>
      </c>
      <c r="AC76" s="6">
        <f t="shared" si="64"/>
        <v>0</v>
      </c>
      <c r="AD76" s="6">
        <f t="shared" si="64"/>
        <v>0</v>
      </c>
      <c r="AE76" s="6">
        <f t="shared" si="64"/>
        <v>0</v>
      </c>
      <c r="AF76" s="6">
        <f t="shared" si="64"/>
        <v>0</v>
      </c>
      <c r="AG76" s="6">
        <f t="shared" si="64"/>
        <v>0</v>
      </c>
      <c r="AH76" s="6">
        <f t="shared" si="64"/>
        <v>0</v>
      </c>
      <c r="AI76" s="6">
        <f t="shared" si="64"/>
        <v>0</v>
      </c>
      <c r="AJ76" s="6">
        <f t="shared" si="64"/>
        <v>0</v>
      </c>
      <c r="AK76" s="6">
        <f t="shared" si="64"/>
        <v>0</v>
      </c>
      <c r="AL76" s="6">
        <f t="shared" si="64"/>
        <v>1</v>
      </c>
      <c r="AM76" s="6">
        <f t="shared" si="64"/>
        <v>0</v>
      </c>
      <c r="AN76" s="6">
        <f t="shared" si="64"/>
        <v>0</v>
      </c>
      <c r="AO76" s="6">
        <f t="shared" si="64"/>
        <v>0</v>
      </c>
      <c r="AP76" s="6">
        <f t="shared" si="64"/>
        <v>0</v>
      </c>
      <c r="AQ76" s="6">
        <f t="shared" si="64"/>
        <v>0</v>
      </c>
      <c r="AR76" s="6">
        <f t="shared" si="64"/>
        <v>0</v>
      </c>
      <c r="AS76" s="6">
        <f t="shared" si="64"/>
        <v>0</v>
      </c>
      <c r="AT76" s="6">
        <f t="shared" si="64"/>
        <v>0</v>
      </c>
      <c r="AU76" s="6">
        <f t="shared" si="64"/>
        <v>0</v>
      </c>
      <c r="AV76" s="6">
        <f t="shared" si="64"/>
        <v>0</v>
      </c>
      <c r="AW76" s="6">
        <f t="shared" si="64"/>
        <v>0</v>
      </c>
      <c r="AX76" s="6">
        <f t="shared" si="64"/>
        <v>0</v>
      </c>
      <c r="AY76" s="6">
        <f t="shared" si="64"/>
        <v>0</v>
      </c>
      <c r="AZ76" s="6">
        <f t="shared" si="64"/>
        <v>0</v>
      </c>
      <c r="BA76" s="6">
        <f t="shared" si="64"/>
        <v>0</v>
      </c>
      <c r="BB76" s="6">
        <f t="shared" si="64"/>
        <v>0</v>
      </c>
      <c r="BC76" s="6">
        <f t="shared" si="64"/>
        <v>0</v>
      </c>
      <c r="BD76" s="6">
        <f t="shared" si="64"/>
        <v>0</v>
      </c>
      <c r="BE76" s="6">
        <f t="shared" si="64"/>
        <v>0</v>
      </c>
      <c r="BF76" s="6">
        <f t="shared" si="64"/>
        <v>0</v>
      </c>
      <c r="BG76" s="6">
        <f t="shared" si="64"/>
        <v>0</v>
      </c>
      <c r="BH76" s="6">
        <f t="shared" si="64"/>
        <v>0</v>
      </c>
      <c r="BI76" s="6">
        <f t="shared" si="64"/>
        <v>0</v>
      </c>
      <c r="BJ76" s="6">
        <f t="shared" si="64"/>
        <v>0</v>
      </c>
      <c r="BK76" s="6">
        <f t="shared" si="64"/>
        <v>0</v>
      </c>
      <c r="BL76" s="6">
        <f t="shared" si="64"/>
        <v>0</v>
      </c>
      <c r="BM76" s="6">
        <f t="shared" si="64"/>
        <v>0</v>
      </c>
      <c r="BN76" s="6">
        <f t="shared" si="64"/>
        <v>0</v>
      </c>
      <c r="BO76" s="6">
        <f t="shared" si="64"/>
        <v>0</v>
      </c>
      <c r="BP76" s="6">
        <f t="shared" si="64"/>
        <v>0</v>
      </c>
      <c r="BQ76" s="6">
        <f t="shared" ref="BQ76:CH76" si="65">BQ$73</f>
        <v>0</v>
      </c>
      <c r="BR76" s="6">
        <f t="shared" si="65"/>
        <v>0</v>
      </c>
      <c r="BS76" s="6">
        <f t="shared" si="65"/>
        <v>0</v>
      </c>
      <c r="BT76" s="6">
        <f t="shared" si="65"/>
        <v>0</v>
      </c>
      <c r="BU76" s="6">
        <f t="shared" si="65"/>
        <v>0</v>
      </c>
      <c r="BV76" s="6">
        <f t="shared" si="65"/>
        <v>0</v>
      </c>
      <c r="BW76" s="6">
        <f t="shared" si="65"/>
        <v>0</v>
      </c>
      <c r="BX76" s="6">
        <f t="shared" si="65"/>
        <v>0</v>
      </c>
      <c r="BY76" s="6">
        <f t="shared" si="65"/>
        <v>0</v>
      </c>
      <c r="BZ76" s="6">
        <f t="shared" si="65"/>
        <v>0</v>
      </c>
      <c r="CA76" s="6">
        <f t="shared" si="65"/>
        <v>0</v>
      </c>
      <c r="CB76" s="6">
        <f t="shared" si="65"/>
        <v>0</v>
      </c>
      <c r="CC76" s="6">
        <f t="shared" si="65"/>
        <v>0</v>
      </c>
      <c r="CD76" s="6">
        <f t="shared" si="65"/>
        <v>0</v>
      </c>
      <c r="CE76" s="6">
        <f t="shared" si="65"/>
        <v>0</v>
      </c>
      <c r="CF76" s="6">
        <f t="shared" si="65"/>
        <v>0</v>
      </c>
      <c r="CG76" s="6">
        <f t="shared" si="65"/>
        <v>0</v>
      </c>
      <c r="CH76" s="6">
        <f t="shared" si="65"/>
        <v>0</v>
      </c>
    </row>
    <row r="77" spans="1:86" x14ac:dyDescent="0.25">
      <c r="D77" s="6" t="s">
        <v>17</v>
      </c>
      <c r="F77" s="7" t="s">
        <v>23</v>
      </c>
      <c r="G77" s="22">
        <f>SUM(I77:CH77)</f>
        <v>1</v>
      </c>
      <c r="I77" s="14">
        <f>H76</f>
        <v>0</v>
      </c>
      <c r="J77" s="14">
        <f t="shared" ref="J77:BU77" si="66">I76</f>
        <v>0</v>
      </c>
      <c r="K77" s="14">
        <f t="shared" si="66"/>
        <v>0</v>
      </c>
      <c r="L77" s="14">
        <f t="shared" si="66"/>
        <v>0</v>
      </c>
      <c r="M77" s="14">
        <f t="shared" si="66"/>
        <v>0</v>
      </c>
      <c r="N77" s="14">
        <f t="shared" si="66"/>
        <v>0</v>
      </c>
      <c r="O77" s="14">
        <f t="shared" si="66"/>
        <v>0</v>
      </c>
      <c r="P77" s="14">
        <f t="shared" si="66"/>
        <v>0</v>
      </c>
      <c r="Q77" s="14">
        <f t="shared" si="66"/>
        <v>0</v>
      </c>
      <c r="R77" s="14">
        <f t="shared" si="66"/>
        <v>0</v>
      </c>
      <c r="S77" s="14">
        <f t="shared" si="66"/>
        <v>0</v>
      </c>
      <c r="T77" s="14">
        <f t="shared" si="66"/>
        <v>0</v>
      </c>
      <c r="U77" s="14">
        <f t="shared" si="66"/>
        <v>0</v>
      </c>
      <c r="V77" s="14">
        <f t="shared" si="66"/>
        <v>0</v>
      </c>
      <c r="W77" s="14">
        <f t="shared" si="66"/>
        <v>0</v>
      </c>
      <c r="X77" s="14">
        <f t="shared" si="66"/>
        <v>0</v>
      </c>
      <c r="Y77" s="14">
        <f t="shared" si="66"/>
        <v>0</v>
      </c>
      <c r="Z77" s="14">
        <f t="shared" si="66"/>
        <v>0</v>
      </c>
      <c r="AA77" s="14">
        <f t="shared" si="66"/>
        <v>0</v>
      </c>
      <c r="AB77" s="14">
        <f t="shared" si="66"/>
        <v>0</v>
      </c>
      <c r="AC77" s="14">
        <f t="shared" si="66"/>
        <v>0</v>
      </c>
      <c r="AD77" s="14">
        <f t="shared" si="66"/>
        <v>0</v>
      </c>
      <c r="AE77" s="14">
        <f t="shared" si="66"/>
        <v>0</v>
      </c>
      <c r="AF77" s="14">
        <f t="shared" si="66"/>
        <v>0</v>
      </c>
      <c r="AG77" s="14">
        <f t="shared" si="66"/>
        <v>0</v>
      </c>
      <c r="AH77" s="14">
        <f t="shared" si="66"/>
        <v>0</v>
      </c>
      <c r="AI77" s="14">
        <f t="shared" si="66"/>
        <v>0</v>
      </c>
      <c r="AJ77" s="14">
        <f t="shared" si="66"/>
        <v>0</v>
      </c>
      <c r="AK77" s="14">
        <f t="shared" si="66"/>
        <v>0</v>
      </c>
      <c r="AL77" s="14">
        <f t="shared" si="66"/>
        <v>0</v>
      </c>
      <c r="AM77" s="14">
        <f t="shared" si="66"/>
        <v>1</v>
      </c>
      <c r="AN77" s="14">
        <f t="shared" si="66"/>
        <v>0</v>
      </c>
      <c r="AO77" s="14">
        <f t="shared" si="66"/>
        <v>0</v>
      </c>
      <c r="AP77" s="14">
        <f t="shared" si="66"/>
        <v>0</v>
      </c>
      <c r="AQ77" s="14">
        <f t="shared" si="66"/>
        <v>0</v>
      </c>
      <c r="AR77" s="14">
        <f t="shared" si="66"/>
        <v>0</v>
      </c>
      <c r="AS77" s="14">
        <f t="shared" si="66"/>
        <v>0</v>
      </c>
      <c r="AT77" s="14">
        <f t="shared" si="66"/>
        <v>0</v>
      </c>
      <c r="AU77" s="14">
        <f t="shared" si="66"/>
        <v>0</v>
      </c>
      <c r="AV77" s="14">
        <f t="shared" si="66"/>
        <v>0</v>
      </c>
      <c r="AW77" s="14">
        <f t="shared" si="66"/>
        <v>0</v>
      </c>
      <c r="AX77" s="14">
        <f t="shared" si="66"/>
        <v>0</v>
      </c>
      <c r="AY77" s="14">
        <f t="shared" si="66"/>
        <v>0</v>
      </c>
      <c r="AZ77" s="14">
        <f t="shared" si="66"/>
        <v>0</v>
      </c>
      <c r="BA77" s="14">
        <f t="shared" si="66"/>
        <v>0</v>
      </c>
      <c r="BB77" s="14">
        <f t="shared" si="66"/>
        <v>0</v>
      </c>
      <c r="BC77" s="14">
        <f t="shared" si="66"/>
        <v>0</v>
      </c>
      <c r="BD77" s="14">
        <f t="shared" si="66"/>
        <v>0</v>
      </c>
      <c r="BE77" s="14">
        <f t="shared" si="66"/>
        <v>0</v>
      </c>
      <c r="BF77" s="14">
        <f t="shared" si="66"/>
        <v>0</v>
      </c>
      <c r="BG77" s="14">
        <f t="shared" si="66"/>
        <v>0</v>
      </c>
      <c r="BH77" s="14">
        <f t="shared" si="66"/>
        <v>0</v>
      </c>
      <c r="BI77" s="14">
        <f t="shared" si="66"/>
        <v>0</v>
      </c>
      <c r="BJ77" s="14">
        <f t="shared" si="66"/>
        <v>0</v>
      </c>
      <c r="BK77" s="14">
        <f t="shared" si="66"/>
        <v>0</v>
      </c>
      <c r="BL77" s="14">
        <f t="shared" si="66"/>
        <v>0</v>
      </c>
      <c r="BM77" s="14">
        <f t="shared" si="66"/>
        <v>0</v>
      </c>
      <c r="BN77" s="14">
        <f t="shared" si="66"/>
        <v>0</v>
      </c>
      <c r="BO77" s="14">
        <f t="shared" si="66"/>
        <v>0</v>
      </c>
      <c r="BP77" s="14">
        <f t="shared" si="66"/>
        <v>0</v>
      </c>
      <c r="BQ77" s="14">
        <f t="shared" si="66"/>
        <v>0</v>
      </c>
      <c r="BR77" s="14">
        <f t="shared" si="66"/>
        <v>0</v>
      </c>
      <c r="BS77" s="14">
        <f t="shared" si="66"/>
        <v>0</v>
      </c>
      <c r="BT77" s="14">
        <f t="shared" si="66"/>
        <v>0</v>
      </c>
      <c r="BU77" s="14">
        <f t="shared" si="66"/>
        <v>0</v>
      </c>
      <c r="BV77" s="14">
        <f t="shared" ref="BV77:CH77" si="67">BU76</f>
        <v>0</v>
      </c>
      <c r="BW77" s="14">
        <f t="shared" si="67"/>
        <v>0</v>
      </c>
      <c r="BX77" s="14">
        <f t="shared" si="67"/>
        <v>0</v>
      </c>
      <c r="BY77" s="14">
        <f t="shared" si="67"/>
        <v>0</v>
      </c>
      <c r="BZ77" s="14">
        <f t="shared" si="67"/>
        <v>0</v>
      </c>
      <c r="CA77" s="14">
        <f t="shared" si="67"/>
        <v>0</v>
      </c>
      <c r="CB77" s="14">
        <f t="shared" si="67"/>
        <v>0</v>
      </c>
      <c r="CC77" s="14">
        <f t="shared" si="67"/>
        <v>0</v>
      </c>
      <c r="CD77" s="14">
        <f t="shared" si="67"/>
        <v>0</v>
      </c>
      <c r="CE77" s="14">
        <f t="shared" si="67"/>
        <v>0</v>
      </c>
      <c r="CF77" s="14">
        <f t="shared" si="67"/>
        <v>0</v>
      </c>
      <c r="CG77" s="14">
        <f t="shared" si="67"/>
        <v>0</v>
      </c>
      <c r="CH77" s="14">
        <f t="shared" si="67"/>
        <v>0</v>
      </c>
    </row>
    <row r="79" spans="1:86" x14ac:dyDescent="0.25">
      <c r="B79" s="5" t="s">
        <v>18</v>
      </c>
    </row>
    <row r="80" spans="1:86" x14ac:dyDescent="0.25">
      <c r="D80" s="6" t="str">
        <f>D$77</f>
        <v xml:space="preserve">1st post operations date flag </v>
      </c>
      <c r="E80" s="6">
        <f t="shared" ref="E80:BP80" si="68">E$77</f>
        <v>0</v>
      </c>
      <c r="F80" s="7" t="str">
        <f t="shared" si="68"/>
        <v>Flag</v>
      </c>
      <c r="G80" s="6">
        <f t="shared" si="68"/>
        <v>1</v>
      </c>
      <c r="H80" s="6">
        <f t="shared" si="68"/>
        <v>0</v>
      </c>
      <c r="I80" s="6">
        <f t="shared" si="68"/>
        <v>0</v>
      </c>
      <c r="J80" s="6">
        <f t="shared" si="68"/>
        <v>0</v>
      </c>
      <c r="K80" s="6">
        <f t="shared" si="68"/>
        <v>0</v>
      </c>
      <c r="L80" s="6">
        <f t="shared" si="68"/>
        <v>0</v>
      </c>
      <c r="M80" s="6">
        <f t="shared" si="68"/>
        <v>0</v>
      </c>
      <c r="N80" s="6">
        <f t="shared" si="68"/>
        <v>0</v>
      </c>
      <c r="O80" s="6">
        <f t="shared" si="68"/>
        <v>0</v>
      </c>
      <c r="P80" s="6">
        <f t="shared" si="68"/>
        <v>0</v>
      </c>
      <c r="Q80" s="6">
        <f t="shared" si="68"/>
        <v>0</v>
      </c>
      <c r="R80" s="6">
        <f t="shared" si="68"/>
        <v>0</v>
      </c>
      <c r="S80" s="6">
        <f t="shared" si="68"/>
        <v>0</v>
      </c>
      <c r="T80" s="6">
        <f t="shared" si="68"/>
        <v>0</v>
      </c>
      <c r="U80" s="6">
        <f t="shared" si="68"/>
        <v>0</v>
      </c>
      <c r="V80" s="6">
        <f t="shared" si="68"/>
        <v>0</v>
      </c>
      <c r="W80" s="6">
        <f t="shared" si="68"/>
        <v>0</v>
      </c>
      <c r="X80" s="6">
        <f t="shared" si="68"/>
        <v>0</v>
      </c>
      <c r="Y80" s="6">
        <f t="shared" si="68"/>
        <v>0</v>
      </c>
      <c r="Z80" s="6">
        <f t="shared" si="68"/>
        <v>0</v>
      </c>
      <c r="AA80" s="6">
        <f t="shared" si="68"/>
        <v>0</v>
      </c>
      <c r="AB80" s="6">
        <f t="shared" si="68"/>
        <v>0</v>
      </c>
      <c r="AC80" s="6">
        <f t="shared" si="68"/>
        <v>0</v>
      </c>
      <c r="AD80" s="6">
        <f t="shared" si="68"/>
        <v>0</v>
      </c>
      <c r="AE80" s="6">
        <f t="shared" si="68"/>
        <v>0</v>
      </c>
      <c r="AF80" s="6">
        <f t="shared" si="68"/>
        <v>0</v>
      </c>
      <c r="AG80" s="6">
        <f t="shared" si="68"/>
        <v>0</v>
      </c>
      <c r="AH80" s="6">
        <f t="shared" si="68"/>
        <v>0</v>
      </c>
      <c r="AI80" s="6">
        <f t="shared" si="68"/>
        <v>0</v>
      </c>
      <c r="AJ80" s="6">
        <f t="shared" si="68"/>
        <v>0</v>
      </c>
      <c r="AK80" s="6">
        <f t="shared" si="68"/>
        <v>0</v>
      </c>
      <c r="AL80" s="6">
        <f t="shared" si="68"/>
        <v>0</v>
      </c>
      <c r="AM80" s="6">
        <f t="shared" si="68"/>
        <v>1</v>
      </c>
      <c r="AN80" s="6">
        <f t="shared" si="68"/>
        <v>0</v>
      </c>
      <c r="AO80" s="6">
        <f t="shared" si="68"/>
        <v>0</v>
      </c>
      <c r="AP80" s="6">
        <f t="shared" si="68"/>
        <v>0</v>
      </c>
      <c r="AQ80" s="6">
        <f t="shared" si="68"/>
        <v>0</v>
      </c>
      <c r="AR80" s="6">
        <f t="shared" si="68"/>
        <v>0</v>
      </c>
      <c r="AS80" s="6">
        <f t="shared" si="68"/>
        <v>0</v>
      </c>
      <c r="AT80" s="6">
        <f t="shared" si="68"/>
        <v>0</v>
      </c>
      <c r="AU80" s="6">
        <f t="shared" si="68"/>
        <v>0</v>
      </c>
      <c r="AV80" s="6">
        <f t="shared" si="68"/>
        <v>0</v>
      </c>
      <c r="AW80" s="6">
        <f t="shared" si="68"/>
        <v>0</v>
      </c>
      <c r="AX80" s="6">
        <f t="shared" si="68"/>
        <v>0</v>
      </c>
      <c r="AY80" s="6">
        <f t="shared" si="68"/>
        <v>0</v>
      </c>
      <c r="AZ80" s="6">
        <f t="shared" si="68"/>
        <v>0</v>
      </c>
      <c r="BA80" s="6">
        <f t="shared" si="68"/>
        <v>0</v>
      </c>
      <c r="BB80" s="6">
        <f t="shared" si="68"/>
        <v>0</v>
      </c>
      <c r="BC80" s="6">
        <f t="shared" si="68"/>
        <v>0</v>
      </c>
      <c r="BD80" s="6">
        <f t="shared" si="68"/>
        <v>0</v>
      </c>
      <c r="BE80" s="6">
        <f t="shared" si="68"/>
        <v>0</v>
      </c>
      <c r="BF80" s="6">
        <f t="shared" si="68"/>
        <v>0</v>
      </c>
      <c r="BG80" s="6">
        <f t="shared" si="68"/>
        <v>0</v>
      </c>
      <c r="BH80" s="6">
        <f t="shared" si="68"/>
        <v>0</v>
      </c>
      <c r="BI80" s="6">
        <f t="shared" si="68"/>
        <v>0</v>
      </c>
      <c r="BJ80" s="6">
        <f t="shared" si="68"/>
        <v>0</v>
      </c>
      <c r="BK80" s="6">
        <f t="shared" si="68"/>
        <v>0</v>
      </c>
      <c r="BL80" s="6">
        <f t="shared" si="68"/>
        <v>0</v>
      </c>
      <c r="BM80" s="6">
        <f t="shared" si="68"/>
        <v>0</v>
      </c>
      <c r="BN80" s="6">
        <f t="shared" si="68"/>
        <v>0</v>
      </c>
      <c r="BO80" s="6">
        <f t="shared" si="68"/>
        <v>0</v>
      </c>
      <c r="BP80" s="6">
        <f t="shared" si="68"/>
        <v>0</v>
      </c>
      <c r="BQ80" s="6">
        <f t="shared" ref="BQ80:CH80" si="69">BQ$77</f>
        <v>0</v>
      </c>
      <c r="BR80" s="6">
        <f t="shared" si="69"/>
        <v>0</v>
      </c>
      <c r="BS80" s="6">
        <f t="shared" si="69"/>
        <v>0</v>
      </c>
      <c r="BT80" s="6">
        <f t="shared" si="69"/>
        <v>0</v>
      </c>
      <c r="BU80" s="6">
        <f t="shared" si="69"/>
        <v>0</v>
      </c>
      <c r="BV80" s="6">
        <f t="shared" si="69"/>
        <v>0</v>
      </c>
      <c r="BW80" s="6">
        <f t="shared" si="69"/>
        <v>0</v>
      </c>
      <c r="BX80" s="6">
        <f t="shared" si="69"/>
        <v>0</v>
      </c>
      <c r="BY80" s="6">
        <f t="shared" si="69"/>
        <v>0</v>
      </c>
      <c r="BZ80" s="6">
        <f t="shared" si="69"/>
        <v>0</v>
      </c>
      <c r="CA80" s="6">
        <f t="shared" si="69"/>
        <v>0</v>
      </c>
      <c r="CB80" s="6">
        <f t="shared" si="69"/>
        <v>0</v>
      </c>
      <c r="CC80" s="6">
        <f t="shared" si="69"/>
        <v>0</v>
      </c>
      <c r="CD80" s="6">
        <f t="shared" si="69"/>
        <v>0</v>
      </c>
      <c r="CE80" s="6">
        <f t="shared" si="69"/>
        <v>0</v>
      </c>
      <c r="CF80" s="6">
        <f t="shared" si="69"/>
        <v>0</v>
      </c>
      <c r="CG80" s="6">
        <f t="shared" si="69"/>
        <v>0</v>
      </c>
      <c r="CH80" s="6">
        <f t="shared" si="69"/>
        <v>0</v>
      </c>
    </row>
    <row r="81" spans="1:86" x14ac:dyDescent="0.25">
      <c r="D81" s="6" t="s">
        <v>18</v>
      </c>
      <c r="F81" s="7" t="s">
        <v>23</v>
      </c>
      <c r="G81" s="22">
        <f>SUM(I81:CH81)</f>
        <v>48</v>
      </c>
      <c r="I81" s="14">
        <f>H81+I80</f>
        <v>0</v>
      </c>
      <c r="J81" s="14">
        <f t="shared" ref="J81:BU81" si="70">I81+J80</f>
        <v>0</v>
      </c>
      <c r="K81" s="14">
        <f t="shared" si="70"/>
        <v>0</v>
      </c>
      <c r="L81" s="14">
        <f t="shared" si="70"/>
        <v>0</v>
      </c>
      <c r="M81" s="14">
        <f t="shared" si="70"/>
        <v>0</v>
      </c>
      <c r="N81" s="14">
        <f t="shared" si="70"/>
        <v>0</v>
      </c>
      <c r="O81" s="14">
        <f t="shared" si="70"/>
        <v>0</v>
      </c>
      <c r="P81" s="14">
        <f t="shared" si="70"/>
        <v>0</v>
      </c>
      <c r="Q81" s="14">
        <f t="shared" si="70"/>
        <v>0</v>
      </c>
      <c r="R81" s="14">
        <f t="shared" si="70"/>
        <v>0</v>
      </c>
      <c r="S81" s="14">
        <f t="shared" si="70"/>
        <v>0</v>
      </c>
      <c r="T81" s="14">
        <f t="shared" si="70"/>
        <v>0</v>
      </c>
      <c r="U81" s="14">
        <f t="shared" si="70"/>
        <v>0</v>
      </c>
      <c r="V81" s="14">
        <f t="shared" si="70"/>
        <v>0</v>
      </c>
      <c r="W81" s="14">
        <f t="shared" si="70"/>
        <v>0</v>
      </c>
      <c r="X81" s="14">
        <f t="shared" si="70"/>
        <v>0</v>
      </c>
      <c r="Y81" s="14">
        <f t="shared" si="70"/>
        <v>0</v>
      </c>
      <c r="Z81" s="14">
        <f t="shared" si="70"/>
        <v>0</v>
      </c>
      <c r="AA81" s="14">
        <f t="shared" si="70"/>
        <v>0</v>
      </c>
      <c r="AB81" s="14">
        <f t="shared" si="70"/>
        <v>0</v>
      </c>
      <c r="AC81" s="14">
        <f t="shared" si="70"/>
        <v>0</v>
      </c>
      <c r="AD81" s="14">
        <f t="shared" si="70"/>
        <v>0</v>
      </c>
      <c r="AE81" s="14">
        <f t="shared" si="70"/>
        <v>0</v>
      </c>
      <c r="AF81" s="14">
        <f t="shared" si="70"/>
        <v>0</v>
      </c>
      <c r="AG81" s="14">
        <f t="shared" si="70"/>
        <v>0</v>
      </c>
      <c r="AH81" s="14">
        <f t="shared" si="70"/>
        <v>0</v>
      </c>
      <c r="AI81" s="14">
        <f t="shared" si="70"/>
        <v>0</v>
      </c>
      <c r="AJ81" s="14">
        <f t="shared" si="70"/>
        <v>0</v>
      </c>
      <c r="AK81" s="14">
        <f t="shared" si="70"/>
        <v>0</v>
      </c>
      <c r="AL81" s="14">
        <f t="shared" si="70"/>
        <v>0</v>
      </c>
      <c r="AM81" s="14">
        <f t="shared" si="70"/>
        <v>1</v>
      </c>
      <c r="AN81" s="14">
        <f t="shared" si="70"/>
        <v>1</v>
      </c>
      <c r="AO81" s="14">
        <f t="shared" si="70"/>
        <v>1</v>
      </c>
      <c r="AP81" s="14">
        <f t="shared" si="70"/>
        <v>1</v>
      </c>
      <c r="AQ81" s="14">
        <f t="shared" si="70"/>
        <v>1</v>
      </c>
      <c r="AR81" s="14">
        <f t="shared" si="70"/>
        <v>1</v>
      </c>
      <c r="AS81" s="14">
        <f t="shared" si="70"/>
        <v>1</v>
      </c>
      <c r="AT81" s="14">
        <f t="shared" si="70"/>
        <v>1</v>
      </c>
      <c r="AU81" s="14">
        <f t="shared" si="70"/>
        <v>1</v>
      </c>
      <c r="AV81" s="14">
        <f t="shared" si="70"/>
        <v>1</v>
      </c>
      <c r="AW81" s="14">
        <f t="shared" si="70"/>
        <v>1</v>
      </c>
      <c r="AX81" s="14">
        <f t="shared" si="70"/>
        <v>1</v>
      </c>
      <c r="AY81" s="14">
        <f t="shared" si="70"/>
        <v>1</v>
      </c>
      <c r="AZ81" s="14">
        <f t="shared" si="70"/>
        <v>1</v>
      </c>
      <c r="BA81" s="14">
        <f t="shared" si="70"/>
        <v>1</v>
      </c>
      <c r="BB81" s="14">
        <f t="shared" si="70"/>
        <v>1</v>
      </c>
      <c r="BC81" s="14">
        <f t="shared" si="70"/>
        <v>1</v>
      </c>
      <c r="BD81" s="14">
        <f t="shared" si="70"/>
        <v>1</v>
      </c>
      <c r="BE81" s="14">
        <f t="shared" si="70"/>
        <v>1</v>
      </c>
      <c r="BF81" s="14">
        <f t="shared" si="70"/>
        <v>1</v>
      </c>
      <c r="BG81" s="14">
        <f t="shared" si="70"/>
        <v>1</v>
      </c>
      <c r="BH81" s="14">
        <f t="shared" si="70"/>
        <v>1</v>
      </c>
      <c r="BI81" s="14">
        <f t="shared" si="70"/>
        <v>1</v>
      </c>
      <c r="BJ81" s="14">
        <f t="shared" si="70"/>
        <v>1</v>
      </c>
      <c r="BK81" s="14">
        <f t="shared" si="70"/>
        <v>1</v>
      </c>
      <c r="BL81" s="14">
        <f t="shared" si="70"/>
        <v>1</v>
      </c>
      <c r="BM81" s="14">
        <f t="shared" si="70"/>
        <v>1</v>
      </c>
      <c r="BN81" s="14">
        <f t="shared" si="70"/>
        <v>1</v>
      </c>
      <c r="BO81" s="14">
        <f t="shared" si="70"/>
        <v>1</v>
      </c>
      <c r="BP81" s="14">
        <f t="shared" si="70"/>
        <v>1</v>
      </c>
      <c r="BQ81" s="14">
        <f t="shared" si="70"/>
        <v>1</v>
      </c>
      <c r="BR81" s="14">
        <f t="shared" si="70"/>
        <v>1</v>
      </c>
      <c r="BS81" s="14">
        <f t="shared" si="70"/>
        <v>1</v>
      </c>
      <c r="BT81" s="14">
        <f t="shared" si="70"/>
        <v>1</v>
      </c>
      <c r="BU81" s="14">
        <f t="shared" si="70"/>
        <v>1</v>
      </c>
      <c r="BV81" s="14">
        <f t="shared" ref="BV81:CH81" si="71">BU81+BV80</f>
        <v>1</v>
      </c>
      <c r="BW81" s="14">
        <f t="shared" si="71"/>
        <v>1</v>
      </c>
      <c r="BX81" s="14">
        <f t="shared" si="71"/>
        <v>1</v>
      </c>
      <c r="BY81" s="14">
        <f t="shared" si="71"/>
        <v>1</v>
      </c>
      <c r="BZ81" s="14">
        <f t="shared" si="71"/>
        <v>1</v>
      </c>
      <c r="CA81" s="14">
        <f t="shared" si="71"/>
        <v>1</v>
      </c>
      <c r="CB81" s="14">
        <f t="shared" si="71"/>
        <v>1</v>
      </c>
      <c r="CC81" s="14">
        <f t="shared" si="71"/>
        <v>1</v>
      </c>
      <c r="CD81" s="14">
        <f t="shared" si="71"/>
        <v>1</v>
      </c>
      <c r="CE81" s="14">
        <f t="shared" si="71"/>
        <v>1</v>
      </c>
      <c r="CF81" s="14">
        <f t="shared" si="71"/>
        <v>1</v>
      </c>
      <c r="CG81" s="14">
        <f t="shared" si="71"/>
        <v>1</v>
      </c>
      <c r="CH81" s="14">
        <f t="shared" si="71"/>
        <v>1</v>
      </c>
    </row>
    <row r="83" spans="1:86" x14ac:dyDescent="0.25">
      <c r="B83" s="5" t="s">
        <v>179</v>
      </c>
    </row>
    <row r="84" spans="1:86" x14ac:dyDescent="0.25">
      <c r="D84" s="3" t="s">
        <v>180</v>
      </c>
      <c r="E84" s="24">
        <f>Inputs!H18</f>
        <v>45658</v>
      </c>
      <c r="F84" s="23" t="str">
        <f t="shared" ref="F84" si="72">F$52</f>
        <v>Date</v>
      </c>
    </row>
    <row r="85" spans="1:86" x14ac:dyDescent="0.25">
      <c r="D85" s="3" t="s">
        <v>181</v>
      </c>
      <c r="E85" s="20">
        <v>17</v>
      </c>
      <c r="F85" s="23" t="s">
        <v>43</v>
      </c>
    </row>
    <row r="86" spans="1:86" x14ac:dyDescent="0.25">
      <c r="D86" s="3" t="s">
        <v>182</v>
      </c>
      <c r="E86" s="19">
        <f>DATE(YEAR(E84)+E85,MONTH(E84),DAY(E84)-1)</f>
        <v>51866</v>
      </c>
      <c r="F86" s="23" t="s">
        <v>24</v>
      </c>
    </row>
    <row r="88" spans="1:86" x14ac:dyDescent="0.25">
      <c r="D88" s="6" t="s">
        <v>180</v>
      </c>
      <c r="E88" s="4">
        <f>E$84</f>
        <v>45658</v>
      </c>
      <c r="F88" s="4" t="str">
        <f>F$84</f>
        <v>Date</v>
      </c>
    </row>
    <row r="89" spans="1:86" x14ac:dyDescent="0.25">
      <c r="D89" s="6" t="str">
        <f>D$86</f>
        <v>Repayment end date</v>
      </c>
      <c r="E89" s="4">
        <f>E$86</f>
        <v>51866</v>
      </c>
      <c r="F89" s="4" t="str">
        <f>F$86</f>
        <v>Date</v>
      </c>
    </row>
    <row r="90" spans="1:86" s="8" customFormat="1" x14ac:dyDescent="0.25">
      <c r="A90" s="5"/>
      <c r="B90" s="5"/>
      <c r="C90" s="5"/>
      <c r="D90" s="6" t="str">
        <f>D$21</f>
        <v xml:space="preserve">Financial period end date </v>
      </c>
      <c r="E90" s="18">
        <f t="shared" ref="E90:BP90" si="73">E$21</f>
        <v>0</v>
      </c>
      <c r="F90" s="7" t="str">
        <f t="shared" si="73"/>
        <v>Date</v>
      </c>
      <c r="G90" s="7">
        <f t="shared" si="73"/>
        <v>0</v>
      </c>
      <c r="H90" s="6">
        <f t="shared" si="73"/>
        <v>0</v>
      </c>
      <c r="I90" s="8">
        <f t="shared" si="73"/>
        <v>44926</v>
      </c>
      <c r="J90" s="8">
        <f t="shared" si="73"/>
        <v>45291</v>
      </c>
      <c r="K90" s="8">
        <f t="shared" si="73"/>
        <v>45657</v>
      </c>
      <c r="L90" s="8">
        <f t="shared" si="73"/>
        <v>46022</v>
      </c>
      <c r="M90" s="8">
        <f t="shared" si="73"/>
        <v>46387</v>
      </c>
      <c r="N90" s="8">
        <f t="shared" si="73"/>
        <v>46752</v>
      </c>
      <c r="O90" s="8">
        <f t="shared" si="73"/>
        <v>47118</v>
      </c>
      <c r="P90" s="8">
        <f t="shared" si="73"/>
        <v>47483</v>
      </c>
      <c r="Q90" s="8">
        <f t="shared" si="73"/>
        <v>47848</v>
      </c>
      <c r="R90" s="8">
        <f t="shared" si="73"/>
        <v>48213</v>
      </c>
      <c r="S90" s="8">
        <f t="shared" si="73"/>
        <v>48579</v>
      </c>
      <c r="T90" s="8">
        <f t="shared" si="73"/>
        <v>48944</v>
      </c>
      <c r="U90" s="8">
        <f t="shared" si="73"/>
        <v>49309</v>
      </c>
      <c r="V90" s="8">
        <f t="shared" si="73"/>
        <v>49674</v>
      </c>
      <c r="W90" s="8">
        <f t="shared" si="73"/>
        <v>50040</v>
      </c>
      <c r="X90" s="8">
        <f t="shared" si="73"/>
        <v>50405</v>
      </c>
      <c r="Y90" s="8">
        <f t="shared" si="73"/>
        <v>50770</v>
      </c>
      <c r="Z90" s="8">
        <f t="shared" si="73"/>
        <v>51135</v>
      </c>
      <c r="AA90" s="8">
        <f t="shared" si="73"/>
        <v>51501</v>
      </c>
      <c r="AB90" s="8">
        <f t="shared" si="73"/>
        <v>51866</v>
      </c>
      <c r="AC90" s="8">
        <f t="shared" si="73"/>
        <v>52231</v>
      </c>
      <c r="AD90" s="8">
        <f t="shared" si="73"/>
        <v>52596</v>
      </c>
      <c r="AE90" s="8">
        <f t="shared" si="73"/>
        <v>52962</v>
      </c>
      <c r="AF90" s="8">
        <f t="shared" si="73"/>
        <v>53327</v>
      </c>
      <c r="AG90" s="8">
        <f t="shared" si="73"/>
        <v>53692</v>
      </c>
      <c r="AH90" s="8">
        <f t="shared" si="73"/>
        <v>54057</v>
      </c>
      <c r="AI90" s="8">
        <f t="shared" si="73"/>
        <v>54423</v>
      </c>
      <c r="AJ90" s="8">
        <f t="shared" si="73"/>
        <v>54788</v>
      </c>
      <c r="AK90" s="8">
        <f t="shared" si="73"/>
        <v>55153</v>
      </c>
      <c r="AL90" s="8">
        <f t="shared" si="73"/>
        <v>55518</v>
      </c>
      <c r="AM90" s="8">
        <f t="shared" si="73"/>
        <v>55884</v>
      </c>
      <c r="AN90" s="8">
        <f t="shared" si="73"/>
        <v>56249</v>
      </c>
      <c r="AO90" s="8">
        <f t="shared" si="73"/>
        <v>56614</v>
      </c>
      <c r="AP90" s="8">
        <f t="shared" si="73"/>
        <v>56979</v>
      </c>
      <c r="AQ90" s="8">
        <f t="shared" si="73"/>
        <v>57345</v>
      </c>
      <c r="AR90" s="8">
        <f t="shared" si="73"/>
        <v>57710</v>
      </c>
      <c r="AS90" s="8">
        <f t="shared" si="73"/>
        <v>58075</v>
      </c>
      <c r="AT90" s="8">
        <f t="shared" si="73"/>
        <v>58440</v>
      </c>
      <c r="AU90" s="8">
        <f t="shared" si="73"/>
        <v>58806</v>
      </c>
      <c r="AV90" s="8">
        <f t="shared" si="73"/>
        <v>59171</v>
      </c>
      <c r="AW90" s="8">
        <f t="shared" si="73"/>
        <v>59536</v>
      </c>
      <c r="AX90" s="8">
        <f t="shared" si="73"/>
        <v>59901</v>
      </c>
      <c r="AY90" s="8">
        <f t="shared" si="73"/>
        <v>60267</v>
      </c>
      <c r="AZ90" s="8">
        <f t="shared" si="73"/>
        <v>60632</v>
      </c>
      <c r="BA90" s="8">
        <f t="shared" si="73"/>
        <v>60997</v>
      </c>
      <c r="BB90" s="8">
        <f t="shared" si="73"/>
        <v>61362</v>
      </c>
      <c r="BC90" s="8">
        <f t="shared" si="73"/>
        <v>61728</v>
      </c>
      <c r="BD90" s="8">
        <f t="shared" si="73"/>
        <v>62093</v>
      </c>
      <c r="BE90" s="8">
        <f t="shared" si="73"/>
        <v>62458</v>
      </c>
      <c r="BF90" s="8">
        <f t="shared" si="73"/>
        <v>62823</v>
      </c>
      <c r="BG90" s="8">
        <f t="shared" si="73"/>
        <v>63189</v>
      </c>
      <c r="BH90" s="8">
        <f t="shared" si="73"/>
        <v>63554</v>
      </c>
      <c r="BI90" s="8">
        <f t="shared" si="73"/>
        <v>63919</v>
      </c>
      <c r="BJ90" s="8">
        <f t="shared" si="73"/>
        <v>64284</v>
      </c>
      <c r="BK90" s="8">
        <f t="shared" si="73"/>
        <v>64650</v>
      </c>
      <c r="BL90" s="8">
        <f t="shared" si="73"/>
        <v>65015</v>
      </c>
      <c r="BM90" s="8">
        <f t="shared" si="73"/>
        <v>65380</v>
      </c>
      <c r="BN90" s="8">
        <f t="shared" si="73"/>
        <v>65745</v>
      </c>
      <c r="BO90" s="8">
        <f t="shared" si="73"/>
        <v>66111</v>
      </c>
      <c r="BP90" s="8">
        <f t="shared" si="73"/>
        <v>66476</v>
      </c>
      <c r="BQ90" s="8">
        <f t="shared" ref="BQ90:CH90" si="74">BQ$21</f>
        <v>66841</v>
      </c>
      <c r="BR90" s="8">
        <f t="shared" si="74"/>
        <v>67206</v>
      </c>
      <c r="BS90" s="8">
        <f t="shared" si="74"/>
        <v>67572</v>
      </c>
      <c r="BT90" s="8">
        <f t="shared" si="74"/>
        <v>67937</v>
      </c>
      <c r="BU90" s="8">
        <f t="shared" si="74"/>
        <v>68302</v>
      </c>
      <c r="BV90" s="8">
        <f t="shared" si="74"/>
        <v>68667</v>
      </c>
      <c r="BW90" s="8">
        <f t="shared" si="74"/>
        <v>69033</v>
      </c>
      <c r="BX90" s="8">
        <f t="shared" si="74"/>
        <v>69398</v>
      </c>
      <c r="BY90" s="8">
        <f t="shared" si="74"/>
        <v>69763</v>
      </c>
      <c r="BZ90" s="8">
        <f t="shared" si="74"/>
        <v>70128</v>
      </c>
      <c r="CA90" s="8">
        <f t="shared" si="74"/>
        <v>70494</v>
      </c>
      <c r="CB90" s="8">
        <f t="shared" si="74"/>
        <v>70859</v>
      </c>
      <c r="CC90" s="8">
        <f t="shared" si="74"/>
        <v>71224</v>
      </c>
      <c r="CD90" s="8">
        <f t="shared" si="74"/>
        <v>71589</v>
      </c>
      <c r="CE90" s="8">
        <f t="shared" si="74"/>
        <v>71955</v>
      </c>
      <c r="CF90" s="8">
        <f t="shared" si="74"/>
        <v>72320</v>
      </c>
      <c r="CG90" s="8">
        <f t="shared" si="74"/>
        <v>72685</v>
      </c>
      <c r="CH90" s="8">
        <f t="shared" si="74"/>
        <v>73050</v>
      </c>
    </row>
    <row r="91" spans="1:86" s="36" customFormat="1" x14ac:dyDescent="0.25">
      <c r="A91" s="32"/>
      <c r="B91" s="32"/>
      <c r="C91" s="32"/>
      <c r="D91" s="33" t="s">
        <v>350</v>
      </c>
      <c r="E91" s="38"/>
      <c r="F91" s="34" t="s">
        <v>23</v>
      </c>
      <c r="G91" s="34">
        <f>SUM(I91:CH91)</f>
        <v>17</v>
      </c>
      <c r="H91" s="33"/>
      <c r="I91" s="36">
        <f>IF(AND(I90&gt;=$E$88,I90&lt;=$E$89),1,0)</f>
        <v>0</v>
      </c>
      <c r="J91" s="36">
        <f t="shared" ref="J91:BU91" si="75">IF(AND(J90&gt;=$E$88,J90&lt;=$E$89),1,0)</f>
        <v>0</v>
      </c>
      <c r="K91" s="36">
        <f t="shared" si="75"/>
        <v>0</v>
      </c>
      <c r="L91" s="36">
        <f t="shared" si="75"/>
        <v>1</v>
      </c>
      <c r="M91" s="36">
        <f t="shared" si="75"/>
        <v>1</v>
      </c>
      <c r="N91" s="36">
        <f t="shared" si="75"/>
        <v>1</v>
      </c>
      <c r="O91" s="36">
        <f t="shared" si="75"/>
        <v>1</v>
      </c>
      <c r="P91" s="36">
        <f t="shared" si="75"/>
        <v>1</v>
      </c>
      <c r="Q91" s="36">
        <f t="shared" si="75"/>
        <v>1</v>
      </c>
      <c r="R91" s="36">
        <f t="shared" si="75"/>
        <v>1</v>
      </c>
      <c r="S91" s="36">
        <f t="shared" si="75"/>
        <v>1</v>
      </c>
      <c r="T91" s="36">
        <f t="shared" si="75"/>
        <v>1</v>
      </c>
      <c r="U91" s="36">
        <f t="shared" si="75"/>
        <v>1</v>
      </c>
      <c r="V91" s="36">
        <f t="shared" si="75"/>
        <v>1</v>
      </c>
      <c r="W91" s="36">
        <f t="shared" si="75"/>
        <v>1</v>
      </c>
      <c r="X91" s="36">
        <f t="shared" si="75"/>
        <v>1</v>
      </c>
      <c r="Y91" s="36">
        <f t="shared" si="75"/>
        <v>1</v>
      </c>
      <c r="Z91" s="36">
        <f t="shared" si="75"/>
        <v>1</v>
      </c>
      <c r="AA91" s="36">
        <f t="shared" si="75"/>
        <v>1</v>
      </c>
      <c r="AB91" s="36">
        <f t="shared" si="75"/>
        <v>1</v>
      </c>
      <c r="AC91" s="36">
        <f t="shared" si="75"/>
        <v>0</v>
      </c>
      <c r="AD91" s="36">
        <f t="shared" si="75"/>
        <v>0</v>
      </c>
      <c r="AE91" s="36">
        <f t="shared" si="75"/>
        <v>0</v>
      </c>
      <c r="AF91" s="36">
        <f t="shared" si="75"/>
        <v>0</v>
      </c>
      <c r="AG91" s="36">
        <f t="shared" si="75"/>
        <v>0</v>
      </c>
      <c r="AH91" s="36">
        <f t="shared" si="75"/>
        <v>0</v>
      </c>
      <c r="AI91" s="36">
        <f t="shared" si="75"/>
        <v>0</v>
      </c>
      <c r="AJ91" s="36">
        <f t="shared" si="75"/>
        <v>0</v>
      </c>
      <c r="AK91" s="36">
        <f t="shared" si="75"/>
        <v>0</v>
      </c>
      <c r="AL91" s="36">
        <f t="shared" si="75"/>
        <v>0</v>
      </c>
      <c r="AM91" s="36">
        <f t="shared" si="75"/>
        <v>0</v>
      </c>
      <c r="AN91" s="36">
        <f t="shared" si="75"/>
        <v>0</v>
      </c>
      <c r="AO91" s="36">
        <f t="shared" si="75"/>
        <v>0</v>
      </c>
      <c r="AP91" s="36">
        <f t="shared" si="75"/>
        <v>0</v>
      </c>
      <c r="AQ91" s="36">
        <f t="shared" si="75"/>
        <v>0</v>
      </c>
      <c r="AR91" s="36">
        <f t="shared" si="75"/>
        <v>0</v>
      </c>
      <c r="AS91" s="36">
        <f t="shared" si="75"/>
        <v>0</v>
      </c>
      <c r="AT91" s="36">
        <f t="shared" si="75"/>
        <v>0</v>
      </c>
      <c r="AU91" s="36">
        <f t="shared" si="75"/>
        <v>0</v>
      </c>
      <c r="AV91" s="36">
        <f t="shared" si="75"/>
        <v>0</v>
      </c>
      <c r="AW91" s="36">
        <f t="shared" si="75"/>
        <v>0</v>
      </c>
      <c r="AX91" s="36">
        <f t="shared" si="75"/>
        <v>0</v>
      </c>
      <c r="AY91" s="36">
        <f t="shared" si="75"/>
        <v>0</v>
      </c>
      <c r="AZ91" s="36">
        <f t="shared" si="75"/>
        <v>0</v>
      </c>
      <c r="BA91" s="36">
        <f t="shared" si="75"/>
        <v>0</v>
      </c>
      <c r="BB91" s="36">
        <f t="shared" si="75"/>
        <v>0</v>
      </c>
      <c r="BC91" s="36">
        <f t="shared" si="75"/>
        <v>0</v>
      </c>
      <c r="BD91" s="36">
        <f t="shared" si="75"/>
        <v>0</v>
      </c>
      <c r="BE91" s="36">
        <f t="shared" si="75"/>
        <v>0</v>
      </c>
      <c r="BF91" s="36">
        <f t="shared" si="75"/>
        <v>0</v>
      </c>
      <c r="BG91" s="36">
        <f t="shared" si="75"/>
        <v>0</v>
      </c>
      <c r="BH91" s="36">
        <f t="shared" si="75"/>
        <v>0</v>
      </c>
      <c r="BI91" s="36">
        <f t="shared" si="75"/>
        <v>0</v>
      </c>
      <c r="BJ91" s="36">
        <f t="shared" si="75"/>
        <v>0</v>
      </c>
      <c r="BK91" s="36">
        <f t="shared" si="75"/>
        <v>0</v>
      </c>
      <c r="BL91" s="36">
        <f t="shared" si="75"/>
        <v>0</v>
      </c>
      <c r="BM91" s="36">
        <f t="shared" si="75"/>
        <v>0</v>
      </c>
      <c r="BN91" s="36">
        <f t="shared" si="75"/>
        <v>0</v>
      </c>
      <c r="BO91" s="36">
        <f t="shared" si="75"/>
        <v>0</v>
      </c>
      <c r="BP91" s="36">
        <f t="shared" si="75"/>
        <v>0</v>
      </c>
      <c r="BQ91" s="36">
        <f t="shared" si="75"/>
        <v>0</v>
      </c>
      <c r="BR91" s="36">
        <f t="shared" si="75"/>
        <v>0</v>
      </c>
      <c r="BS91" s="36">
        <f t="shared" si="75"/>
        <v>0</v>
      </c>
      <c r="BT91" s="36">
        <f t="shared" si="75"/>
        <v>0</v>
      </c>
      <c r="BU91" s="36">
        <f t="shared" si="75"/>
        <v>0</v>
      </c>
      <c r="BV91" s="36">
        <f t="shared" ref="BV91:CH91" si="76">IF(AND(BV90&gt;=$E$88,BV90&lt;=$E$89),1,0)</f>
        <v>0</v>
      </c>
      <c r="BW91" s="36">
        <f t="shared" si="76"/>
        <v>0</v>
      </c>
      <c r="BX91" s="36">
        <f t="shared" si="76"/>
        <v>0</v>
      </c>
      <c r="BY91" s="36">
        <f t="shared" si="76"/>
        <v>0</v>
      </c>
      <c r="BZ91" s="36">
        <f t="shared" si="76"/>
        <v>0</v>
      </c>
      <c r="CA91" s="36">
        <f t="shared" si="76"/>
        <v>0</v>
      </c>
      <c r="CB91" s="36">
        <f t="shared" si="76"/>
        <v>0</v>
      </c>
      <c r="CC91" s="36">
        <f t="shared" si="76"/>
        <v>0</v>
      </c>
      <c r="CD91" s="36">
        <f t="shared" si="76"/>
        <v>0</v>
      </c>
      <c r="CE91" s="36">
        <f t="shared" si="76"/>
        <v>0</v>
      </c>
      <c r="CF91" s="36">
        <f t="shared" si="76"/>
        <v>0</v>
      </c>
      <c r="CG91" s="36">
        <f t="shared" si="76"/>
        <v>0</v>
      </c>
      <c r="CH91" s="36">
        <f t="shared" si="76"/>
        <v>0</v>
      </c>
    </row>
    <row r="92" spans="1:86" s="36" customFormat="1" x14ac:dyDescent="0.25">
      <c r="A92" s="32"/>
      <c r="B92" s="32"/>
      <c r="C92" s="32"/>
      <c r="D92" s="33" t="s">
        <v>349</v>
      </c>
      <c r="E92" s="38"/>
      <c r="F92" s="34" t="s">
        <v>52</v>
      </c>
      <c r="G92" s="118">
        <f>SUM(I92:CH92)</f>
        <v>1</v>
      </c>
      <c r="H92" s="119"/>
      <c r="I92" s="120">
        <f>I91/$G$91</f>
        <v>0</v>
      </c>
      <c r="J92" s="120">
        <f t="shared" ref="J92:BU92" si="77">J91/$G$91</f>
        <v>0</v>
      </c>
      <c r="K92" s="120">
        <f t="shared" si="77"/>
        <v>0</v>
      </c>
      <c r="L92" s="120">
        <f t="shared" si="77"/>
        <v>5.8823529411764705E-2</v>
      </c>
      <c r="M92" s="120">
        <f t="shared" si="77"/>
        <v>5.8823529411764705E-2</v>
      </c>
      <c r="N92" s="120">
        <f t="shared" si="77"/>
        <v>5.8823529411764705E-2</v>
      </c>
      <c r="O92" s="120">
        <f t="shared" si="77"/>
        <v>5.8823529411764705E-2</v>
      </c>
      <c r="P92" s="120">
        <f t="shared" si="77"/>
        <v>5.8823529411764705E-2</v>
      </c>
      <c r="Q92" s="120">
        <f t="shared" si="77"/>
        <v>5.8823529411764705E-2</v>
      </c>
      <c r="R92" s="120">
        <f t="shared" si="77"/>
        <v>5.8823529411764705E-2</v>
      </c>
      <c r="S92" s="120">
        <f t="shared" si="77"/>
        <v>5.8823529411764705E-2</v>
      </c>
      <c r="T92" s="120">
        <f t="shared" si="77"/>
        <v>5.8823529411764705E-2</v>
      </c>
      <c r="U92" s="120">
        <f t="shared" si="77"/>
        <v>5.8823529411764705E-2</v>
      </c>
      <c r="V92" s="120">
        <f t="shared" si="77"/>
        <v>5.8823529411764705E-2</v>
      </c>
      <c r="W92" s="120">
        <f t="shared" si="77"/>
        <v>5.8823529411764705E-2</v>
      </c>
      <c r="X92" s="120">
        <f t="shared" si="77"/>
        <v>5.8823529411764705E-2</v>
      </c>
      <c r="Y92" s="120">
        <f t="shared" si="77"/>
        <v>5.8823529411764705E-2</v>
      </c>
      <c r="Z92" s="120">
        <f t="shared" si="77"/>
        <v>5.8823529411764705E-2</v>
      </c>
      <c r="AA92" s="120">
        <f t="shared" si="77"/>
        <v>5.8823529411764705E-2</v>
      </c>
      <c r="AB92" s="120">
        <f t="shared" si="77"/>
        <v>5.8823529411764705E-2</v>
      </c>
      <c r="AC92" s="120">
        <f t="shared" si="77"/>
        <v>0</v>
      </c>
      <c r="AD92" s="120">
        <f t="shared" si="77"/>
        <v>0</v>
      </c>
      <c r="AE92" s="120">
        <f t="shared" si="77"/>
        <v>0</v>
      </c>
      <c r="AF92" s="120">
        <f t="shared" si="77"/>
        <v>0</v>
      </c>
      <c r="AG92" s="120">
        <f t="shared" si="77"/>
        <v>0</v>
      </c>
      <c r="AH92" s="120">
        <f t="shared" si="77"/>
        <v>0</v>
      </c>
      <c r="AI92" s="120">
        <f t="shared" si="77"/>
        <v>0</v>
      </c>
      <c r="AJ92" s="120">
        <f t="shared" si="77"/>
        <v>0</v>
      </c>
      <c r="AK92" s="120">
        <f t="shared" si="77"/>
        <v>0</v>
      </c>
      <c r="AL92" s="120">
        <f t="shared" si="77"/>
        <v>0</v>
      </c>
      <c r="AM92" s="120">
        <f t="shared" si="77"/>
        <v>0</v>
      </c>
      <c r="AN92" s="120">
        <f t="shared" si="77"/>
        <v>0</v>
      </c>
      <c r="AO92" s="120">
        <f t="shared" si="77"/>
        <v>0</v>
      </c>
      <c r="AP92" s="120">
        <f t="shared" si="77"/>
        <v>0</v>
      </c>
      <c r="AQ92" s="120">
        <f t="shared" si="77"/>
        <v>0</v>
      </c>
      <c r="AR92" s="120">
        <f t="shared" si="77"/>
        <v>0</v>
      </c>
      <c r="AS92" s="120">
        <f t="shared" si="77"/>
        <v>0</v>
      </c>
      <c r="AT92" s="120">
        <f t="shared" si="77"/>
        <v>0</v>
      </c>
      <c r="AU92" s="120">
        <f t="shared" si="77"/>
        <v>0</v>
      </c>
      <c r="AV92" s="120">
        <f t="shared" si="77"/>
        <v>0</v>
      </c>
      <c r="AW92" s="120">
        <f t="shared" si="77"/>
        <v>0</v>
      </c>
      <c r="AX92" s="120">
        <f t="shared" si="77"/>
        <v>0</v>
      </c>
      <c r="AY92" s="120">
        <f t="shared" si="77"/>
        <v>0</v>
      </c>
      <c r="AZ92" s="120">
        <f t="shared" si="77"/>
        <v>0</v>
      </c>
      <c r="BA92" s="120">
        <f t="shared" si="77"/>
        <v>0</v>
      </c>
      <c r="BB92" s="120">
        <f t="shared" si="77"/>
        <v>0</v>
      </c>
      <c r="BC92" s="120">
        <f t="shared" si="77"/>
        <v>0</v>
      </c>
      <c r="BD92" s="120">
        <f t="shared" si="77"/>
        <v>0</v>
      </c>
      <c r="BE92" s="120">
        <f t="shared" si="77"/>
        <v>0</v>
      </c>
      <c r="BF92" s="120">
        <f t="shared" si="77"/>
        <v>0</v>
      </c>
      <c r="BG92" s="120">
        <f t="shared" si="77"/>
        <v>0</v>
      </c>
      <c r="BH92" s="120">
        <f t="shared" si="77"/>
        <v>0</v>
      </c>
      <c r="BI92" s="120">
        <f t="shared" si="77"/>
        <v>0</v>
      </c>
      <c r="BJ92" s="120">
        <f t="shared" si="77"/>
        <v>0</v>
      </c>
      <c r="BK92" s="120">
        <f t="shared" si="77"/>
        <v>0</v>
      </c>
      <c r="BL92" s="120">
        <f t="shared" si="77"/>
        <v>0</v>
      </c>
      <c r="BM92" s="120">
        <f t="shared" si="77"/>
        <v>0</v>
      </c>
      <c r="BN92" s="120">
        <f t="shared" si="77"/>
        <v>0</v>
      </c>
      <c r="BO92" s="120">
        <f t="shared" si="77"/>
        <v>0</v>
      </c>
      <c r="BP92" s="120">
        <f t="shared" si="77"/>
        <v>0</v>
      </c>
      <c r="BQ92" s="120">
        <f t="shared" si="77"/>
        <v>0</v>
      </c>
      <c r="BR92" s="120">
        <f t="shared" si="77"/>
        <v>0</v>
      </c>
      <c r="BS92" s="120">
        <f t="shared" si="77"/>
        <v>0</v>
      </c>
      <c r="BT92" s="120">
        <f t="shared" si="77"/>
        <v>0</v>
      </c>
      <c r="BU92" s="120">
        <f t="shared" si="77"/>
        <v>0</v>
      </c>
      <c r="BV92" s="120">
        <f t="shared" ref="BV92:CH92" si="78">BV91/$G$91</f>
        <v>0</v>
      </c>
      <c r="BW92" s="120">
        <f t="shared" si="78"/>
        <v>0</v>
      </c>
      <c r="BX92" s="120">
        <f t="shared" si="78"/>
        <v>0</v>
      </c>
      <c r="BY92" s="120">
        <f t="shared" si="78"/>
        <v>0</v>
      </c>
      <c r="BZ92" s="120">
        <f t="shared" si="78"/>
        <v>0</v>
      </c>
      <c r="CA92" s="120">
        <f t="shared" si="78"/>
        <v>0</v>
      </c>
      <c r="CB92" s="120">
        <f t="shared" si="78"/>
        <v>0</v>
      </c>
      <c r="CC92" s="120">
        <f t="shared" si="78"/>
        <v>0</v>
      </c>
      <c r="CD92" s="120">
        <f t="shared" si="78"/>
        <v>0</v>
      </c>
      <c r="CE92" s="120">
        <f t="shared" si="78"/>
        <v>0</v>
      </c>
      <c r="CF92" s="120">
        <f t="shared" si="78"/>
        <v>0</v>
      </c>
      <c r="CG92" s="120">
        <f t="shared" si="78"/>
        <v>0</v>
      </c>
      <c r="CH92" s="120">
        <f t="shared" si="78"/>
        <v>0</v>
      </c>
    </row>
    <row r="94" spans="1:86" x14ac:dyDescent="0.25">
      <c r="A94" s="5" t="s">
        <v>35</v>
      </c>
    </row>
    <row r="95" spans="1:86" x14ac:dyDescent="0.25">
      <c r="C95" s="5" t="s">
        <v>36</v>
      </c>
      <c r="D95" s="6" t="str">
        <f>D$37</f>
        <v>Pre-financial close flag</v>
      </c>
      <c r="E95" s="6"/>
      <c r="F95" s="7" t="str">
        <f t="shared" ref="F95:BP95" si="79">F$37</f>
        <v>Flag</v>
      </c>
      <c r="G95" s="6">
        <f t="shared" si="79"/>
        <v>0</v>
      </c>
      <c r="H95" s="6">
        <f t="shared" si="79"/>
        <v>0</v>
      </c>
      <c r="I95" s="6">
        <f t="shared" si="79"/>
        <v>0</v>
      </c>
      <c r="J95" s="6">
        <f t="shared" si="79"/>
        <v>0</v>
      </c>
      <c r="K95" s="6">
        <f t="shared" si="79"/>
        <v>0</v>
      </c>
      <c r="L95" s="6">
        <f t="shared" si="79"/>
        <v>0</v>
      </c>
      <c r="M95" s="6">
        <f t="shared" si="79"/>
        <v>0</v>
      </c>
      <c r="N95" s="6">
        <f t="shared" si="79"/>
        <v>0</v>
      </c>
      <c r="O95" s="6">
        <f t="shared" si="79"/>
        <v>0</v>
      </c>
      <c r="P95" s="6">
        <f t="shared" si="79"/>
        <v>0</v>
      </c>
      <c r="Q95" s="6">
        <f t="shared" si="79"/>
        <v>0</v>
      </c>
      <c r="R95" s="6">
        <f t="shared" si="79"/>
        <v>0</v>
      </c>
      <c r="S95" s="6">
        <f t="shared" si="79"/>
        <v>0</v>
      </c>
      <c r="T95" s="6">
        <f t="shared" si="79"/>
        <v>0</v>
      </c>
      <c r="U95" s="6">
        <f t="shared" si="79"/>
        <v>0</v>
      </c>
      <c r="V95" s="6">
        <f t="shared" si="79"/>
        <v>0</v>
      </c>
      <c r="W95" s="6">
        <f t="shared" si="79"/>
        <v>0</v>
      </c>
      <c r="X95" s="6">
        <f t="shared" si="79"/>
        <v>0</v>
      </c>
      <c r="Y95" s="6">
        <f t="shared" si="79"/>
        <v>0</v>
      </c>
      <c r="Z95" s="6">
        <f t="shared" si="79"/>
        <v>0</v>
      </c>
      <c r="AA95" s="6">
        <f t="shared" si="79"/>
        <v>0</v>
      </c>
      <c r="AB95" s="6">
        <f t="shared" si="79"/>
        <v>0</v>
      </c>
      <c r="AC95" s="6">
        <f t="shared" si="79"/>
        <v>0</v>
      </c>
      <c r="AD95" s="6">
        <f t="shared" si="79"/>
        <v>0</v>
      </c>
      <c r="AE95" s="6">
        <f t="shared" si="79"/>
        <v>0</v>
      </c>
      <c r="AF95" s="6">
        <f t="shared" si="79"/>
        <v>0</v>
      </c>
      <c r="AG95" s="6">
        <f t="shared" si="79"/>
        <v>0</v>
      </c>
      <c r="AH95" s="6">
        <f t="shared" si="79"/>
        <v>0</v>
      </c>
      <c r="AI95" s="6">
        <f t="shared" si="79"/>
        <v>0</v>
      </c>
      <c r="AJ95" s="6">
        <f t="shared" si="79"/>
        <v>0</v>
      </c>
      <c r="AK95" s="6">
        <f t="shared" si="79"/>
        <v>0</v>
      </c>
      <c r="AL95" s="6">
        <f t="shared" si="79"/>
        <v>0</v>
      </c>
      <c r="AM95" s="6">
        <f t="shared" si="79"/>
        <v>0</v>
      </c>
      <c r="AN95" s="6">
        <f t="shared" si="79"/>
        <v>0</v>
      </c>
      <c r="AO95" s="6">
        <f t="shared" si="79"/>
        <v>0</v>
      </c>
      <c r="AP95" s="6">
        <f t="shared" si="79"/>
        <v>0</v>
      </c>
      <c r="AQ95" s="6">
        <f t="shared" si="79"/>
        <v>0</v>
      </c>
      <c r="AR95" s="6">
        <f t="shared" si="79"/>
        <v>0</v>
      </c>
      <c r="AS95" s="6">
        <f t="shared" si="79"/>
        <v>0</v>
      </c>
      <c r="AT95" s="6">
        <f t="shared" si="79"/>
        <v>0</v>
      </c>
      <c r="AU95" s="6">
        <f t="shared" si="79"/>
        <v>0</v>
      </c>
      <c r="AV95" s="6">
        <f t="shared" si="79"/>
        <v>0</v>
      </c>
      <c r="AW95" s="6">
        <f t="shared" si="79"/>
        <v>0</v>
      </c>
      <c r="AX95" s="6">
        <f t="shared" si="79"/>
        <v>0</v>
      </c>
      <c r="AY95" s="6">
        <f t="shared" si="79"/>
        <v>0</v>
      </c>
      <c r="AZ95" s="6">
        <f t="shared" si="79"/>
        <v>0</v>
      </c>
      <c r="BA95" s="6">
        <f t="shared" si="79"/>
        <v>0</v>
      </c>
      <c r="BB95" s="6">
        <f t="shared" si="79"/>
        <v>0</v>
      </c>
      <c r="BC95" s="6">
        <f t="shared" si="79"/>
        <v>0</v>
      </c>
      <c r="BD95" s="6">
        <f t="shared" si="79"/>
        <v>0</v>
      </c>
      <c r="BE95" s="6">
        <f t="shared" si="79"/>
        <v>0</v>
      </c>
      <c r="BF95" s="6">
        <f t="shared" si="79"/>
        <v>0</v>
      </c>
      <c r="BG95" s="6">
        <f t="shared" si="79"/>
        <v>0</v>
      </c>
      <c r="BH95" s="6">
        <f t="shared" si="79"/>
        <v>0</v>
      </c>
      <c r="BI95" s="6">
        <f t="shared" si="79"/>
        <v>0</v>
      </c>
      <c r="BJ95" s="6">
        <f t="shared" si="79"/>
        <v>0</v>
      </c>
      <c r="BK95" s="6">
        <f t="shared" si="79"/>
        <v>0</v>
      </c>
      <c r="BL95" s="6">
        <f t="shared" si="79"/>
        <v>0</v>
      </c>
      <c r="BM95" s="6">
        <f t="shared" si="79"/>
        <v>0</v>
      </c>
      <c r="BN95" s="6">
        <f t="shared" si="79"/>
        <v>0</v>
      </c>
      <c r="BO95" s="6">
        <f t="shared" si="79"/>
        <v>0</v>
      </c>
      <c r="BP95" s="6">
        <f t="shared" si="79"/>
        <v>0</v>
      </c>
      <c r="BQ95" s="6">
        <f t="shared" ref="BQ95:CH95" si="80">BQ$37</f>
        <v>0</v>
      </c>
      <c r="BR95" s="6">
        <f t="shared" si="80"/>
        <v>0</v>
      </c>
      <c r="BS95" s="6">
        <f t="shared" si="80"/>
        <v>0</v>
      </c>
      <c r="BT95" s="6">
        <f t="shared" si="80"/>
        <v>0</v>
      </c>
      <c r="BU95" s="6">
        <f t="shared" si="80"/>
        <v>0</v>
      </c>
      <c r="BV95" s="6">
        <f t="shared" si="80"/>
        <v>0</v>
      </c>
      <c r="BW95" s="6">
        <f t="shared" si="80"/>
        <v>0</v>
      </c>
      <c r="BX95" s="6">
        <f t="shared" si="80"/>
        <v>0</v>
      </c>
      <c r="BY95" s="6">
        <f t="shared" si="80"/>
        <v>0</v>
      </c>
      <c r="BZ95" s="6">
        <f t="shared" si="80"/>
        <v>0</v>
      </c>
      <c r="CA95" s="6">
        <f t="shared" si="80"/>
        <v>0</v>
      </c>
      <c r="CB95" s="6">
        <f t="shared" si="80"/>
        <v>0</v>
      </c>
      <c r="CC95" s="6">
        <f t="shared" si="80"/>
        <v>0</v>
      </c>
      <c r="CD95" s="6">
        <f t="shared" si="80"/>
        <v>0</v>
      </c>
      <c r="CE95" s="6">
        <f t="shared" si="80"/>
        <v>0</v>
      </c>
      <c r="CF95" s="6">
        <f t="shared" si="80"/>
        <v>0</v>
      </c>
      <c r="CG95" s="6">
        <f t="shared" si="80"/>
        <v>0</v>
      </c>
      <c r="CH95" s="6">
        <f t="shared" si="80"/>
        <v>0</v>
      </c>
    </row>
    <row r="96" spans="1:86" x14ac:dyDescent="0.25">
      <c r="C96" s="5" t="s">
        <v>37</v>
      </c>
      <c r="D96" s="6" t="str">
        <f>D$32</f>
        <v>Financial close date flag</v>
      </c>
      <c r="E96" s="6"/>
      <c r="F96" s="7" t="str">
        <f t="shared" ref="F96:BP96" si="81">F$32</f>
        <v>Flag</v>
      </c>
      <c r="G96" s="6">
        <f t="shared" si="81"/>
        <v>1</v>
      </c>
      <c r="H96" s="6">
        <f t="shared" si="81"/>
        <v>0</v>
      </c>
      <c r="I96" s="6">
        <f t="shared" si="81"/>
        <v>1</v>
      </c>
      <c r="J96" s="6">
        <f t="shared" si="81"/>
        <v>0</v>
      </c>
      <c r="K96" s="6">
        <f t="shared" si="81"/>
        <v>0</v>
      </c>
      <c r="L96" s="6">
        <f t="shared" si="81"/>
        <v>0</v>
      </c>
      <c r="M96" s="6">
        <f t="shared" si="81"/>
        <v>0</v>
      </c>
      <c r="N96" s="6">
        <f t="shared" si="81"/>
        <v>0</v>
      </c>
      <c r="O96" s="6">
        <f t="shared" si="81"/>
        <v>0</v>
      </c>
      <c r="P96" s="6">
        <f t="shared" si="81"/>
        <v>0</v>
      </c>
      <c r="Q96" s="6">
        <f t="shared" si="81"/>
        <v>0</v>
      </c>
      <c r="R96" s="6">
        <f t="shared" si="81"/>
        <v>0</v>
      </c>
      <c r="S96" s="6">
        <f t="shared" si="81"/>
        <v>0</v>
      </c>
      <c r="T96" s="6">
        <f t="shared" si="81"/>
        <v>0</v>
      </c>
      <c r="U96" s="6">
        <f t="shared" si="81"/>
        <v>0</v>
      </c>
      <c r="V96" s="6">
        <f t="shared" si="81"/>
        <v>0</v>
      </c>
      <c r="W96" s="6">
        <f t="shared" si="81"/>
        <v>0</v>
      </c>
      <c r="X96" s="6">
        <f t="shared" si="81"/>
        <v>0</v>
      </c>
      <c r="Y96" s="6">
        <f t="shared" si="81"/>
        <v>0</v>
      </c>
      <c r="Z96" s="6">
        <f t="shared" si="81"/>
        <v>0</v>
      </c>
      <c r="AA96" s="6">
        <f t="shared" si="81"/>
        <v>0</v>
      </c>
      <c r="AB96" s="6">
        <f t="shared" si="81"/>
        <v>0</v>
      </c>
      <c r="AC96" s="6">
        <f t="shared" si="81"/>
        <v>0</v>
      </c>
      <c r="AD96" s="6">
        <f t="shared" si="81"/>
        <v>0</v>
      </c>
      <c r="AE96" s="6">
        <f t="shared" si="81"/>
        <v>0</v>
      </c>
      <c r="AF96" s="6">
        <f t="shared" si="81"/>
        <v>0</v>
      </c>
      <c r="AG96" s="6">
        <f t="shared" si="81"/>
        <v>0</v>
      </c>
      <c r="AH96" s="6">
        <f t="shared" si="81"/>
        <v>0</v>
      </c>
      <c r="AI96" s="6">
        <f t="shared" si="81"/>
        <v>0</v>
      </c>
      <c r="AJ96" s="6">
        <f t="shared" si="81"/>
        <v>0</v>
      </c>
      <c r="AK96" s="6">
        <f t="shared" si="81"/>
        <v>0</v>
      </c>
      <c r="AL96" s="6">
        <f t="shared" si="81"/>
        <v>0</v>
      </c>
      <c r="AM96" s="6">
        <f t="shared" si="81"/>
        <v>0</v>
      </c>
      <c r="AN96" s="6">
        <f t="shared" si="81"/>
        <v>0</v>
      </c>
      <c r="AO96" s="6">
        <f t="shared" si="81"/>
        <v>0</v>
      </c>
      <c r="AP96" s="6">
        <f t="shared" si="81"/>
        <v>0</v>
      </c>
      <c r="AQ96" s="6">
        <f t="shared" si="81"/>
        <v>0</v>
      </c>
      <c r="AR96" s="6">
        <f t="shared" si="81"/>
        <v>0</v>
      </c>
      <c r="AS96" s="6">
        <f t="shared" si="81"/>
        <v>0</v>
      </c>
      <c r="AT96" s="6">
        <f t="shared" si="81"/>
        <v>0</v>
      </c>
      <c r="AU96" s="6">
        <f t="shared" si="81"/>
        <v>0</v>
      </c>
      <c r="AV96" s="6">
        <f t="shared" si="81"/>
        <v>0</v>
      </c>
      <c r="AW96" s="6">
        <f t="shared" si="81"/>
        <v>0</v>
      </c>
      <c r="AX96" s="6">
        <f t="shared" si="81"/>
        <v>0</v>
      </c>
      <c r="AY96" s="6">
        <f t="shared" si="81"/>
        <v>0</v>
      </c>
      <c r="AZ96" s="6">
        <f t="shared" si="81"/>
        <v>0</v>
      </c>
      <c r="BA96" s="6">
        <f t="shared" si="81"/>
        <v>0</v>
      </c>
      <c r="BB96" s="6">
        <f t="shared" si="81"/>
        <v>0</v>
      </c>
      <c r="BC96" s="6">
        <f t="shared" si="81"/>
        <v>0</v>
      </c>
      <c r="BD96" s="6">
        <f t="shared" si="81"/>
        <v>0</v>
      </c>
      <c r="BE96" s="6">
        <f t="shared" si="81"/>
        <v>0</v>
      </c>
      <c r="BF96" s="6">
        <f t="shared" si="81"/>
        <v>0</v>
      </c>
      <c r="BG96" s="6">
        <f t="shared" si="81"/>
        <v>0</v>
      </c>
      <c r="BH96" s="6">
        <f t="shared" si="81"/>
        <v>0</v>
      </c>
      <c r="BI96" s="6">
        <f t="shared" si="81"/>
        <v>0</v>
      </c>
      <c r="BJ96" s="6">
        <f t="shared" si="81"/>
        <v>0</v>
      </c>
      <c r="BK96" s="6">
        <f t="shared" si="81"/>
        <v>0</v>
      </c>
      <c r="BL96" s="6">
        <f t="shared" si="81"/>
        <v>0</v>
      </c>
      <c r="BM96" s="6">
        <f t="shared" si="81"/>
        <v>0</v>
      </c>
      <c r="BN96" s="6">
        <f t="shared" si="81"/>
        <v>0</v>
      </c>
      <c r="BO96" s="6">
        <f t="shared" si="81"/>
        <v>0</v>
      </c>
      <c r="BP96" s="6">
        <f t="shared" si="81"/>
        <v>0</v>
      </c>
      <c r="BQ96" s="6">
        <f t="shared" ref="BQ96:CH96" si="82">BQ$32</f>
        <v>0</v>
      </c>
      <c r="BR96" s="6">
        <f t="shared" si="82"/>
        <v>0</v>
      </c>
      <c r="BS96" s="6">
        <f t="shared" si="82"/>
        <v>0</v>
      </c>
      <c r="BT96" s="6">
        <f t="shared" si="82"/>
        <v>0</v>
      </c>
      <c r="BU96" s="6">
        <f t="shared" si="82"/>
        <v>0</v>
      </c>
      <c r="BV96" s="6">
        <f t="shared" si="82"/>
        <v>0</v>
      </c>
      <c r="BW96" s="6">
        <f t="shared" si="82"/>
        <v>0</v>
      </c>
      <c r="BX96" s="6">
        <f t="shared" si="82"/>
        <v>0</v>
      </c>
      <c r="BY96" s="6">
        <f t="shared" si="82"/>
        <v>0</v>
      </c>
      <c r="BZ96" s="6">
        <f t="shared" si="82"/>
        <v>0</v>
      </c>
      <c r="CA96" s="6">
        <f t="shared" si="82"/>
        <v>0</v>
      </c>
      <c r="CB96" s="6">
        <f t="shared" si="82"/>
        <v>0</v>
      </c>
      <c r="CC96" s="6">
        <f t="shared" si="82"/>
        <v>0</v>
      </c>
      <c r="CD96" s="6">
        <f t="shared" si="82"/>
        <v>0</v>
      </c>
      <c r="CE96" s="6">
        <f t="shared" si="82"/>
        <v>0</v>
      </c>
      <c r="CF96" s="6">
        <f t="shared" si="82"/>
        <v>0</v>
      </c>
      <c r="CG96" s="6">
        <f t="shared" si="82"/>
        <v>0</v>
      </c>
      <c r="CH96" s="6">
        <f t="shared" si="82"/>
        <v>0</v>
      </c>
    </row>
    <row r="97" spans="1:86" x14ac:dyDescent="0.25">
      <c r="C97" s="5" t="s">
        <v>9</v>
      </c>
      <c r="D97" s="6" t="str">
        <f>D$48</f>
        <v xml:space="preserve">Construction period flag </v>
      </c>
      <c r="E97" s="6"/>
      <c r="F97" s="7" t="str">
        <f t="shared" ref="F97:BP97" si="83">F$48</f>
        <v>Flag</v>
      </c>
      <c r="G97" s="6">
        <f t="shared" si="83"/>
        <v>3</v>
      </c>
      <c r="H97" s="6">
        <f t="shared" si="83"/>
        <v>0</v>
      </c>
      <c r="I97" s="6">
        <f t="shared" si="83"/>
        <v>1</v>
      </c>
      <c r="J97" s="6">
        <f t="shared" si="83"/>
        <v>1</v>
      </c>
      <c r="K97" s="6">
        <f t="shared" si="83"/>
        <v>1</v>
      </c>
      <c r="L97" s="6">
        <f t="shared" si="83"/>
        <v>0</v>
      </c>
      <c r="M97" s="6">
        <f t="shared" si="83"/>
        <v>0</v>
      </c>
      <c r="N97" s="6">
        <f t="shared" si="83"/>
        <v>0</v>
      </c>
      <c r="O97" s="6">
        <f t="shared" si="83"/>
        <v>0</v>
      </c>
      <c r="P97" s="6">
        <f t="shared" si="83"/>
        <v>0</v>
      </c>
      <c r="Q97" s="6">
        <f t="shared" si="83"/>
        <v>0</v>
      </c>
      <c r="R97" s="6">
        <f t="shared" si="83"/>
        <v>0</v>
      </c>
      <c r="S97" s="6">
        <f t="shared" si="83"/>
        <v>0</v>
      </c>
      <c r="T97" s="6">
        <f t="shared" si="83"/>
        <v>0</v>
      </c>
      <c r="U97" s="6">
        <f t="shared" si="83"/>
        <v>0</v>
      </c>
      <c r="V97" s="6">
        <f t="shared" si="83"/>
        <v>0</v>
      </c>
      <c r="W97" s="6">
        <f t="shared" si="83"/>
        <v>0</v>
      </c>
      <c r="X97" s="6">
        <f t="shared" si="83"/>
        <v>0</v>
      </c>
      <c r="Y97" s="6">
        <f t="shared" si="83"/>
        <v>0</v>
      </c>
      <c r="Z97" s="6">
        <f t="shared" si="83"/>
        <v>0</v>
      </c>
      <c r="AA97" s="6">
        <f t="shared" si="83"/>
        <v>0</v>
      </c>
      <c r="AB97" s="6">
        <f t="shared" si="83"/>
        <v>0</v>
      </c>
      <c r="AC97" s="6">
        <f t="shared" si="83"/>
        <v>0</v>
      </c>
      <c r="AD97" s="6">
        <f t="shared" si="83"/>
        <v>0</v>
      </c>
      <c r="AE97" s="6">
        <f t="shared" si="83"/>
        <v>0</v>
      </c>
      <c r="AF97" s="6">
        <f t="shared" si="83"/>
        <v>0</v>
      </c>
      <c r="AG97" s="6">
        <f t="shared" si="83"/>
        <v>0</v>
      </c>
      <c r="AH97" s="6">
        <f t="shared" si="83"/>
        <v>0</v>
      </c>
      <c r="AI97" s="6">
        <f t="shared" si="83"/>
        <v>0</v>
      </c>
      <c r="AJ97" s="6">
        <f t="shared" si="83"/>
        <v>0</v>
      </c>
      <c r="AK97" s="6">
        <f t="shared" si="83"/>
        <v>0</v>
      </c>
      <c r="AL97" s="6">
        <f t="shared" si="83"/>
        <v>0</v>
      </c>
      <c r="AM97" s="6">
        <f t="shared" si="83"/>
        <v>0</v>
      </c>
      <c r="AN97" s="6">
        <f t="shared" si="83"/>
        <v>0</v>
      </c>
      <c r="AO97" s="6">
        <f t="shared" si="83"/>
        <v>0</v>
      </c>
      <c r="AP97" s="6">
        <f t="shared" si="83"/>
        <v>0</v>
      </c>
      <c r="AQ97" s="6">
        <f t="shared" si="83"/>
        <v>0</v>
      </c>
      <c r="AR97" s="6">
        <f t="shared" si="83"/>
        <v>0</v>
      </c>
      <c r="AS97" s="6">
        <f t="shared" si="83"/>
        <v>0</v>
      </c>
      <c r="AT97" s="6">
        <f t="shared" si="83"/>
        <v>0</v>
      </c>
      <c r="AU97" s="6">
        <f t="shared" si="83"/>
        <v>0</v>
      </c>
      <c r="AV97" s="6">
        <f t="shared" si="83"/>
        <v>0</v>
      </c>
      <c r="AW97" s="6">
        <f t="shared" si="83"/>
        <v>0</v>
      </c>
      <c r="AX97" s="6">
        <f t="shared" si="83"/>
        <v>0</v>
      </c>
      <c r="AY97" s="6">
        <f t="shared" si="83"/>
        <v>0</v>
      </c>
      <c r="AZ97" s="6">
        <f t="shared" si="83"/>
        <v>0</v>
      </c>
      <c r="BA97" s="6">
        <f t="shared" si="83"/>
        <v>0</v>
      </c>
      <c r="BB97" s="6">
        <f t="shared" si="83"/>
        <v>0</v>
      </c>
      <c r="BC97" s="6">
        <f t="shared" si="83"/>
        <v>0</v>
      </c>
      <c r="BD97" s="6">
        <f t="shared" si="83"/>
        <v>0</v>
      </c>
      <c r="BE97" s="6">
        <f t="shared" si="83"/>
        <v>0</v>
      </c>
      <c r="BF97" s="6">
        <f t="shared" si="83"/>
        <v>0</v>
      </c>
      <c r="BG97" s="6">
        <f t="shared" si="83"/>
        <v>0</v>
      </c>
      <c r="BH97" s="6">
        <f t="shared" si="83"/>
        <v>0</v>
      </c>
      <c r="BI97" s="6">
        <f t="shared" si="83"/>
        <v>0</v>
      </c>
      <c r="BJ97" s="6">
        <f t="shared" si="83"/>
        <v>0</v>
      </c>
      <c r="BK97" s="6">
        <f t="shared" si="83"/>
        <v>0</v>
      </c>
      <c r="BL97" s="6">
        <f t="shared" si="83"/>
        <v>0</v>
      </c>
      <c r="BM97" s="6">
        <f t="shared" si="83"/>
        <v>0</v>
      </c>
      <c r="BN97" s="6">
        <f t="shared" si="83"/>
        <v>0</v>
      </c>
      <c r="BO97" s="6">
        <f t="shared" si="83"/>
        <v>0</v>
      </c>
      <c r="BP97" s="6">
        <f t="shared" si="83"/>
        <v>0</v>
      </c>
      <c r="BQ97" s="6">
        <f t="shared" ref="BQ97:CH97" si="84">BQ$48</f>
        <v>0</v>
      </c>
      <c r="BR97" s="6">
        <f t="shared" si="84"/>
        <v>0</v>
      </c>
      <c r="BS97" s="6">
        <f t="shared" si="84"/>
        <v>0</v>
      </c>
      <c r="BT97" s="6">
        <f t="shared" si="84"/>
        <v>0</v>
      </c>
      <c r="BU97" s="6">
        <f t="shared" si="84"/>
        <v>0</v>
      </c>
      <c r="BV97" s="6">
        <f t="shared" si="84"/>
        <v>0</v>
      </c>
      <c r="BW97" s="6">
        <f t="shared" si="84"/>
        <v>0</v>
      </c>
      <c r="BX97" s="6">
        <f t="shared" si="84"/>
        <v>0</v>
      </c>
      <c r="BY97" s="6">
        <f t="shared" si="84"/>
        <v>0</v>
      </c>
      <c r="BZ97" s="6">
        <f t="shared" si="84"/>
        <v>0</v>
      </c>
      <c r="CA97" s="6">
        <f t="shared" si="84"/>
        <v>0</v>
      </c>
      <c r="CB97" s="6">
        <f t="shared" si="84"/>
        <v>0</v>
      </c>
      <c r="CC97" s="6">
        <f t="shared" si="84"/>
        <v>0</v>
      </c>
      <c r="CD97" s="6">
        <f t="shared" si="84"/>
        <v>0</v>
      </c>
      <c r="CE97" s="6">
        <f t="shared" si="84"/>
        <v>0</v>
      </c>
      <c r="CF97" s="6">
        <f t="shared" si="84"/>
        <v>0</v>
      </c>
      <c r="CG97" s="6">
        <f t="shared" si="84"/>
        <v>0</v>
      </c>
      <c r="CH97" s="6">
        <f t="shared" si="84"/>
        <v>0</v>
      </c>
    </row>
    <row r="98" spans="1:86" x14ac:dyDescent="0.25">
      <c r="C98" s="5" t="s">
        <v>13</v>
      </c>
      <c r="D98" s="6" t="str">
        <f>D$68</f>
        <v xml:space="preserve">Operations period flag </v>
      </c>
      <c r="E98" s="6"/>
      <c r="F98" s="7" t="str">
        <f t="shared" ref="F98:BP98" si="85">F$68</f>
        <v>Flag</v>
      </c>
      <c r="G98" s="6">
        <f t="shared" si="85"/>
        <v>27</v>
      </c>
      <c r="H98" s="6">
        <f t="shared" si="85"/>
        <v>0</v>
      </c>
      <c r="I98" s="6">
        <f t="shared" si="85"/>
        <v>0</v>
      </c>
      <c r="J98" s="6">
        <f t="shared" si="85"/>
        <v>0</v>
      </c>
      <c r="K98" s="6">
        <f t="shared" si="85"/>
        <v>0</v>
      </c>
      <c r="L98" s="6">
        <f t="shared" si="85"/>
        <v>1</v>
      </c>
      <c r="M98" s="6">
        <f t="shared" si="85"/>
        <v>1</v>
      </c>
      <c r="N98" s="6">
        <f t="shared" si="85"/>
        <v>1</v>
      </c>
      <c r="O98" s="6">
        <f t="shared" si="85"/>
        <v>1</v>
      </c>
      <c r="P98" s="6">
        <f t="shared" si="85"/>
        <v>1</v>
      </c>
      <c r="Q98" s="6">
        <f t="shared" si="85"/>
        <v>1</v>
      </c>
      <c r="R98" s="6">
        <f t="shared" si="85"/>
        <v>1</v>
      </c>
      <c r="S98" s="6">
        <f t="shared" si="85"/>
        <v>1</v>
      </c>
      <c r="T98" s="6">
        <f t="shared" si="85"/>
        <v>1</v>
      </c>
      <c r="U98" s="6">
        <f t="shared" si="85"/>
        <v>1</v>
      </c>
      <c r="V98" s="6">
        <f t="shared" si="85"/>
        <v>1</v>
      </c>
      <c r="W98" s="6">
        <f t="shared" si="85"/>
        <v>1</v>
      </c>
      <c r="X98" s="6">
        <f t="shared" si="85"/>
        <v>1</v>
      </c>
      <c r="Y98" s="6">
        <f t="shared" si="85"/>
        <v>1</v>
      </c>
      <c r="Z98" s="6">
        <f t="shared" si="85"/>
        <v>1</v>
      </c>
      <c r="AA98" s="6">
        <f t="shared" si="85"/>
        <v>1</v>
      </c>
      <c r="AB98" s="6">
        <f t="shared" si="85"/>
        <v>1</v>
      </c>
      <c r="AC98" s="6">
        <f t="shared" si="85"/>
        <v>1</v>
      </c>
      <c r="AD98" s="6">
        <f t="shared" si="85"/>
        <v>1</v>
      </c>
      <c r="AE98" s="6">
        <f t="shared" si="85"/>
        <v>1</v>
      </c>
      <c r="AF98" s="6">
        <f t="shared" si="85"/>
        <v>1</v>
      </c>
      <c r="AG98" s="6">
        <f t="shared" si="85"/>
        <v>1</v>
      </c>
      <c r="AH98" s="6">
        <f t="shared" si="85"/>
        <v>1</v>
      </c>
      <c r="AI98" s="6">
        <f t="shared" si="85"/>
        <v>1</v>
      </c>
      <c r="AJ98" s="6">
        <f t="shared" si="85"/>
        <v>1</v>
      </c>
      <c r="AK98" s="6">
        <f t="shared" si="85"/>
        <v>1</v>
      </c>
      <c r="AL98" s="6">
        <f t="shared" si="85"/>
        <v>1</v>
      </c>
      <c r="AM98" s="6">
        <f t="shared" si="85"/>
        <v>0</v>
      </c>
      <c r="AN98" s="6">
        <f t="shared" si="85"/>
        <v>0</v>
      </c>
      <c r="AO98" s="6">
        <f t="shared" si="85"/>
        <v>0</v>
      </c>
      <c r="AP98" s="6">
        <f t="shared" si="85"/>
        <v>0</v>
      </c>
      <c r="AQ98" s="6">
        <f t="shared" si="85"/>
        <v>0</v>
      </c>
      <c r="AR98" s="6">
        <f t="shared" si="85"/>
        <v>0</v>
      </c>
      <c r="AS98" s="6">
        <f t="shared" si="85"/>
        <v>0</v>
      </c>
      <c r="AT98" s="6">
        <f t="shared" si="85"/>
        <v>0</v>
      </c>
      <c r="AU98" s="6">
        <f t="shared" si="85"/>
        <v>0</v>
      </c>
      <c r="AV98" s="6">
        <f t="shared" si="85"/>
        <v>0</v>
      </c>
      <c r="AW98" s="6">
        <f t="shared" si="85"/>
        <v>0</v>
      </c>
      <c r="AX98" s="6">
        <f t="shared" si="85"/>
        <v>0</v>
      </c>
      <c r="AY98" s="6">
        <f t="shared" si="85"/>
        <v>0</v>
      </c>
      <c r="AZ98" s="6">
        <f t="shared" si="85"/>
        <v>0</v>
      </c>
      <c r="BA98" s="6">
        <f t="shared" si="85"/>
        <v>0</v>
      </c>
      <c r="BB98" s="6">
        <f t="shared" si="85"/>
        <v>0</v>
      </c>
      <c r="BC98" s="6">
        <f t="shared" si="85"/>
        <v>0</v>
      </c>
      <c r="BD98" s="6">
        <f t="shared" si="85"/>
        <v>0</v>
      </c>
      <c r="BE98" s="6">
        <f t="shared" si="85"/>
        <v>0</v>
      </c>
      <c r="BF98" s="6">
        <f t="shared" si="85"/>
        <v>0</v>
      </c>
      <c r="BG98" s="6">
        <f t="shared" si="85"/>
        <v>0</v>
      </c>
      <c r="BH98" s="6">
        <f t="shared" si="85"/>
        <v>0</v>
      </c>
      <c r="BI98" s="6">
        <f t="shared" si="85"/>
        <v>0</v>
      </c>
      <c r="BJ98" s="6">
        <f t="shared" si="85"/>
        <v>0</v>
      </c>
      <c r="BK98" s="6">
        <f t="shared" si="85"/>
        <v>0</v>
      </c>
      <c r="BL98" s="6">
        <f t="shared" si="85"/>
        <v>0</v>
      </c>
      <c r="BM98" s="6">
        <f t="shared" si="85"/>
        <v>0</v>
      </c>
      <c r="BN98" s="6">
        <f t="shared" si="85"/>
        <v>0</v>
      </c>
      <c r="BO98" s="6">
        <f t="shared" si="85"/>
        <v>0</v>
      </c>
      <c r="BP98" s="6">
        <f t="shared" si="85"/>
        <v>0</v>
      </c>
      <c r="BQ98" s="6">
        <f t="shared" ref="BQ98:CH98" si="86">BQ$68</f>
        <v>0</v>
      </c>
      <c r="BR98" s="6">
        <f t="shared" si="86"/>
        <v>0</v>
      </c>
      <c r="BS98" s="6">
        <f t="shared" si="86"/>
        <v>0</v>
      </c>
      <c r="BT98" s="6">
        <f t="shared" si="86"/>
        <v>0</v>
      </c>
      <c r="BU98" s="6">
        <f t="shared" si="86"/>
        <v>0</v>
      </c>
      <c r="BV98" s="6">
        <f t="shared" si="86"/>
        <v>0</v>
      </c>
      <c r="BW98" s="6">
        <f t="shared" si="86"/>
        <v>0</v>
      </c>
      <c r="BX98" s="6">
        <f t="shared" si="86"/>
        <v>0</v>
      </c>
      <c r="BY98" s="6">
        <f t="shared" si="86"/>
        <v>0</v>
      </c>
      <c r="BZ98" s="6">
        <f t="shared" si="86"/>
        <v>0</v>
      </c>
      <c r="CA98" s="6">
        <f t="shared" si="86"/>
        <v>0</v>
      </c>
      <c r="CB98" s="6">
        <f t="shared" si="86"/>
        <v>0</v>
      </c>
      <c r="CC98" s="6">
        <f t="shared" si="86"/>
        <v>0</v>
      </c>
      <c r="CD98" s="6">
        <f t="shared" si="86"/>
        <v>0</v>
      </c>
      <c r="CE98" s="6">
        <f t="shared" si="86"/>
        <v>0</v>
      </c>
      <c r="CF98" s="6">
        <f t="shared" si="86"/>
        <v>0</v>
      </c>
      <c r="CG98" s="6">
        <f t="shared" si="86"/>
        <v>0</v>
      </c>
      <c r="CH98" s="6">
        <f t="shared" si="86"/>
        <v>0</v>
      </c>
    </row>
    <row r="99" spans="1:86" x14ac:dyDescent="0.25">
      <c r="C99" s="5" t="s">
        <v>18</v>
      </c>
      <c r="D99" s="6" t="str">
        <f>D$81</f>
        <v xml:space="preserve">Post - operations period flag </v>
      </c>
      <c r="E99" s="6"/>
      <c r="F99" s="7" t="str">
        <f t="shared" ref="F99:BP99" si="87">F$81</f>
        <v>Flag</v>
      </c>
      <c r="G99" s="6">
        <f t="shared" si="87"/>
        <v>48</v>
      </c>
      <c r="H99" s="6">
        <f t="shared" si="87"/>
        <v>0</v>
      </c>
      <c r="I99" s="6">
        <f t="shared" si="87"/>
        <v>0</v>
      </c>
      <c r="J99" s="6">
        <f t="shared" si="87"/>
        <v>0</v>
      </c>
      <c r="K99" s="6">
        <f t="shared" si="87"/>
        <v>0</v>
      </c>
      <c r="L99" s="6">
        <f t="shared" si="87"/>
        <v>0</v>
      </c>
      <c r="M99" s="6">
        <f t="shared" si="87"/>
        <v>0</v>
      </c>
      <c r="N99" s="6">
        <f t="shared" si="87"/>
        <v>0</v>
      </c>
      <c r="O99" s="6">
        <f t="shared" si="87"/>
        <v>0</v>
      </c>
      <c r="P99" s="6">
        <f t="shared" si="87"/>
        <v>0</v>
      </c>
      <c r="Q99" s="6">
        <f t="shared" si="87"/>
        <v>0</v>
      </c>
      <c r="R99" s="6">
        <f t="shared" si="87"/>
        <v>0</v>
      </c>
      <c r="S99" s="6">
        <f t="shared" si="87"/>
        <v>0</v>
      </c>
      <c r="T99" s="6">
        <f t="shared" si="87"/>
        <v>0</v>
      </c>
      <c r="U99" s="6">
        <f t="shared" si="87"/>
        <v>0</v>
      </c>
      <c r="V99" s="6">
        <f t="shared" si="87"/>
        <v>0</v>
      </c>
      <c r="W99" s="6">
        <f t="shared" si="87"/>
        <v>0</v>
      </c>
      <c r="X99" s="6">
        <f t="shared" si="87"/>
        <v>0</v>
      </c>
      <c r="Y99" s="6">
        <f t="shared" si="87"/>
        <v>0</v>
      </c>
      <c r="Z99" s="6">
        <f t="shared" si="87"/>
        <v>0</v>
      </c>
      <c r="AA99" s="6">
        <f t="shared" si="87"/>
        <v>0</v>
      </c>
      <c r="AB99" s="6">
        <f t="shared" si="87"/>
        <v>0</v>
      </c>
      <c r="AC99" s="6">
        <f t="shared" si="87"/>
        <v>0</v>
      </c>
      <c r="AD99" s="6">
        <f t="shared" si="87"/>
        <v>0</v>
      </c>
      <c r="AE99" s="6">
        <f t="shared" si="87"/>
        <v>0</v>
      </c>
      <c r="AF99" s="6">
        <f t="shared" si="87"/>
        <v>0</v>
      </c>
      <c r="AG99" s="6">
        <f t="shared" si="87"/>
        <v>0</v>
      </c>
      <c r="AH99" s="6">
        <f t="shared" si="87"/>
        <v>0</v>
      </c>
      <c r="AI99" s="6">
        <f t="shared" si="87"/>
        <v>0</v>
      </c>
      <c r="AJ99" s="6">
        <f t="shared" si="87"/>
        <v>0</v>
      </c>
      <c r="AK99" s="6">
        <f t="shared" si="87"/>
        <v>0</v>
      </c>
      <c r="AL99" s="6">
        <f t="shared" si="87"/>
        <v>0</v>
      </c>
      <c r="AM99" s="6">
        <f t="shared" si="87"/>
        <v>1</v>
      </c>
      <c r="AN99" s="6">
        <f t="shared" si="87"/>
        <v>1</v>
      </c>
      <c r="AO99" s="6">
        <f t="shared" si="87"/>
        <v>1</v>
      </c>
      <c r="AP99" s="6">
        <f t="shared" si="87"/>
        <v>1</v>
      </c>
      <c r="AQ99" s="6">
        <f t="shared" si="87"/>
        <v>1</v>
      </c>
      <c r="AR99" s="6">
        <f t="shared" si="87"/>
        <v>1</v>
      </c>
      <c r="AS99" s="6">
        <f t="shared" si="87"/>
        <v>1</v>
      </c>
      <c r="AT99" s="6">
        <f t="shared" si="87"/>
        <v>1</v>
      </c>
      <c r="AU99" s="6">
        <f t="shared" si="87"/>
        <v>1</v>
      </c>
      <c r="AV99" s="6">
        <f t="shared" si="87"/>
        <v>1</v>
      </c>
      <c r="AW99" s="6">
        <f t="shared" si="87"/>
        <v>1</v>
      </c>
      <c r="AX99" s="6">
        <f t="shared" si="87"/>
        <v>1</v>
      </c>
      <c r="AY99" s="6">
        <f t="shared" si="87"/>
        <v>1</v>
      </c>
      <c r="AZ99" s="6">
        <f t="shared" si="87"/>
        <v>1</v>
      </c>
      <c r="BA99" s="6">
        <f t="shared" si="87"/>
        <v>1</v>
      </c>
      <c r="BB99" s="6">
        <f t="shared" si="87"/>
        <v>1</v>
      </c>
      <c r="BC99" s="6">
        <f t="shared" si="87"/>
        <v>1</v>
      </c>
      <c r="BD99" s="6">
        <f t="shared" si="87"/>
        <v>1</v>
      </c>
      <c r="BE99" s="6">
        <f t="shared" si="87"/>
        <v>1</v>
      </c>
      <c r="BF99" s="6">
        <f t="shared" si="87"/>
        <v>1</v>
      </c>
      <c r="BG99" s="6">
        <f t="shared" si="87"/>
        <v>1</v>
      </c>
      <c r="BH99" s="6">
        <f t="shared" si="87"/>
        <v>1</v>
      </c>
      <c r="BI99" s="6">
        <f t="shared" si="87"/>
        <v>1</v>
      </c>
      <c r="BJ99" s="6">
        <f t="shared" si="87"/>
        <v>1</v>
      </c>
      <c r="BK99" s="6">
        <f t="shared" si="87"/>
        <v>1</v>
      </c>
      <c r="BL99" s="6">
        <f t="shared" si="87"/>
        <v>1</v>
      </c>
      <c r="BM99" s="6">
        <f t="shared" si="87"/>
        <v>1</v>
      </c>
      <c r="BN99" s="6">
        <f t="shared" si="87"/>
        <v>1</v>
      </c>
      <c r="BO99" s="6">
        <f t="shared" si="87"/>
        <v>1</v>
      </c>
      <c r="BP99" s="6">
        <f t="shared" si="87"/>
        <v>1</v>
      </c>
      <c r="BQ99" s="6">
        <f t="shared" ref="BQ99:CH99" si="88">BQ$81</f>
        <v>1</v>
      </c>
      <c r="BR99" s="6">
        <f t="shared" si="88"/>
        <v>1</v>
      </c>
      <c r="BS99" s="6">
        <f t="shared" si="88"/>
        <v>1</v>
      </c>
      <c r="BT99" s="6">
        <f t="shared" si="88"/>
        <v>1</v>
      </c>
      <c r="BU99" s="6">
        <f t="shared" si="88"/>
        <v>1</v>
      </c>
      <c r="BV99" s="6">
        <f t="shared" si="88"/>
        <v>1</v>
      </c>
      <c r="BW99" s="6">
        <f t="shared" si="88"/>
        <v>1</v>
      </c>
      <c r="BX99" s="6">
        <f t="shared" si="88"/>
        <v>1</v>
      </c>
      <c r="BY99" s="6">
        <f t="shared" si="88"/>
        <v>1</v>
      </c>
      <c r="BZ99" s="6">
        <f t="shared" si="88"/>
        <v>1</v>
      </c>
      <c r="CA99" s="6">
        <f t="shared" si="88"/>
        <v>1</v>
      </c>
      <c r="CB99" s="6">
        <f t="shared" si="88"/>
        <v>1</v>
      </c>
      <c r="CC99" s="6">
        <f t="shared" si="88"/>
        <v>1</v>
      </c>
      <c r="CD99" s="6">
        <f t="shared" si="88"/>
        <v>1</v>
      </c>
      <c r="CE99" s="6">
        <f t="shared" si="88"/>
        <v>1</v>
      </c>
      <c r="CF99" s="6">
        <f t="shared" si="88"/>
        <v>1</v>
      </c>
      <c r="CG99" s="6">
        <f t="shared" si="88"/>
        <v>1</v>
      </c>
      <c r="CH99" s="6">
        <f t="shared" si="88"/>
        <v>1</v>
      </c>
    </row>
    <row r="101" spans="1:86" x14ac:dyDescent="0.25">
      <c r="B101" s="6"/>
      <c r="D101" s="6" t="s">
        <v>40</v>
      </c>
    </row>
    <row r="102" spans="1:86" x14ac:dyDescent="0.25">
      <c r="B102" s="6"/>
      <c r="D102" s="6" t="s">
        <v>39</v>
      </c>
    </row>
    <row r="103" spans="1:86" x14ac:dyDescent="0.25">
      <c r="B103" s="6"/>
      <c r="D103" s="6" t="s">
        <v>38</v>
      </c>
    </row>
    <row r="104" spans="1:86" x14ac:dyDescent="0.25">
      <c r="B104" s="6"/>
      <c r="D104" s="6" t="s">
        <v>42</v>
      </c>
    </row>
    <row r="105" spans="1:86" x14ac:dyDescent="0.25">
      <c r="B105" s="6"/>
      <c r="D105" s="6" t="s">
        <v>47</v>
      </c>
    </row>
    <row r="106" spans="1:86" x14ac:dyDescent="0.25">
      <c r="B106" s="6"/>
      <c r="D106" s="6" t="s">
        <v>35</v>
      </c>
      <c r="I106" s="7" t="str">
        <f>IF(I95=1,$D$101,IF(I96=1,$D$102,IF(I97=1,$D$103,IF(I98=1,$D$104,IF(I99=1,$D$105)))))</f>
        <v xml:space="preserve">FC </v>
      </c>
      <c r="J106" s="7" t="str">
        <f t="shared" ref="J106:BU106" si="89">IF(J95=1,$D$101,IF(J96=1,$D$102,IF(J97=1,$D$103,IF(J98=1,$D$104,IF(J99=1,$D$105)))))</f>
        <v xml:space="preserve">Construction </v>
      </c>
      <c r="K106" s="7" t="str">
        <f t="shared" si="89"/>
        <v xml:space="preserve">Construction </v>
      </c>
      <c r="L106" s="7" t="str">
        <f t="shared" si="89"/>
        <v xml:space="preserve">Operation </v>
      </c>
      <c r="M106" s="7" t="str">
        <f t="shared" si="89"/>
        <v xml:space="preserve">Operation </v>
      </c>
      <c r="N106" s="7" t="str">
        <f t="shared" si="89"/>
        <v xml:space="preserve">Operation </v>
      </c>
      <c r="O106" s="7" t="str">
        <f t="shared" si="89"/>
        <v xml:space="preserve">Operation </v>
      </c>
      <c r="P106" s="7" t="str">
        <f t="shared" si="89"/>
        <v xml:space="preserve">Operation </v>
      </c>
      <c r="Q106" s="7" t="str">
        <f t="shared" si="89"/>
        <v xml:space="preserve">Operation </v>
      </c>
      <c r="R106" s="7" t="str">
        <f t="shared" si="89"/>
        <v xml:space="preserve">Operation </v>
      </c>
      <c r="S106" s="7" t="str">
        <f t="shared" si="89"/>
        <v xml:space="preserve">Operation </v>
      </c>
      <c r="T106" s="7" t="str">
        <f t="shared" si="89"/>
        <v xml:space="preserve">Operation </v>
      </c>
      <c r="U106" s="7" t="str">
        <f t="shared" si="89"/>
        <v xml:space="preserve">Operation </v>
      </c>
      <c r="V106" s="7" t="str">
        <f t="shared" si="89"/>
        <v xml:space="preserve">Operation </v>
      </c>
      <c r="W106" s="7" t="str">
        <f t="shared" si="89"/>
        <v xml:space="preserve">Operation </v>
      </c>
      <c r="X106" s="7" t="str">
        <f t="shared" si="89"/>
        <v xml:space="preserve">Operation </v>
      </c>
      <c r="Y106" s="7" t="str">
        <f t="shared" si="89"/>
        <v xml:space="preserve">Operation </v>
      </c>
      <c r="Z106" s="7" t="str">
        <f t="shared" si="89"/>
        <v xml:space="preserve">Operation </v>
      </c>
      <c r="AA106" s="7" t="str">
        <f t="shared" si="89"/>
        <v xml:space="preserve">Operation </v>
      </c>
      <c r="AB106" s="7" t="str">
        <f t="shared" si="89"/>
        <v xml:space="preserve">Operation </v>
      </c>
      <c r="AC106" s="7" t="str">
        <f t="shared" si="89"/>
        <v xml:space="preserve">Operation </v>
      </c>
      <c r="AD106" s="7" t="str">
        <f t="shared" si="89"/>
        <v xml:space="preserve">Operation </v>
      </c>
      <c r="AE106" s="7" t="str">
        <f t="shared" si="89"/>
        <v xml:space="preserve">Operation </v>
      </c>
      <c r="AF106" s="7" t="str">
        <f t="shared" si="89"/>
        <v xml:space="preserve">Operation </v>
      </c>
      <c r="AG106" s="7" t="str">
        <f t="shared" si="89"/>
        <v xml:space="preserve">Operation </v>
      </c>
      <c r="AH106" s="7" t="str">
        <f t="shared" si="89"/>
        <v xml:space="preserve">Operation </v>
      </c>
      <c r="AI106" s="7" t="str">
        <f t="shared" si="89"/>
        <v xml:space="preserve">Operation </v>
      </c>
      <c r="AJ106" s="7" t="str">
        <f t="shared" si="89"/>
        <v xml:space="preserve">Operation </v>
      </c>
      <c r="AK106" s="7" t="str">
        <f t="shared" si="89"/>
        <v xml:space="preserve">Operation </v>
      </c>
      <c r="AL106" s="7" t="str">
        <f t="shared" si="89"/>
        <v xml:space="preserve">Operation </v>
      </c>
      <c r="AM106" s="7" t="str">
        <f t="shared" si="89"/>
        <v>Post-operate.</v>
      </c>
      <c r="AN106" s="7" t="str">
        <f t="shared" si="89"/>
        <v>Post-operate.</v>
      </c>
      <c r="AO106" s="7" t="str">
        <f t="shared" si="89"/>
        <v>Post-operate.</v>
      </c>
      <c r="AP106" s="7" t="str">
        <f t="shared" si="89"/>
        <v>Post-operate.</v>
      </c>
      <c r="AQ106" s="7" t="str">
        <f t="shared" si="89"/>
        <v>Post-operate.</v>
      </c>
      <c r="AR106" s="7" t="str">
        <f t="shared" si="89"/>
        <v>Post-operate.</v>
      </c>
      <c r="AS106" s="7" t="str">
        <f t="shared" si="89"/>
        <v>Post-operate.</v>
      </c>
      <c r="AT106" s="7" t="str">
        <f t="shared" si="89"/>
        <v>Post-operate.</v>
      </c>
      <c r="AU106" s="7" t="str">
        <f t="shared" si="89"/>
        <v>Post-operate.</v>
      </c>
      <c r="AV106" s="7" t="str">
        <f t="shared" si="89"/>
        <v>Post-operate.</v>
      </c>
      <c r="AW106" s="7" t="str">
        <f t="shared" si="89"/>
        <v>Post-operate.</v>
      </c>
      <c r="AX106" s="7" t="str">
        <f t="shared" si="89"/>
        <v>Post-operate.</v>
      </c>
      <c r="AY106" s="7" t="str">
        <f t="shared" si="89"/>
        <v>Post-operate.</v>
      </c>
      <c r="AZ106" s="7" t="str">
        <f t="shared" si="89"/>
        <v>Post-operate.</v>
      </c>
      <c r="BA106" s="7" t="str">
        <f t="shared" si="89"/>
        <v>Post-operate.</v>
      </c>
      <c r="BB106" s="7" t="str">
        <f t="shared" si="89"/>
        <v>Post-operate.</v>
      </c>
      <c r="BC106" s="7" t="str">
        <f t="shared" si="89"/>
        <v>Post-operate.</v>
      </c>
      <c r="BD106" s="7" t="str">
        <f t="shared" si="89"/>
        <v>Post-operate.</v>
      </c>
      <c r="BE106" s="7" t="str">
        <f t="shared" si="89"/>
        <v>Post-operate.</v>
      </c>
      <c r="BF106" s="7" t="str">
        <f t="shared" si="89"/>
        <v>Post-operate.</v>
      </c>
      <c r="BG106" s="7" t="str">
        <f t="shared" si="89"/>
        <v>Post-operate.</v>
      </c>
      <c r="BH106" s="7" t="str">
        <f t="shared" si="89"/>
        <v>Post-operate.</v>
      </c>
      <c r="BI106" s="7" t="str">
        <f t="shared" si="89"/>
        <v>Post-operate.</v>
      </c>
      <c r="BJ106" s="7" t="str">
        <f t="shared" si="89"/>
        <v>Post-operate.</v>
      </c>
      <c r="BK106" s="7" t="str">
        <f t="shared" si="89"/>
        <v>Post-operate.</v>
      </c>
      <c r="BL106" s="7" t="str">
        <f t="shared" si="89"/>
        <v>Post-operate.</v>
      </c>
      <c r="BM106" s="7" t="str">
        <f t="shared" si="89"/>
        <v>Post-operate.</v>
      </c>
      <c r="BN106" s="7" t="str">
        <f t="shared" si="89"/>
        <v>Post-operate.</v>
      </c>
      <c r="BO106" s="7" t="str">
        <f t="shared" si="89"/>
        <v>Post-operate.</v>
      </c>
      <c r="BP106" s="7" t="str">
        <f t="shared" si="89"/>
        <v>Post-operate.</v>
      </c>
      <c r="BQ106" s="7" t="str">
        <f t="shared" si="89"/>
        <v>Post-operate.</v>
      </c>
      <c r="BR106" s="7" t="str">
        <f t="shared" si="89"/>
        <v>Post-operate.</v>
      </c>
      <c r="BS106" s="7" t="str">
        <f t="shared" si="89"/>
        <v>Post-operate.</v>
      </c>
      <c r="BT106" s="7" t="str">
        <f t="shared" si="89"/>
        <v>Post-operate.</v>
      </c>
      <c r="BU106" s="7" t="str">
        <f t="shared" si="89"/>
        <v>Post-operate.</v>
      </c>
      <c r="BV106" s="7" t="str">
        <f t="shared" ref="BV106:CH106" si="90">IF(BV95=1,$D$101,IF(BV96=1,$D$102,IF(BV97=1,$D$103,IF(BV98=1,$D$104,IF(BV99=1,$D$105)))))</f>
        <v>Post-operate.</v>
      </c>
      <c r="BW106" s="7" t="str">
        <f t="shared" si="90"/>
        <v>Post-operate.</v>
      </c>
      <c r="BX106" s="7" t="str">
        <f t="shared" si="90"/>
        <v>Post-operate.</v>
      </c>
      <c r="BY106" s="7" t="str">
        <f t="shared" si="90"/>
        <v>Post-operate.</v>
      </c>
      <c r="BZ106" s="7" t="str">
        <f t="shared" si="90"/>
        <v>Post-operate.</v>
      </c>
      <c r="CA106" s="7" t="str">
        <f t="shared" si="90"/>
        <v>Post-operate.</v>
      </c>
      <c r="CB106" s="7" t="str">
        <f t="shared" si="90"/>
        <v>Post-operate.</v>
      </c>
      <c r="CC106" s="7" t="str">
        <f t="shared" si="90"/>
        <v>Post-operate.</v>
      </c>
      <c r="CD106" s="7" t="str">
        <f t="shared" si="90"/>
        <v>Post-operate.</v>
      </c>
      <c r="CE106" s="7" t="str">
        <f t="shared" si="90"/>
        <v>Post-operate.</v>
      </c>
      <c r="CF106" s="7" t="str">
        <f t="shared" si="90"/>
        <v>Post-operate.</v>
      </c>
      <c r="CG106" s="7" t="str">
        <f t="shared" si="90"/>
        <v>Post-operate.</v>
      </c>
      <c r="CH106" s="7" t="str">
        <f t="shared" si="90"/>
        <v>Post-operate.</v>
      </c>
    </row>
    <row r="107" spans="1:86" x14ac:dyDescent="0.25">
      <c r="B107" s="6"/>
    </row>
    <row r="108" spans="1:86" x14ac:dyDescent="0.25">
      <c r="A108" s="5" t="s">
        <v>46</v>
      </c>
    </row>
    <row r="109" spans="1:86" x14ac:dyDescent="0.25">
      <c r="D109" s="23" t="s">
        <v>44</v>
      </c>
      <c r="E109" s="23" t="s">
        <v>45</v>
      </c>
    </row>
    <row r="110" spans="1:86" x14ac:dyDescent="0.25">
      <c r="D110" s="24">
        <v>43831</v>
      </c>
      <c r="E110" s="25">
        <v>0.02</v>
      </c>
    </row>
    <row r="112" spans="1:86" s="8" customFormat="1" x14ac:dyDescent="0.25">
      <c r="A112" s="5"/>
      <c r="B112" s="5"/>
      <c r="C112" s="5"/>
      <c r="D112" s="6" t="str">
        <f>D$21</f>
        <v xml:space="preserve">Financial period end date </v>
      </c>
      <c r="E112" s="18">
        <f t="shared" ref="E112:BP112" si="91">E$21</f>
        <v>0</v>
      </c>
      <c r="F112" s="7" t="str">
        <f t="shared" si="91"/>
        <v>Date</v>
      </c>
      <c r="G112" s="7">
        <f t="shared" si="91"/>
        <v>0</v>
      </c>
      <c r="H112" s="6">
        <f t="shared" si="91"/>
        <v>0</v>
      </c>
      <c r="I112" s="8">
        <f t="shared" si="91"/>
        <v>44926</v>
      </c>
      <c r="J112" s="8">
        <f t="shared" si="91"/>
        <v>45291</v>
      </c>
      <c r="K112" s="8">
        <f t="shared" si="91"/>
        <v>45657</v>
      </c>
      <c r="L112" s="8">
        <f t="shared" si="91"/>
        <v>46022</v>
      </c>
      <c r="M112" s="8">
        <f t="shared" si="91"/>
        <v>46387</v>
      </c>
      <c r="N112" s="8">
        <f t="shared" si="91"/>
        <v>46752</v>
      </c>
      <c r="O112" s="8">
        <f t="shared" si="91"/>
        <v>47118</v>
      </c>
      <c r="P112" s="8">
        <f t="shared" si="91"/>
        <v>47483</v>
      </c>
      <c r="Q112" s="8">
        <f t="shared" si="91"/>
        <v>47848</v>
      </c>
      <c r="R112" s="8">
        <f t="shared" si="91"/>
        <v>48213</v>
      </c>
      <c r="S112" s="8">
        <f t="shared" si="91"/>
        <v>48579</v>
      </c>
      <c r="T112" s="8">
        <f t="shared" si="91"/>
        <v>48944</v>
      </c>
      <c r="U112" s="8">
        <f t="shared" si="91"/>
        <v>49309</v>
      </c>
      <c r="V112" s="8">
        <f t="shared" si="91"/>
        <v>49674</v>
      </c>
      <c r="W112" s="8">
        <f t="shared" si="91"/>
        <v>50040</v>
      </c>
      <c r="X112" s="8">
        <f t="shared" si="91"/>
        <v>50405</v>
      </c>
      <c r="Y112" s="8">
        <f t="shared" si="91"/>
        <v>50770</v>
      </c>
      <c r="Z112" s="8">
        <f t="shared" si="91"/>
        <v>51135</v>
      </c>
      <c r="AA112" s="8">
        <f t="shared" si="91"/>
        <v>51501</v>
      </c>
      <c r="AB112" s="8">
        <f t="shared" si="91"/>
        <v>51866</v>
      </c>
      <c r="AC112" s="8">
        <f t="shared" si="91"/>
        <v>52231</v>
      </c>
      <c r="AD112" s="8">
        <f t="shared" si="91"/>
        <v>52596</v>
      </c>
      <c r="AE112" s="8">
        <f t="shared" si="91"/>
        <v>52962</v>
      </c>
      <c r="AF112" s="8">
        <f t="shared" si="91"/>
        <v>53327</v>
      </c>
      <c r="AG112" s="8">
        <f t="shared" si="91"/>
        <v>53692</v>
      </c>
      <c r="AH112" s="8">
        <f t="shared" si="91"/>
        <v>54057</v>
      </c>
      <c r="AI112" s="8">
        <f t="shared" si="91"/>
        <v>54423</v>
      </c>
      <c r="AJ112" s="8">
        <f t="shared" si="91"/>
        <v>54788</v>
      </c>
      <c r="AK112" s="8">
        <f t="shared" si="91"/>
        <v>55153</v>
      </c>
      <c r="AL112" s="8">
        <f t="shared" si="91"/>
        <v>55518</v>
      </c>
      <c r="AM112" s="8">
        <f t="shared" si="91"/>
        <v>55884</v>
      </c>
      <c r="AN112" s="8">
        <f t="shared" si="91"/>
        <v>56249</v>
      </c>
      <c r="AO112" s="8">
        <f t="shared" si="91"/>
        <v>56614</v>
      </c>
      <c r="AP112" s="8">
        <f t="shared" si="91"/>
        <v>56979</v>
      </c>
      <c r="AQ112" s="8">
        <f t="shared" si="91"/>
        <v>57345</v>
      </c>
      <c r="AR112" s="8">
        <f t="shared" si="91"/>
        <v>57710</v>
      </c>
      <c r="AS112" s="8">
        <f t="shared" si="91"/>
        <v>58075</v>
      </c>
      <c r="AT112" s="8">
        <f t="shared" si="91"/>
        <v>58440</v>
      </c>
      <c r="AU112" s="8">
        <f t="shared" si="91"/>
        <v>58806</v>
      </c>
      <c r="AV112" s="8">
        <f t="shared" si="91"/>
        <v>59171</v>
      </c>
      <c r="AW112" s="8">
        <f t="shared" si="91"/>
        <v>59536</v>
      </c>
      <c r="AX112" s="8">
        <f t="shared" si="91"/>
        <v>59901</v>
      </c>
      <c r="AY112" s="8">
        <f t="shared" si="91"/>
        <v>60267</v>
      </c>
      <c r="AZ112" s="8">
        <f t="shared" si="91"/>
        <v>60632</v>
      </c>
      <c r="BA112" s="8">
        <f t="shared" si="91"/>
        <v>60997</v>
      </c>
      <c r="BB112" s="8">
        <f t="shared" si="91"/>
        <v>61362</v>
      </c>
      <c r="BC112" s="8">
        <f t="shared" si="91"/>
        <v>61728</v>
      </c>
      <c r="BD112" s="8">
        <f t="shared" si="91"/>
        <v>62093</v>
      </c>
      <c r="BE112" s="8">
        <f t="shared" si="91"/>
        <v>62458</v>
      </c>
      <c r="BF112" s="8">
        <f t="shared" si="91"/>
        <v>62823</v>
      </c>
      <c r="BG112" s="8">
        <f t="shared" si="91"/>
        <v>63189</v>
      </c>
      <c r="BH112" s="8">
        <f t="shared" si="91"/>
        <v>63554</v>
      </c>
      <c r="BI112" s="8">
        <f t="shared" si="91"/>
        <v>63919</v>
      </c>
      <c r="BJ112" s="8">
        <f t="shared" si="91"/>
        <v>64284</v>
      </c>
      <c r="BK112" s="8">
        <f t="shared" si="91"/>
        <v>64650</v>
      </c>
      <c r="BL112" s="8">
        <f t="shared" si="91"/>
        <v>65015</v>
      </c>
      <c r="BM112" s="8">
        <f t="shared" si="91"/>
        <v>65380</v>
      </c>
      <c r="BN112" s="8">
        <f t="shared" si="91"/>
        <v>65745</v>
      </c>
      <c r="BO112" s="8">
        <f t="shared" si="91"/>
        <v>66111</v>
      </c>
      <c r="BP112" s="8">
        <f t="shared" si="91"/>
        <v>66476</v>
      </c>
      <c r="BQ112" s="8">
        <f t="shared" ref="BQ112:CH112" si="92">BQ$21</f>
        <v>66841</v>
      </c>
      <c r="BR112" s="8">
        <f t="shared" si="92"/>
        <v>67206</v>
      </c>
      <c r="BS112" s="8">
        <f t="shared" si="92"/>
        <v>67572</v>
      </c>
      <c r="BT112" s="8">
        <f t="shared" si="92"/>
        <v>67937</v>
      </c>
      <c r="BU112" s="8">
        <f t="shared" si="92"/>
        <v>68302</v>
      </c>
      <c r="BV112" s="8">
        <f t="shared" si="92"/>
        <v>68667</v>
      </c>
      <c r="BW112" s="8">
        <f t="shared" si="92"/>
        <v>69033</v>
      </c>
      <c r="BX112" s="8">
        <f t="shared" si="92"/>
        <v>69398</v>
      </c>
      <c r="BY112" s="8">
        <f t="shared" si="92"/>
        <v>69763</v>
      </c>
      <c r="BZ112" s="8">
        <f t="shared" si="92"/>
        <v>70128</v>
      </c>
      <c r="CA112" s="8">
        <f t="shared" si="92"/>
        <v>70494</v>
      </c>
      <c r="CB112" s="8">
        <f t="shared" si="92"/>
        <v>70859</v>
      </c>
      <c r="CC112" s="8">
        <f t="shared" si="92"/>
        <v>71224</v>
      </c>
      <c r="CD112" s="8">
        <f t="shared" si="92"/>
        <v>71589</v>
      </c>
      <c r="CE112" s="8">
        <f t="shared" si="92"/>
        <v>71955</v>
      </c>
      <c r="CF112" s="8">
        <f t="shared" si="92"/>
        <v>72320</v>
      </c>
      <c r="CG112" s="8">
        <f t="shared" si="92"/>
        <v>72685</v>
      </c>
      <c r="CH112" s="8">
        <f t="shared" si="92"/>
        <v>73050</v>
      </c>
    </row>
    <row r="113" spans="1:86" s="30" customFormat="1" x14ac:dyDescent="0.25">
      <c r="A113" s="26"/>
      <c r="B113" s="26"/>
      <c r="C113" s="26"/>
      <c r="D113" s="6" t="s">
        <v>48</v>
      </c>
      <c r="E113" s="27"/>
      <c r="F113" s="28" t="s">
        <v>52</v>
      </c>
      <c r="G113" s="28"/>
      <c r="H113" s="29"/>
      <c r="I113" s="30">
        <f t="shared" ref="I113:AN113" si="93">VLOOKUP(I112,$D$110:$E$110,2,TRUE)</f>
        <v>0.02</v>
      </c>
      <c r="J113" s="30">
        <f t="shared" si="93"/>
        <v>0.02</v>
      </c>
      <c r="K113" s="30">
        <f t="shared" si="93"/>
        <v>0.02</v>
      </c>
      <c r="L113" s="30">
        <f t="shared" si="93"/>
        <v>0.02</v>
      </c>
      <c r="M113" s="30">
        <f t="shared" si="93"/>
        <v>0.02</v>
      </c>
      <c r="N113" s="30">
        <f t="shared" si="93"/>
        <v>0.02</v>
      </c>
      <c r="O113" s="30">
        <f t="shared" si="93"/>
        <v>0.02</v>
      </c>
      <c r="P113" s="30">
        <f t="shared" si="93"/>
        <v>0.02</v>
      </c>
      <c r="Q113" s="30">
        <f t="shared" si="93"/>
        <v>0.02</v>
      </c>
      <c r="R113" s="30">
        <f t="shared" si="93"/>
        <v>0.02</v>
      </c>
      <c r="S113" s="30">
        <f t="shared" si="93"/>
        <v>0.02</v>
      </c>
      <c r="T113" s="30">
        <f t="shared" si="93"/>
        <v>0.02</v>
      </c>
      <c r="U113" s="30">
        <f t="shared" si="93"/>
        <v>0.02</v>
      </c>
      <c r="V113" s="30">
        <f t="shared" si="93"/>
        <v>0.02</v>
      </c>
      <c r="W113" s="30">
        <f t="shared" si="93"/>
        <v>0.02</v>
      </c>
      <c r="X113" s="30">
        <f t="shared" si="93"/>
        <v>0.02</v>
      </c>
      <c r="Y113" s="30">
        <f t="shared" si="93"/>
        <v>0.02</v>
      </c>
      <c r="Z113" s="30">
        <f t="shared" si="93"/>
        <v>0.02</v>
      </c>
      <c r="AA113" s="30">
        <f t="shared" si="93"/>
        <v>0.02</v>
      </c>
      <c r="AB113" s="30">
        <f t="shared" si="93"/>
        <v>0.02</v>
      </c>
      <c r="AC113" s="30">
        <f t="shared" si="93"/>
        <v>0.02</v>
      </c>
      <c r="AD113" s="30">
        <f t="shared" si="93"/>
        <v>0.02</v>
      </c>
      <c r="AE113" s="30">
        <f t="shared" si="93"/>
        <v>0.02</v>
      </c>
      <c r="AF113" s="30">
        <f t="shared" si="93"/>
        <v>0.02</v>
      </c>
      <c r="AG113" s="30">
        <f t="shared" si="93"/>
        <v>0.02</v>
      </c>
      <c r="AH113" s="30">
        <f t="shared" si="93"/>
        <v>0.02</v>
      </c>
      <c r="AI113" s="30">
        <f t="shared" si="93"/>
        <v>0.02</v>
      </c>
      <c r="AJ113" s="30">
        <f t="shared" si="93"/>
        <v>0.02</v>
      </c>
      <c r="AK113" s="30">
        <f t="shared" si="93"/>
        <v>0.02</v>
      </c>
      <c r="AL113" s="30">
        <f t="shared" si="93"/>
        <v>0.02</v>
      </c>
      <c r="AM113" s="30">
        <f t="shared" si="93"/>
        <v>0.02</v>
      </c>
      <c r="AN113" s="30">
        <f t="shared" si="93"/>
        <v>0.02</v>
      </c>
      <c r="AO113" s="30">
        <f t="shared" ref="AO113:BT113" si="94">VLOOKUP(AO112,$D$110:$E$110,2,TRUE)</f>
        <v>0.02</v>
      </c>
      <c r="AP113" s="30">
        <f t="shared" si="94"/>
        <v>0.02</v>
      </c>
      <c r="AQ113" s="30">
        <f t="shared" si="94"/>
        <v>0.02</v>
      </c>
      <c r="AR113" s="30">
        <f t="shared" si="94"/>
        <v>0.02</v>
      </c>
      <c r="AS113" s="30">
        <f t="shared" si="94"/>
        <v>0.02</v>
      </c>
      <c r="AT113" s="30">
        <f t="shared" si="94"/>
        <v>0.02</v>
      </c>
      <c r="AU113" s="30">
        <f t="shared" si="94"/>
        <v>0.02</v>
      </c>
      <c r="AV113" s="30">
        <f t="shared" si="94"/>
        <v>0.02</v>
      </c>
      <c r="AW113" s="30">
        <f t="shared" si="94"/>
        <v>0.02</v>
      </c>
      <c r="AX113" s="30">
        <f t="shared" si="94"/>
        <v>0.02</v>
      </c>
      <c r="AY113" s="30">
        <f t="shared" si="94"/>
        <v>0.02</v>
      </c>
      <c r="AZ113" s="30">
        <f t="shared" si="94"/>
        <v>0.02</v>
      </c>
      <c r="BA113" s="30">
        <f t="shared" si="94"/>
        <v>0.02</v>
      </c>
      <c r="BB113" s="30">
        <f t="shared" si="94"/>
        <v>0.02</v>
      </c>
      <c r="BC113" s="30">
        <f t="shared" si="94"/>
        <v>0.02</v>
      </c>
      <c r="BD113" s="30">
        <f t="shared" si="94"/>
        <v>0.02</v>
      </c>
      <c r="BE113" s="30">
        <f t="shared" si="94"/>
        <v>0.02</v>
      </c>
      <c r="BF113" s="30">
        <f t="shared" si="94"/>
        <v>0.02</v>
      </c>
      <c r="BG113" s="30">
        <f t="shared" si="94"/>
        <v>0.02</v>
      </c>
      <c r="BH113" s="30">
        <f t="shared" si="94"/>
        <v>0.02</v>
      </c>
      <c r="BI113" s="30">
        <f t="shared" si="94"/>
        <v>0.02</v>
      </c>
      <c r="BJ113" s="30">
        <f t="shared" si="94"/>
        <v>0.02</v>
      </c>
      <c r="BK113" s="30">
        <f t="shared" si="94"/>
        <v>0.02</v>
      </c>
      <c r="BL113" s="30">
        <f t="shared" si="94"/>
        <v>0.02</v>
      </c>
      <c r="BM113" s="30">
        <f t="shared" si="94"/>
        <v>0.02</v>
      </c>
      <c r="BN113" s="30">
        <f t="shared" si="94"/>
        <v>0.02</v>
      </c>
      <c r="BO113" s="30">
        <f t="shared" si="94"/>
        <v>0.02</v>
      </c>
      <c r="BP113" s="30">
        <f t="shared" si="94"/>
        <v>0.02</v>
      </c>
      <c r="BQ113" s="30">
        <f t="shared" si="94"/>
        <v>0.02</v>
      </c>
      <c r="BR113" s="30">
        <f t="shared" si="94"/>
        <v>0.02</v>
      </c>
      <c r="BS113" s="30">
        <f t="shared" si="94"/>
        <v>0.02</v>
      </c>
      <c r="BT113" s="30">
        <f t="shared" si="94"/>
        <v>0.02</v>
      </c>
      <c r="BU113" s="30">
        <f t="shared" ref="BU113:CH113" si="95">VLOOKUP(BU112,$D$110:$E$110,2,TRUE)</f>
        <v>0.02</v>
      </c>
      <c r="BV113" s="30">
        <f t="shared" si="95"/>
        <v>0.02</v>
      </c>
      <c r="BW113" s="30">
        <f t="shared" si="95"/>
        <v>0.02</v>
      </c>
      <c r="BX113" s="30">
        <f t="shared" si="95"/>
        <v>0.02</v>
      </c>
      <c r="BY113" s="30">
        <f t="shared" si="95"/>
        <v>0.02</v>
      </c>
      <c r="BZ113" s="30">
        <f t="shared" si="95"/>
        <v>0.02</v>
      </c>
      <c r="CA113" s="30">
        <f t="shared" si="95"/>
        <v>0.02</v>
      </c>
      <c r="CB113" s="30">
        <f t="shared" si="95"/>
        <v>0.02</v>
      </c>
      <c r="CC113" s="30">
        <f t="shared" si="95"/>
        <v>0.02</v>
      </c>
      <c r="CD113" s="30">
        <f t="shared" si="95"/>
        <v>0.02</v>
      </c>
      <c r="CE113" s="30">
        <f t="shared" si="95"/>
        <v>0.02</v>
      </c>
      <c r="CF113" s="30">
        <f t="shared" si="95"/>
        <v>0.02</v>
      </c>
      <c r="CG113" s="30">
        <f t="shared" si="95"/>
        <v>0.02</v>
      </c>
      <c r="CH113" s="30">
        <f t="shared" si="95"/>
        <v>0.02</v>
      </c>
    </row>
    <row r="114" spans="1:86" s="30" customFormat="1" x14ac:dyDescent="0.25">
      <c r="A114" s="26"/>
      <c r="B114" s="26"/>
      <c r="C114" s="26"/>
      <c r="D114" s="6" t="s">
        <v>49</v>
      </c>
      <c r="E114" s="27"/>
      <c r="F114" s="28" t="s">
        <v>52</v>
      </c>
      <c r="G114" s="28"/>
      <c r="H114" s="29"/>
      <c r="I114" s="30">
        <f>IFERROR(I113,0)</f>
        <v>0.02</v>
      </c>
      <c r="J114" s="30">
        <f t="shared" ref="J114:BU114" si="96">IFERROR(J113,0)</f>
        <v>0.02</v>
      </c>
      <c r="K114" s="30">
        <f t="shared" si="96"/>
        <v>0.02</v>
      </c>
      <c r="L114" s="30">
        <f t="shared" si="96"/>
        <v>0.02</v>
      </c>
      <c r="M114" s="30">
        <f t="shared" si="96"/>
        <v>0.02</v>
      </c>
      <c r="N114" s="30">
        <f t="shared" si="96"/>
        <v>0.02</v>
      </c>
      <c r="O114" s="30">
        <f t="shared" si="96"/>
        <v>0.02</v>
      </c>
      <c r="P114" s="30">
        <f t="shared" si="96"/>
        <v>0.02</v>
      </c>
      <c r="Q114" s="30">
        <f t="shared" si="96"/>
        <v>0.02</v>
      </c>
      <c r="R114" s="30">
        <f t="shared" si="96"/>
        <v>0.02</v>
      </c>
      <c r="S114" s="30">
        <f t="shared" si="96"/>
        <v>0.02</v>
      </c>
      <c r="T114" s="30">
        <f t="shared" si="96"/>
        <v>0.02</v>
      </c>
      <c r="U114" s="30">
        <f t="shared" si="96"/>
        <v>0.02</v>
      </c>
      <c r="V114" s="30">
        <f t="shared" si="96"/>
        <v>0.02</v>
      </c>
      <c r="W114" s="30">
        <f t="shared" si="96"/>
        <v>0.02</v>
      </c>
      <c r="X114" s="30">
        <f t="shared" si="96"/>
        <v>0.02</v>
      </c>
      <c r="Y114" s="30">
        <f t="shared" si="96"/>
        <v>0.02</v>
      </c>
      <c r="Z114" s="30">
        <f t="shared" si="96"/>
        <v>0.02</v>
      </c>
      <c r="AA114" s="30">
        <f t="shared" si="96"/>
        <v>0.02</v>
      </c>
      <c r="AB114" s="30">
        <f t="shared" si="96"/>
        <v>0.02</v>
      </c>
      <c r="AC114" s="30">
        <f t="shared" si="96"/>
        <v>0.02</v>
      </c>
      <c r="AD114" s="30">
        <f t="shared" si="96"/>
        <v>0.02</v>
      </c>
      <c r="AE114" s="30">
        <f t="shared" si="96"/>
        <v>0.02</v>
      </c>
      <c r="AF114" s="30">
        <f t="shared" si="96"/>
        <v>0.02</v>
      </c>
      <c r="AG114" s="30">
        <f t="shared" si="96"/>
        <v>0.02</v>
      </c>
      <c r="AH114" s="30">
        <f t="shared" si="96"/>
        <v>0.02</v>
      </c>
      <c r="AI114" s="30">
        <f t="shared" si="96"/>
        <v>0.02</v>
      </c>
      <c r="AJ114" s="30">
        <f t="shared" si="96"/>
        <v>0.02</v>
      </c>
      <c r="AK114" s="30">
        <f t="shared" si="96"/>
        <v>0.02</v>
      </c>
      <c r="AL114" s="30">
        <f t="shared" si="96"/>
        <v>0.02</v>
      </c>
      <c r="AM114" s="30">
        <f t="shared" si="96"/>
        <v>0.02</v>
      </c>
      <c r="AN114" s="30">
        <f t="shared" si="96"/>
        <v>0.02</v>
      </c>
      <c r="AO114" s="30">
        <f t="shared" si="96"/>
        <v>0.02</v>
      </c>
      <c r="AP114" s="30">
        <f t="shared" si="96"/>
        <v>0.02</v>
      </c>
      <c r="AQ114" s="30">
        <f t="shared" si="96"/>
        <v>0.02</v>
      </c>
      <c r="AR114" s="30">
        <f t="shared" si="96"/>
        <v>0.02</v>
      </c>
      <c r="AS114" s="30">
        <f t="shared" si="96"/>
        <v>0.02</v>
      </c>
      <c r="AT114" s="30">
        <f t="shared" si="96"/>
        <v>0.02</v>
      </c>
      <c r="AU114" s="30">
        <f t="shared" si="96"/>
        <v>0.02</v>
      </c>
      <c r="AV114" s="30">
        <f t="shared" si="96"/>
        <v>0.02</v>
      </c>
      <c r="AW114" s="30">
        <f t="shared" si="96"/>
        <v>0.02</v>
      </c>
      <c r="AX114" s="30">
        <f t="shared" si="96"/>
        <v>0.02</v>
      </c>
      <c r="AY114" s="30">
        <f t="shared" si="96"/>
        <v>0.02</v>
      </c>
      <c r="AZ114" s="30">
        <f t="shared" si="96"/>
        <v>0.02</v>
      </c>
      <c r="BA114" s="30">
        <f t="shared" si="96"/>
        <v>0.02</v>
      </c>
      <c r="BB114" s="30">
        <f t="shared" si="96"/>
        <v>0.02</v>
      </c>
      <c r="BC114" s="30">
        <f t="shared" si="96"/>
        <v>0.02</v>
      </c>
      <c r="BD114" s="30">
        <f t="shared" si="96"/>
        <v>0.02</v>
      </c>
      <c r="BE114" s="30">
        <f t="shared" si="96"/>
        <v>0.02</v>
      </c>
      <c r="BF114" s="30">
        <f t="shared" si="96"/>
        <v>0.02</v>
      </c>
      <c r="BG114" s="30">
        <f t="shared" si="96"/>
        <v>0.02</v>
      </c>
      <c r="BH114" s="30">
        <f t="shared" si="96"/>
        <v>0.02</v>
      </c>
      <c r="BI114" s="30">
        <f t="shared" si="96"/>
        <v>0.02</v>
      </c>
      <c r="BJ114" s="30">
        <f t="shared" si="96"/>
        <v>0.02</v>
      </c>
      <c r="BK114" s="30">
        <f t="shared" si="96"/>
        <v>0.02</v>
      </c>
      <c r="BL114" s="30">
        <f t="shared" si="96"/>
        <v>0.02</v>
      </c>
      <c r="BM114" s="30">
        <f t="shared" si="96"/>
        <v>0.02</v>
      </c>
      <c r="BN114" s="30">
        <f t="shared" si="96"/>
        <v>0.02</v>
      </c>
      <c r="BO114" s="30">
        <f t="shared" si="96"/>
        <v>0.02</v>
      </c>
      <c r="BP114" s="30">
        <f t="shared" si="96"/>
        <v>0.02</v>
      </c>
      <c r="BQ114" s="30">
        <f t="shared" si="96"/>
        <v>0.02</v>
      </c>
      <c r="BR114" s="30">
        <f t="shared" si="96"/>
        <v>0.02</v>
      </c>
      <c r="BS114" s="30">
        <f t="shared" si="96"/>
        <v>0.02</v>
      </c>
      <c r="BT114" s="30">
        <f t="shared" si="96"/>
        <v>0.02</v>
      </c>
      <c r="BU114" s="30">
        <f t="shared" si="96"/>
        <v>0.02</v>
      </c>
      <c r="BV114" s="30">
        <f t="shared" ref="BV114:CH114" si="97">IFERROR(BV113,0)</f>
        <v>0.02</v>
      </c>
      <c r="BW114" s="30">
        <f t="shared" si="97"/>
        <v>0.02</v>
      </c>
      <c r="BX114" s="30">
        <f t="shared" si="97"/>
        <v>0.02</v>
      </c>
      <c r="BY114" s="30">
        <f t="shared" si="97"/>
        <v>0.02</v>
      </c>
      <c r="BZ114" s="30">
        <f t="shared" si="97"/>
        <v>0.02</v>
      </c>
      <c r="CA114" s="30">
        <f t="shared" si="97"/>
        <v>0.02</v>
      </c>
      <c r="CB114" s="30">
        <f t="shared" si="97"/>
        <v>0.02</v>
      </c>
      <c r="CC114" s="30">
        <f t="shared" si="97"/>
        <v>0.02</v>
      </c>
      <c r="CD114" s="30">
        <f t="shared" si="97"/>
        <v>0.02</v>
      </c>
      <c r="CE114" s="30">
        <f t="shared" si="97"/>
        <v>0.02</v>
      </c>
      <c r="CF114" s="30">
        <f t="shared" si="97"/>
        <v>0.02</v>
      </c>
      <c r="CG114" s="30">
        <f t="shared" si="97"/>
        <v>0.02</v>
      </c>
      <c r="CH114" s="30">
        <f t="shared" si="97"/>
        <v>0.02</v>
      </c>
    </row>
    <row r="116" spans="1:86" x14ac:dyDescent="0.25">
      <c r="D116" s="3" t="s">
        <v>50</v>
      </c>
      <c r="E116" s="20">
        <v>12</v>
      </c>
      <c r="F116" s="23" t="s">
        <v>27</v>
      </c>
    </row>
    <row r="117" spans="1:86" x14ac:dyDescent="0.25">
      <c r="D117" s="3" t="s">
        <v>4</v>
      </c>
      <c r="E117" s="20">
        <v>12</v>
      </c>
      <c r="F117" s="23" t="s">
        <v>27</v>
      </c>
    </row>
    <row r="118" spans="1:86" s="30" customFormat="1" x14ac:dyDescent="0.25">
      <c r="A118" s="26"/>
      <c r="B118" s="26"/>
      <c r="C118" s="26"/>
      <c r="D118" s="6" t="str">
        <f>D$114</f>
        <v xml:space="preserve">Annual CPI </v>
      </c>
      <c r="E118" s="29"/>
      <c r="F118" s="28" t="s">
        <v>52</v>
      </c>
      <c r="G118" s="29"/>
      <c r="H118" s="29"/>
      <c r="I118" s="29">
        <f t="shared" ref="I118:BP118" si="98">I$114</f>
        <v>0.02</v>
      </c>
      <c r="J118" s="29">
        <f t="shared" si="98"/>
        <v>0.02</v>
      </c>
      <c r="K118" s="29">
        <f t="shared" si="98"/>
        <v>0.02</v>
      </c>
      <c r="L118" s="29">
        <f t="shared" si="98"/>
        <v>0.02</v>
      </c>
      <c r="M118" s="29">
        <f t="shared" si="98"/>
        <v>0.02</v>
      </c>
      <c r="N118" s="29">
        <f t="shared" si="98"/>
        <v>0.02</v>
      </c>
      <c r="O118" s="29">
        <f t="shared" si="98"/>
        <v>0.02</v>
      </c>
      <c r="P118" s="29">
        <f t="shared" si="98"/>
        <v>0.02</v>
      </c>
      <c r="Q118" s="29">
        <f t="shared" si="98"/>
        <v>0.02</v>
      </c>
      <c r="R118" s="29">
        <f t="shared" si="98"/>
        <v>0.02</v>
      </c>
      <c r="S118" s="29">
        <f t="shared" si="98"/>
        <v>0.02</v>
      </c>
      <c r="T118" s="29">
        <f t="shared" si="98"/>
        <v>0.02</v>
      </c>
      <c r="U118" s="29">
        <f t="shared" si="98"/>
        <v>0.02</v>
      </c>
      <c r="V118" s="29">
        <f t="shared" si="98"/>
        <v>0.02</v>
      </c>
      <c r="W118" s="29">
        <f t="shared" si="98"/>
        <v>0.02</v>
      </c>
      <c r="X118" s="29">
        <f t="shared" si="98"/>
        <v>0.02</v>
      </c>
      <c r="Y118" s="29">
        <f t="shared" si="98"/>
        <v>0.02</v>
      </c>
      <c r="Z118" s="29">
        <f t="shared" si="98"/>
        <v>0.02</v>
      </c>
      <c r="AA118" s="29">
        <f t="shared" si="98"/>
        <v>0.02</v>
      </c>
      <c r="AB118" s="29">
        <f t="shared" si="98"/>
        <v>0.02</v>
      </c>
      <c r="AC118" s="29">
        <f t="shared" si="98"/>
        <v>0.02</v>
      </c>
      <c r="AD118" s="29">
        <f t="shared" si="98"/>
        <v>0.02</v>
      </c>
      <c r="AE118" s="29">
        <f t="shared" si="98"/>
        <v>0.02</v>
      </c>
      <c r="AF118" s="29">
        <f t="shared" si="98"/>
        <v>0.02</v>
      </c>
      <c r="AG118" s="29">
        <f t="shared" si="98"/>
        <v>0.02</v>
      </c>
      <c r="AH118" s="29">
        <f t="shared" si="98"/>
        <v>0.02</v>
      </c>
      <c r="AI118" s="29">
        <f t="shared" si="98"/>
        <v>0.02</v>
      </c>
      <c r="AJ118" s="29">
        <f t="shared" si="98"/>
        <v>0.02</v>
      </c>
      <c r="AK118" s="29">
        <f t="shared" si="98"/>
        <v>0.02</v>
      </c>
      <c r="AL118" s="29">
        <f t="shared" si="98"/>
        <v>0.02</v>
      </c>
      <c r="AM118" s="29">
        <f t="shared" si="98"/>
        <v>0.02</v>
      </c>
      <c r="AN118" s="29">
        <f t="shared" si="98"/>
        <v>0.02</v>
      </c>
      <c r="AO118" s="29">
        <f t="shared" si="98"/>
        <v>0.02</v>
      </c>
      <c r="AP118" s="29">
        <f t="shared" si="98"/>
        <v>0.02</v>
      </c>
      <c r="AQ118" s="29">
        <f t="shared" si="98"/>
        <v>0.02</v>
      </c>
      <c r="AR118" s="29">
        <f t="shared" si="98"/>
        <v>0.02</v>
      </c>
      <c r="AS118" s="29">
        <f t="shared" si="98"/>
        <v>0.02</v>
      </c>
      <c r="AT118" s="29">
        <f t="shared" si="98"/>
        <v>0.02</v>
      </c>
      <c r="AU118" s="29">
        <f t="shared" si="98"/>
        <v>0.02</v>
      </c>
      <c r="AV118" s="29">
        <f t="shared" si="98"/>
        <v>0.02</v>
      </c>
      <c r="AW118" s="29">
        <f t="shared" si="98"/>
        <v>0.02</v>
      </c>
      <c r="AX118" s="29">
        <f t="shared" si="98"/>
        <v>0.02</v>
      </c>
      <c r="AY118" s="29">
        <f t="shared" si="98"/>
        <v>0.02</v>
      </c>
      <c r="AZ118" s="29">
        <f t="shared" si="98"/>
        <v>0.02</v>
      </c>
      <c r="BA118" s="29">
        <f t="shared" si="98"/>
        <v>0.02</v>
      </c>
      <c r="BB118" s="29">
        <f t="shared" si="98"/>
        <v>0.02</v>
      </c>
      <c r="BC118" s="29">
        <f t="shared" si="98"/>
        <v>0.02</v>
      </c>
      <c r="BD118" s="29">
        <f t="shared" si="98"/>
        <v>0.02</v>
      </c>
      <c r="BE118" s="29">
        <f t="shared" si="98"/>
        <v>0.02</v>
      </c>
      <c r="BF118" s="29">
        <f t="shared" si="98"/>
        <v>0.02</v>
      </c>
      <c r="BG118" s="29">
        <f t="shared" si="98"/>
        <v>0.02</v>
      </c>
      <c r="BH118" s="29">
        <f t="shared" si="98"/>
        <v>0.02</v>
      </c>
      <c r="BI118" s="29">
        <f t="shared" si="98"/>
        <v>0.02</v>
      </c>
      <c r="BJ118" s="29">
        <f t="shared" si="98"/>
        <v>0.02</v>
      </c>
      <c r="BK118" s="29">
        <f t="shared" si="98"/>
        <v>0.02</v>
      </c>
      <c r="BL118" s="29">
        <f t="shared" si="98"/>
        <v>0.02</v>
      </c>
      <c r="BM118" s="29">
        <f t="shared" si="98"/>
        <v>0.02</v>
      </c>
      <c r="BN118" s="29">
        <f t="shared" si="98"/>
        <v>0.02</v>
      </c>
      <c r="BO118" s="29">
        <f t="shared" si="98"/>
        <v>0.02</v>
      </c>
      <c r="BP118" s="29">
        <f t="shared" si="98"/>
        <v>0.02</v>
      </c>
      <c r="BQ118" s="29">
        <f t="shared" ref="BQ118:CH118" si="99">BQ$114</f>
        <v>0.02</v>
      </c>
      <c r="BR118" s="29">
        <f t="shared" si="99"/>
        <v>0.02</v>
      </c>
      <c r="BS118" s="29">
        <f t="shared" si="99"/>
        <v>0.02</v>
      </c>
      <c r="BT118" s="29">
        <f t="shared" si="99"/>
        <v>0.02</v>
      </c>
      <c r="BU118" s="29">
        <f t="shared" si="99"/>
        <v>0.02</v>
      </c>
      <c r="BV118" s="29">
        <f t="shared" si="99"/>
        <v>0.02</v>
      </c>
      <c r="BW118" s="29">
        <f t="shared" si="99"/>
        <v>0.02</v>
      </c>
      <c r="BX118" s="29">
        <f t="shared" si="99"/>
        <v>0.02</v>
      </c>
      <c r="BY118" s="29">
        <f t="shared" si="99"/>
        <v>0.02</v>
      </c>
      <c r="BZ118" s="29">
        <f t="shared" si="99"/>
        <v>0.02</v>
      </c>
      <c r="CA118" s="29">
        <f t="shared" si="99"/>
        <v>0.02</v>
      </c>
      <c r="CB118" s="29">
        <f t="shared" si="99"/>
        <v>0.02</v>
      </c>
      <c r="CC118" s="29">
        <f t="shared" si="99"/>
        <v>0.02</v>
      </c>
      <c r="CD118" s="29">
        <f t="shared" si="99"/>
        <v>0.02</v>
      </c>
      <c r="CE118" s="29">
        <f t="shared" si="99"/>
        <v>0.02</v>
      </c>
      <c r="CF118" s="29">
        <f t="shared" si="99"/>
        <v>0.02</v>
      </c>
      <c r="CG118" s="29">
        <f t="shared" si="99"/>
        <v>0.02</v>
      </c>
      <c r="CH118" s="29">
        <f t="shared" si="99"/>
        <v>0.02</v>
      </c>
    </row>
    <row r="119" spans="1:86" x14ac:dyDescent="0.25">
      <c r="D119" s="6" t="s">
        <v>51</v>
      </c>
      <c r="F119" s="7" t="s">
        <v>52</v>
      </c>
      <c r="I119" s="30">
        <f>(1+I118)^($E$117/$E$116)-1</f>
        <v>2.0000000000000018E-2</v>
      </c>
      <c r="J119" s="30">
        <f t="shared" ref="J119:BU119" si="100">(1+J118)^($E$117/$E$116)-1</f>
        <v>2.0000000000000018E-2</v>
      </c>
      <c r="K119" s="30">
        <f t="shared" si="100"/>
        <v>2.0000000000000018E-2</v>
      </c>
      <c r="L119" s="30">
        <f t="shared" si="100"/>
        <v>2.0000000000000018E-2</v>
      </c>
      <c r="M119" s="30">
        <f t="shared" si="100"/>
        <v>2.0000000000000018E-2</v>
      </c>
      <c r="N119" s="30">
        <f t="shared" si="100"/>
        <v>2.0000000000000018E-2</v>
      </c>
      <c r="O119" s="30">
        <f t="shared" si="100"/>
        <v>2.0000000000000018E-2</v>
      </c>
      <c r="P119" s="30">
        <f t="shared" si="100"/>
        <v>2.0000000000000018E-2</v>
      </c>
      <c r="Q119" s="30">
        <f t="shared" si="100"/>
        <v>2.0000000000000018E-2</v>
      </c>
      <c r="R119" s="30">
        <f t="shared" si="100"/>
        <v>2.0000000000000018E-2</v>
      </c>
      <c r="S119" s="30">
        <f t="shared" si="100"/>
        <v>2.0000000000000018E-2</v>
      </c>
      <c r="T119" s="30">
        <f t="shared" si="100"/>
        <v>2.0000000000000018E-2</v>
      </c>
      <c r="U119" s="30">
        <f t="shared" si="100"/>
        <v>2.0000000000000018E-2</v>
      </c>
      <c r="V119" s="30">
        <f t="shared" si="100"/>
        <v>2.0000000000000018E-2</v>
      </c>
      <c r="W119" s="30">
        <f t="shared" si="100"/>
        <v>2.0000000000000018E-2</v>
      </c>
      <c r="X119" s="30">
        <f t="shared" si="100"/>
        <v>2.0000000000000018E-2</v>
      </c>
      <c r="Y119" s="30">
        <f t="shared" si="100"/>
        <v>2.0000000000000018E-2</v>
      </c>
      <c r="Z119" s="30">
        <f t="shared" si="100"/>
        <v>2.0000000000000018E-2</v>
      </c>
      <c r="AA119" s="30">
        <f t="shared" si="100"/>
        <v>2.0000000000000018E-2</v>
      </c>
      <c r="AB119" s="30">
        <f t="shared" si="100"/>
        <v>2.0000000000000018E-2</v>
      </c>
      <c r="AC119" s="30">
        <f t="shared" si="100"/>
        <v>2.0000000000000018E-2</v>
      </c>
      <c r="AD119" s="30">
        <f t="shared" si="100"/>
        <v>2.0000000000000018E-2</v>
      </c>
      <c r="AE119" s="30">
        <f t="shared" si="100"/>
        <v>2.0000000000000018E-2</v>
      </c>
      <c r="AF119" s="30">
        <f t="shared" si="100"/>
        <v>2.0000000000000018E-2</v>
      </c>
      <c r="AG119" s="30">
        <f t="shared" si="100"/>
        <v>2.0000000000000018E-2</v>
      </c>
      <c r="AH119" s="30">
        <f t="shared" si="100"/>
        <v>2.0000000000000018E-2</v>
      </c>
      <c r="AI119" s="30">
        <f t="shared" si="100"/>
        <v>2.0000000000000018E-2</v>
      </c>
      <c r="AJ119" s="30">
        <f t="shared" si="100"/>
        <v>2.0000000000000018E-2</v>
      </c>
      <c r="AK119" s="30">
        <f t="shared" si="100"/>
        <v>2.0000000000000018E-2</v>
      </c>
      <c r="AL119" s="30">
        <f t="shared" si="100"/>
        <v>2.0000000000000018E-2</v>
      </c>
      <c r="AM119" s="30">
        <f t="shared" si="100"/>
        <v>2.0000000000000018E-2</v>
      </c>
      <c r="AN119" s="30">
        <f t="shared" si="100"/>
        <v>2.0000000000000018E-2</v>
      </c>
      <c r="AO119" s="30">
        <f t="shared" si="100"/>
        <v>2.0000000000000018E-2</v>
      </c>
      <c r="AP119" s="30">
        <f t="shared" si="100"/>
        <v>2.0000000000000018E-2</v>
      </c>
      <c r="AQ119" s="30">
        <f t="shared" si="100"/>
        <v>2.0000000000000018E-2</v>
      </c>
      <c r="AR119" s="30">
        <f t="shared" si="100"/>
        <v>2.0000000000000018E-2</v>
      </c>
      <c r="AS119" s="30">
        <f t="shared" si="100"/>
        <v>2.0000000000000018E-2</v>
      </c>
      <c r="AT119" s="30">
        <f t="shared" si="100"/>
        <v>2.0000000000000018E-2</v>
      </c>
      <c r="AU119" s="30">
        <f t="shared" si="100"/>
        <v>2.0000000000000018E-2</v>
      </c>
      <c r="AV119" s="30">
        <f t="shared" si="100"/>
        <v>2.0000000000000018E-2</v>
      </c>
      <c r="AW119" s="30">
        <f t="shared" si="100"/>
        <v>2.0000000000000018E-2</v>
      </c>
      <c r="AX119" s="30">
        <f t="shared" si="100"/>
        <v>2.0000000000000018E-2</v>
      </c>
      <c r="AY119" s="30">
        <f t="shared" si="100"/>
        <v>2.0000000000000018E-2</v>
      </c>
      <c r="AZ119" s="30">
        <f t="shared" si="100"/>
        <v>2.0000000000000018E-2</v>
      </c>
      <c r="BA119" s="30">
        <f t="shared" si="100"/>
        <v>2.0000000000000018E-2</v>
      </c>
      <c r="BB119" s="30">
        <f t="shared" si="100"/>
        <v>2.0000000000000018E-2</v>
      </c>
      <c r="BC119" s="30">
        <f t="shared" si="100"/>
        <v>2.0000000000000018E-2</v>
      </c>
      <c r="BD119" s="30">
        <f t="shared" si="100"/>
        <v>2.0000000000000018E-2</v>
      </c>
      <c r="BE119" s="30">
        <f t="shared" si="100"/>
        <v>2.0000000000000018E-2</v>
      </c>
      <c r="BF119" s="30">
        <f t="shared" si="100"/>
        <v>2.0000000000000018E-2</v>
      </c>
      <c r="BG119" s="30">
        <f t="shared" si="100"/>
        <v>2.0000000000000018E-2</v>
      </c>
      <c r="BH119" s="30">
        <f t="shared" si="100"/>
        <v>2.0000000000000018E-2</v>
      </c>
      <c r="BI119" s="30">
        <f t="shared" si="100"/>
        <v>2.0000000000000018E-2</v>
      </c>
      <c r="BJ119" s="30">
        <f t="shared" si="100"/>
        <v>2.0000000000000018E-2</v>
      </c>
      <c r="BK119" s="30">
        <f t="shared" si="100"/>
        <v>2.0000000000000018E-2</v>
      </c>
      <c r="BL119" s="30">
        <f t="shared" si="100"/>
        <v>2.0000000000000018E-2</v>
      </c>
      <c r="BM119" s="30">
        <f t="shared" si="100"/>
        <v>2.0000000000000018E-2</v>
      </c>
      <c r="BN119" s="30">
        <f t="shared" si="100"/>
        <v>2.0000000000000018E-2</v>
      </c>
      <c r="BO119" s="30">
        <f t="shared" si="100"/>
        <v>2.0000000000000018E-2</v>
      </c>
      <c r="BP119" s="30">
        <f t="shared" si="100"/>
        <v>2.0000000000000018E-2</v>
      </c>
      <c r="BQ119" s="30">
        <f t="shared" si="100"/>
        <v>2.0000000000000018E-2</v>
      </c>
      <c r="BR119" s="30">
        <f t="shared" si="100"/>
        <v>2.0000000000000018E-2</v>
      </c>
      <c r="BS119" s="30">
        <f t="shared" si="100"/>
        <v>2.0000000000000018E-2</v>
      </c>
      <c r="BT119" s="30">
        <f t="shared" si="100"/>
        <v>2.0000000000000018E-2</v>
      </c>
      <c r="BU119" s="30">
        <f t="shared" si="100"/>
        <v>2.0000000000000018E-2</v>
      </c>
      <c r="BV119" s="30">
        <f t="shared" ref="BV119:CH119" si="101">(1+BV118)^($E$117/$E$116)-1</f>
        <v>2.0000000000000018E-2</v>
      </c>
      <c r="BW119" s="30">
        <f t="shared" si="101"/>
        <v>2.0000000000000018E-2</v>
      </c>
      <c r="BX119" s="30">
        <f t="shared" si="101"/>
        <v>2.0000000000000018E-2</v>
      </c>
      <c r="BY119" s="30">
        <f t="shared" si="101"/>
        <v>2.0000000000000018E-2</v>
      </c>
      <c r="BZ119" s="30">
        <f t="shared" si="101"/>
        <v>2.0000000000000018E-2</v>
      </c>
      <c r="CA119" s="30">
        <f t="shared" si="101"/>
        <v>2.0000000000000018E-2</v>
      </c>
      <c r="CB119" s="30">
        <f t="shared" si="101"/>
        <v>2.0000000000000018E-2</v>
      </c>
      <c r="CC119" s="30">
        <f t="shared" si="101"/>
        <v>2.0000000000000018E-2</v>
      </c>
      <c r="CD119" s="30">
        <f t="shared" si="101"/>
        <v>2.0000000000000018E-2</v>
      </c>
      <c r="CE119" s="30">
        <f t="shared" si="101"/>
        <v>2.0000000000000018E-2</v>
      </c>
      <c r="CF119" s="30">
        <f t="shared" si="101"/>
        <v>2.0000000000000018E-2</v>
      </c>
      <c r="CG119" s="30">
        <f t="shared" si="101"/>
        <v>2.0000000000000018E-2</v>
      </c>
      <c r="CH119" s="30">
        <f t="shared" si="101"/>
        <v>2.0000000000000018E-2</v>
      </c>
    </row>
    <row r="121" spans="1:86" x14ac:dyDescent="0.25">
      <c r="C121" s="5" t="s">
        <v>37</v>
      </c>
      <c r="D121" s="6" t="s">
        <v>260</v>
      </c>
      <c r="E121" s="6"/>
      <c r="F121" s="7" t="s">
        <v>43</v>
      </c>
      <c r="G121" s="6">
        <f t="shared" ref="G121:H121" si="102">G$32</f>
        <v>1</v>
      </c>
      <c r="H121" s="6">
        <f t="shared" si="102"/>
        <v>0</v>
      </c>
      <c r="I121" s="6">
        <f>IF(YEAR(I2)&gt;2025,YEAR(I2)-2025,0)</f>
        <v>0</v>
      </c>
      <c r="J121" s="6">
        <f t="shared" ref="J121:AL121" si="103">IF(YEAR(J2)&gt;2025,YEAR(J2)-2025,0)</f>
        <v>0</v>
      </c>
      <c r="K121" s="6">
        <f t="shared" si="103"/>
        <v>0</v>
      </c>
      <c r="L121" s="6">
        <f t="shared" si="103"/>
        <v>0</v>
      </c>
      <c r="M121" s="6">
        <f t="shared" si="103"/>
        <v>1</v>
      </c>
      <c r="N121" s="6">
        <f t="shared" si="103"/>
        <v>2</v>
      </c>
      <c r="O121" s="6">
        <f t="shared" si="103"/>
        <v>3</v>
      </c>
      <c r="P121" s="6">
        <f t="shared" si="103"/>
        <v>4</v>
      </c>
      <c r="Q121" s="6">
        <f t="shared" si="103"/>
        <v>5</v>
      </c>
      <c r="R121" s="6">
        <f t="shared" si="103"/>
        <v>6</v>
      </c>
      <c r="S121" s="6">
        <f t="shared" si="103"/>
        <v>7</v>
      </c>
      <c r="T121" s="6">
        <f t="shared" si="103"/>
        <v>8</v>
      </c>
      <c r="U121" s="6">
        <f t="shared" si="103"/>
        <v>9</v>
      </c>
      <c r="V121" s="6">
        <f t="shared" si="103"/>
        <v>10</v>
      </c>
      <c r="W121" s="6">
        <f t="shared" si="103"/>
        <v>11</v>
      </c>
      <c r="X121" s="6">
        <f t="shared" si="103"/>
        <v>12</v>
      </c>
      <c r="Y121" s="6">
        <f t="shared" si="103"/>
        <v>13</v>
      </c>
      <c r="Z121" s="6">
        <f t="shared" si="103"/>
        <v>14</v>
      </c>
      <c r="AA121" s="6">
        <f t="shared" si="103"/>
        <v>15</v>
      </c>
      <c r="AB121" s="6">
        <f t="shared" si="103"/>
        <v>16</v>
      </c>
      <c r="AC121" s="6">
        <f t="shared" si="103"/>
        <v>17</v>
      </c>
      <c r="AD121" s="6">
        <f t="shared" si="103"/>
        <v>18</v>
      </c>
      <c r="AE121" s="6">
        <f t="shared" si="103"/>
        <v>19</v>
      </c>
      <c r="AF121" s="6">
        <f t="shared" si="103"/>
        <v>20</v>
      </c>
      <c r="AG121" s="6">
        <f t="shared" si="103"/>
        <v>21</v>
      </c>
      <c r="AH121" s="6">
        <f t="shared" si="103"/>
        <v>22</v>
      </c>
      <c r="AI121" s="6">
        <f t="shared" si="103"/>
        <v>23</v>
      </c>
      <c r="AJ121" s="6">
        <f t="shared" si="103"/>
        <v>24</v>
      </c>
      <c r="AK121" s="6">
        <f t="shared" si="103"/>
        <v>25</v>
      </c>
      <c r="AL121" s="6">
        <f t="shared" si="103"/>
        <v>26</v>
      </c>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row>
    <row r="122" spans="1:86" x14ac:dyDescent="0.25">
      <c r="D122" s="167" t="str">
        <f>D$68</f>
        <v xml:space="preserve">Operations period flag </v>
      </c>
      <c r="E122" s="167">
        <f t="shared" ref="E122:BP122" si="104">E$68</f>
        <v>0</v>
      </c>
      <c r="F122" s="168" t="str">
        <f t="shared" si="104"/>
        <v>Flag</v>
      </c>
      <c r="G122" s="167">
        <f t="shared" si="104"/>
        <v>27</v>
      </c>
      <c r="H122" s="167">
        <f t="shared" si="104"/>
        <v>0</v>
      </c>
      <c r="I122" s="167">
        <f t="shared" si="104"/>
        <v>0</v>
      </c>
      <c r="J122" s="167">
        <f t="shared" si="104"/>
        <v>0</v>
      </c>
      <c r="K122" s="167">
        <f t="shared" si="104"/>
        <v>0</v>
      </c>
      <c r="L122" s="167">
        <f t="shared" si="104"/>
        <v>1</v>
      </c>
      <c r="M122" s="167">
        <f t="shared" si="104"/>
        <v>1</v>
      </c>
      <c r="N122" s="167">
        <f t="shared" si="104"/>
        <v>1</v>
      </c>
      <c r="O122" s="167">
        <f t="shared" si="104"/>
        <v>1</v>
      </c>
      <c r="P122" s="167">
        <f t="shared" si="104"/>
        <v>1</v>
      </c>
      <c r="Q122" s="167">
        <f t="shared" si="104"/>
        <v>1</v>
      </c>
      <c r="R122" s="167">
        <f t="shared" si="104"/>
        <v>1</v>
      </c>
      <c r="S122" s="167">
        <f t="shared" si="104"/>
        <v>1</v>
      </c>
      <c r="T122" s="167">
        <f t="shared" si="104"/>
        <v>1</v>
      </c>
      <c r="U122" s="167">
        <f t="shared" si="104"/>
        <v>1</v>
      </c>
      <c r="V122" s="167">
        <f t="shared" si="104"/>
        <v>1</v>
      </c>
      <c r="W122" s="167">
        <f t="shared" si="104"/>
        <v>1</v>
      </c>
      <c r="X122" s="167">
        <f t="shared" si="104"/>
        <v>1</v>
      </c>
      <c r="Y122" s="167">
        <f t="shared" si="104"/>
        <v>1</v>
      </c>
      <c r="Z122" s="167">
        <f t="shared" si="104"/>
        <v>1</v>
      </c>
      <c r="AA122" s="167">
        <f t="shared" si="104"/>
        <v>1</v>
      </c>
      <c r="AB122" s="167">
        <f t="shared" si="104"/>
        <v>1</v>
      </c>
      <c r="AC122" s="167">
        <f t="shared" si="104"/>
        <v>1</v>
      </c>
      <c r="AD122" s="167">
        <f t="shared" si="104"/>
        <v>1</v>
      </c>
      <c r="AE122" s="167">
        <f t="shared" si="104"/>
        <v>1</v>
      </c>
      <c r="AF122" s="167">
        <f t="shared" si="104"/>
        <v>1</v>
      </c>
      <c r="AG122" s="167">
        <f t="shared" si="104"/>
        <v>1</v>
      </c>
      <c r="AH122" s="167">
        <f t="shared" si="104"/>
        <v>1</v>
      </c>
      <c r="AI122" s="167">
        <f t="shared" si="104"/>
        <v>1</v>
      </c>
      <c r="AJ122" s="167">
        <f t="shared" si="104"/>
        <v>1</v>
      </c>
      <c r="AK122" s="167">
        <f t="shared" si="104"/>
        <v>1</v>
      </c>
      <c r="AL122" s="167">
        <f t="shared" si="104"/>
        <v>1</v>
      </c>
      <c r="AM122" s="167">
        <f t="shared" si="104"/>
        <v>0</v>
      </c>
      <c r="AN122" s="167">
        <f t="shared" si="104"/>
        <v>0</v>
      </c>
      <c r="AO122" s="167">
        <f t="shared" si="104"/>
        <v>0</v>
      </c>
      <c r="AP122" s="167">
        <f t="shared" si="104"/>
        <v>0</v>
      </c>
      <c r="AQ122" s="167">
        <f t="shared" si="104"/>
        <v>0</v>
      </c>
      <c r="AR122" s="167">
        <f t="shared" si="104"/>
        <v>0</v>
      </c>
      <c r="AS122" s="167">
        <f t="shared" si="104"/>
        <v>0</v>
      </c>
      <c r="AT122" s="167">
        <f t="shared" si="104"/>
        <v>0</v>
      </c>
      <c r="AU122" s="167">
        <f t="shared" si="104"/>
        <v>0</v>
      </c>
      <c r="AV122" s="167">
        <f t="shared" si="104"/>
        <v>0</v>
      </c>
      <c r="AW122" s="167">
        <f t="shared" si="104"/>
        <v>0</v>
      </c>
      <c r="AX122" s="167">
        <f t="shared" si="104"/>
        <v>0</v>
      </c>
      <c r="AY122" s="167">
        <f t="shared" si="104"/>
        <v>0</v>
      </c>
      <c r="AZ122" s="167">
        <f t="shared" si="104"/>
        <v>0</v>
      </c>
      <c r="BA122" s="167">
        <f t="shared" si="104"/>
        <v>0</v>
      </c>
      <c r="BB122" s="167">
        <f t="shared" si="104"/>
        <v>0</v>
      </c>
      <c r="BC122" s="167">
        <f t="shared" si="104"/>
        <v>0</v>
      </c>
      <c r="BD122" s="167">
        <f t="shared" si="104"/>
        <v>0</v>
      </c>
      <c r="BE122" s="167">
        <f t="shared" si="104"/>
        <v>0</v>
      </c>
      <c r="BF122" s="167">
        <f t="shared" si="104"/>
        <v>0</v>
      </c>
      <c r="BG122" s="167">
        <f t="shared" si="104"/>
        <v>0</v>
      </c>
      <c r="BH122" s="167">
        <f t="shared" si="104"/>
        <v>0</v>
      </c>
      <c r="BI122" s="167">
        <f t="shared" si="104"/>
        <v>0</v>
      </c>
      <c r="BJ122" s="167">
        <f t="shared" si="104"/>
        <v>0</v>
      </c>
      <c r="BK122" s="167">
        <f t="shared" si="104"/>
        <v>0</v>
      </c>
      <c r="BL122" s="167">
        <f t="shared" si="104"/>
        <v>0</v>
      </c>
      <c r="BM122" s="167">
        <f t="shared" si="104"/>
        <v>0</v>
      </c>
      <c r="BN122" s="167">
        <f t="shared" si="104"/>
        <v>0</v>
      </c>
      <c r="BO122" s="167">
        <f t="shared" si="104"/>
        <v>0</v>
      </c>
      <c r="BP122" s="167">
        <f t="shared" si="104"/>
        <v>0</v>
      </c>
      <c r="BQ122" s="167">
        <f t="shared" ref="BQ122:CH122" si="105">BQ$68</f>
        <v>0</v>
      </c>
      <c r="BR122" s="167">
        <f t="shared" si="105"/>
        <v>0</v>
      </c>
      <c r="BS122" s="167">
        <f t="shared" si="105"/>
        <v>0</v>
      </c>
      <c r="BT122" s="167">
        <f t="shared" si="105"/>
        <v>0</v>
      </c>
      <c r="BU122" s="167">
        <f t="shared" si="105"/>
        <v>0</v>
      </c>
      <c r="BV122" s="167">
        <f t="shared" si="105"/>
        <v>0</v>
      </c>
      <c r="BW122" s="167">
        <f t="shared" si="105"/>
        <v>0</v>
      </c>
      <c r="BX122" s="167">
        <f t="shared" si="105"/>
        <v>0</v>
      </c>
      <c r="BY122" s="167">
        <f t="shared" si="105"/>
        <v>0</v>
      </c>
      <c r="BZ122" s="167">
        <f t="shared" si="105"/>
        <v>0</v>
      </c>
      <c r="CA122" s="167">
        <f t="shared" si="105"/>
        <v>0</v>
      </c>
      <c r="CB122" s="167">
        <f t="shared" si="105"/>
        <v>0</v>
      </c>
      <c r="CC122" s="167">
        <f t="shared" si="105"/>
        <v>0</v>
      </c>
      <c r="CD122" s="167">
        <f t="shared" si="105"/>
        <v>0</v>
      </c>
      <c r="CE122" s="167">
        <f t="shared" si="105"/>
        <v>0</v>
      </c>
      <c r="CF122" s="167">
        <f t="shared" si="105"/>
        <v>0</v>
      </c>
      <c r="CG122" s="167">
        <f t="shared" si="105"/>
        <v>0</v>
      </c>
      <c r="CH122" s="167">
        <f t="shared" si="105"/>
        <v>0</v>
      </c>
    </row>
    <row r="123" spans="1:86" s="36" customFormat="1" x14ac:dyDescent="0.25">
      <c r="A123" s="32"/>
      <c r="B123" s="32"/>
      <c r="C123" s="32"/>
      <c r="D123" s="33" t="s">
        <v>272</v>
      </c>
      <c r="E123" s="165">
        <v>3.5</v>
      </c>
      <c r="F123" s="34" t="s">
        <v>53</v>
      </c>
      <c r="G123" s="34"/>
      <c r="H123" s="33"/>
      <c r="I123" s="41">
        <f>IF(I122=1,((1+($E$123/100))^I121),0)</f>
        <v>0</v>
      </c>
      <c r="J123" s="41">
        <f t="shared" ref="J123:BU123" si="106">IF(J122=1,((1+($E$123/100))^J121),0)</f>
        <v>0</v>
      </c>
      <c r="K123" s="41">
        <f t="shared" si="106"/>
        <v>0</v>
      </c>
      <c r="L123" s="41">
        <f t="shared" si="106"/>
        <v>1</v>
      </c>
      <c r="M123" s="41">
        <f t="shared" si="106"/>
        <v>1.0349999999999999</v>
      </c>
      <c r="N123" s="41">
        <f t="shared" si="106"/>
        <v>1.0712249999999999</v>
      </c>
      <c r="O123" s="41">
        <f t="shared" si="106"/>
        <v>1.1087178749999997</v>
      </c>
      <c r="P123" s="41">
        <f t="shared" si="106"/>
        <v>1.1475230006249997</v>
      </c>
      <c r="Q123" s="41">
        <f t="shared" si="106"/>
        <v>1.1876863056468745</v>
      </c>
      <c r="R123" s="41">
        <f t="shared" si="106"/>
        <v>1.2292553263445152</v>
      </c>
      <c r="S123" s="41">
        <f t="shared" si="106"/>
        <v>1.2722792627665731</v>
      </c>
      <c r="T123" s="41">
        <f t="shared" si="106"/>
        <v>1.3168090369634029</v>
      </c>
      <c r="U123" s="41">
        <f t="shared" si="106"/>
        <v>1.3628973532571218</v>
      </c>
      <c r="V123" s="41">
        <f t="shared" si="106"/>
        <v>1.410598760621121</v>
      </c>
      <c r="W123" s="41">
        <f t="shared" si="106"/>
        <v>1.4599697172428603</v>
      </c>
      <c r="X123" s="41">
        <f t="shared" si="106"/>
        <v>1.5110686573463603</v>
      </c>
      <c r="Y123" s="41">
        <f t="shared" si="106"/>
        <v>1.5639560603534826</v>
      </c>
      <c r="Z123" s="41">
        <f t="shared" si="106"/>
        <v>1.6186945224658547</v>
      </c>
      <c r="AA123" s="41">
        <f t="shared" si="106"/>
        <v>1.6753488307521593</v>
      </c>
      <c r="AB123" s="41">
        <f t="shared" si="106"/>
        <v>1.7339860398284845</v>
      </c>
      <c r="AC123" s="41">
        <f t="shared" si="106"/>
        <v>1.7946755512224815</v>
      </c>
      <c r="AD123" s="41">
        <f t="shared" si="106"/>
        <v>1.8574891955152681</v>
      </c>
      <c r="AE123" s="41">
        <f t="shared" si="106"/>
        <v>1.9225013173583023</v>
      </c>
      <c r="AF123" s="41">
        <f t="shared" si="106"/>
        <v>1.9897888634658427</v>
      </c>
      <c r="AG123" s="41">
        <f t="shared" si="106"/>
        <v>2.0594314736871469</v>
      </c>
      <c r="AH123" s="41">
        <f t="shared" si="106"/>
        <v>2.1315115752661971</v>
      </c>
      <c r="AI123" s="41">
        <f t="shared" si="106"/>
        <v>2.2061144804005139</v>
      </c>
      <c r="AJ123" s="41">
        <f t="shared" si="106"/>
        <v>2.2833284872145314</v>
      </c>
      <c r="AK123" s="41">
        <f t="shared" si="106"/>
        <v>2.3632449842670398</v>
      </c>
      <c r="AL123" s="41">
        <f t="shared" si="106"/>
        <v>2.4459585587163861</v>
      </c>
      <c r="AM123" s="41">
        <f t="shared" si="106"/>
        <v>0</v>
      </c>
      <c r="AN123" s="41">
        <f t="shared" si="106"/>
        <v>0</v>
      </c>
      <c r="AO123" s="41">
        <f t="shared" si="106"/>
        <v>0</v>
      </c>
      <c r="AP123" s="41">
        <f t="shared" si="106"/>
        <v>0</v>
      </c>
      <c r="AQ123" s="41">
        <f t="shared" si="106"/>
        <v>0</v>
      </c>
      <c r="AR123" s="41">
        <f t="shared" si="106"/>
        <v>0</v>
      </c>
      <c r="AS123" s="41">
        <f t="shared" si="106"/>
        <v>0</v>
      </c>
      <c r="AT123" s="41">
        <f t="shared" si="106"/>
        <v>0</v>
      </c>
      <c r="AU123" s="41">
        <f t="shared" si="106"/>
        <v>0</v>
      </c>
      <c r="AV123" s="41">
        <f t="shared" si="106"/>
        <v>0</v>
      </c>
      <c r="AW123" s="41">
        <f t="shared" si="106"/>
        <v>0</v>
      </c>
      <c r="AX123" s="41">
        <f t="shared" si="106"/>
        <v>0</v>
      </c>
      <c r="AY123" s="41">
        <f t="shared" si="106"/>
        <v>0</v>
      </c>
      <c r="AZ123" s="41">
        <f t="shared" si="106"/>
        <v>0</v>
      </c>
      <c r="BA123" s="41">
        <f t="shared" si="106"/>
        <v>0</v>
      </c>
      <c r="BB123" s="41">
        <f t="shared" si="106"/>
        <v>0</v>
      </c>
      <c r="BC123" s="41">
        <f t="shared" si="106"/>
        <v>0</v>
      </c>
      <c r="BD123" s="41">
        <f t="shared" si="106"/>
        <v>0</v>
      </c>
      <c r="BE123" s="41">
        <f t="shared" si="106"/>
        <v>0</v>
      </c>
      <c r="BF123" s="41">
        <f t="shared" si="106"/>
        <v>0</v>
      </c>
      <c r="BG123" s="41">
        <f t="shared" si="106"/>
        <v>0</v>
      </c>
      <c r="BH123" s="41">
        <f t="shared" si="106"/>
        <v>0</v>
      </c>
      <c r="BI123" s="41">
        <f t="shared" si="106"/>
        <v>0</v>
      </c>
      <c r="BJ123" s="41">
        <f t="shared" si="106"/>
        <v>0</v>
      </c>
      <c r="BK123" s="41">
        <f t="shared" si="106"/>
        <v>0</v>
      </c>
      <c r="BL123" s="41">
        <f t="shared" si="106"/>
        <v>0</v>
      </c>
      <c r="BM123" s="41">
        <f t="shared" si="106"/>
        <v>0</v>
      </c>
      <c r="BN123" s="41">
        <f t="shared" si="106"/>
        <v>0</v>
      </c>
      <c r="BO123" s="41">
        <f t="shared" si="106"/>
        <v>0</v>
      </c>
      <c r="BP123" s="41">
        <f t="shared" si="106"/>
        <v>0</v>
      </c>
      <c r="BQ123" s="41">
        <f t="shared" si="106"/>
        <v>0</v>
      </c>
      <c r="BR123" s="41">
        <f t="shared" si="106"/>
        <v>0</v>
      </c>
      <c r="BS123" s="41">
        <f t="shared" si="106"/>
        <v>0</v>
      </c>
      <c r="BT123" s="41">
        <f t="shared" si="106"/>
        <v>0</v>
      </c>
      <c r="BU123" s="41">
        <f t="shared" si="106"/>
        <v>0</v>
      </c>
      <c r="BV123" s="41">
        <f t="shared" ref="BV123:CH123" si="107">IF(BV122=1,((1+($E$123/100))^BV121),0)</f>
        <v>0</v>
      </c>
      <c r="BW123" s="41">
        <f t="shared" si="107"/>
        <v>0</v>
      </c>
      <c r="BX123" s="41">
        <f t="shared" si="107"/>
        <v>0</v>
      </c>
      <c r="BY123" s="41">
        <f t="shared" si="107"/>
        <v>0</v>
      </c>
      <c r="BZ123" s="41">
        <f t="shared" si="107"/>
        <v>0</v>
      </c>
      <c r="CA123" s="41">
        <f t="shared" si="107"/>
        <v>0</v>
      </c>
      <c r="CB123" s="41">
        <f t="shared" si="107"/>
        <v>0</v>
      </c>
      <c r="CC123" s="41">
        <f t="shared" si="107"/>
        <v>0</v>
      </c>
      <c r="CD123" s="41">
        <f t="shared" si="107"/>
        <v>0</v>
      </c>
      <c r="CE123" s="41">
        <f t="shared" si="107"/>
        <v>0</v>
      </c>
      <c r="CF123" s="41">
        <f t="shared" si="107"/>
        <v>0</v>
      </c>
      <c r="CG123" s="41">
        <f t="shared" si="107"/>
        <v>0</v>
      </c>
      <c r="CH123" s="41">
        <f t="shared" si="107"/>
        <v>0</v>
      </c>
    </row>
    <row r="124" spans="1:86" s="36" customFormat="1" x14ac:dyDescent="0.25">
      <c r="A124" s="32"/>
      <c r="B124" s="32"/>
      <c r="C124" s="32"/>
      <c r="D124" s="33" t="s">
        <v>273</v>
      </c>
      <c r="E124" s="165">
        <f>Inputs!H23*100</f>
        <v>2</v>
      </c>
      <c r="F124" s="34" t="s">
        <v>53</v>
      </c>
      <c r="G124" s="34"/>
      <c r="H124" s="33"/>
      <c r="I124" s="41">
        <f t="shared" ref="I124:K124" si="108">IF(I122=1,((1+($E$124/100))^I121),0)</f>
        <v>0</v>
      </c>
      <c r="J124" s="41">
        <f t="shared" si="108"/>
        <v>0</v>
      </c>
      <c r="K124" s="41">
        <f t="shared" si="108"/>
        <v>0</v>
      </c>
      <c r="L124" s="41">
        <f>IF(L122=1,((1+($E$124/100))^L121),0)</f>
        <v>1</v>
      </c>
      <c r="M124" s="41">
        <f t="shared" ref="M124:BX124" si="109">IF(M122=1,((1+($E$124/100))^M121),0)</f>
        <v>1.02</v>
      </c>
      <c r="N124" s="41">
        <f t="shared" si="109"/>
        <v>1.0404</v>
      </c>
      <c r="O124" s="41">
        <f t="shared" si="109"/>
        <v>1.0612079999999999</v>
      </c>
      <c r="P124" s="41">
        <f t="shared" si="109"/>
        <v>1.08243216</v>
      </c>
      <c r="Q124" s="41">
        <f t="shared" si="109"/>
        <v>1.1040808032</v>
      </c>
      <c r="R124" s="41">
        <f t="shared" si="109"/>
        <v>1.1261624192640001</v>
      </c>
      <c r="S124" s="41">
        <f t="shared" si="109"/>
        <v>1.1486856676492798</v>
      </c>
      <c r="T124" s="41">
        <f t="shared" si="109"/>
        <v>1.1716593810022655</v>
      </c>
      <c r="U124" s="41">
        <f t="shared" si="109"/>
        <v>1.1950925686223108</v>
      </c>
      <c r="V124" s="41">
        <f t="shared" si="109"/>
        <v>1.2189944199947571</v>
      </c>
      <c r="W124" s="41">
        <f t="shared" si="109"/>
        <v>1.243374308394652</v>
      </c>
      <c r="X124" s="41">
        <f t="shared" si="109"/>
        <v>1.2682417945625453</v>
      </c>
      <c r="Y124" s="41">
        <f t="shared" si="109"/>
        <v>1.2936066304537961</v>
      </c>
      <c r="Z124" s="41">
        <f t="shared" si="109"/>
        <v>1.3194787630628722</v>
      </c>
      <c r="AA124" s="41">
        <f t="shared" si="109"/>
        <v>1.3458683383241292</v>
      </c>
      <c r="AB124" s="41">
        <f t="shared" si="109"/>
        <v>1.372785705090612</v>
      </c>
      <c r="AC124" s="41">
        <f t="shared" si="109"/>
        <v>1.4002414191924244</v>
      </c>
      <c r="AD124" s="41">
        <f t="shared" si="109"/>
        <v>1.4282462475762727</v>
      </c>
      <c r="AE124" s="41">
        <f t="shared" si="109"/>
        <v>1.4568111725277981</v>
      </c>
      <c r="AF124" s="41">
        <f t="shared" si="109"/>
        <v>1.4859473959783542</v>
      </c>
      <c r="AG124" s="41">
        <f t="shared" si="109"/>
        <v>1.5156663438979212</v>
      </c>
      <c r="AH124" s="41">
        <f t="shared" si="109"/>
        <v>1.5459796707758797</v>
      </c>
      <c r="AI124" s="41">
        <f t="shared" si="109"/>
        <v>1.576899264191397</v>
      </c>
      <c r="AJ124" s="41">
        <f t="shared" si="109"/>
        <v>1.608437249475225</v>
      </c>
      <c r="AK124" s="41">
        <f t="shared" si="109"/>
        <v>1.6406059944647295</v>
      </c>
      <c r="AL124" s="41">
        <f t="shared" si="109"/>
        <v>1.6734181143540243</v>
      </c>
      <c r="AM124" s="41">
        <f t="shared" si="109"/>
        <v>0</v>
      </c>
      <c r="AN124" s="41">
        <f t="shared" si="109"/>
        <v>0</v>
      </c>
      <c r="AO124" s="41">
        <f t="shared" si="109"/>
        <v>0</v>
      </c>
      <c r="AP124" s="41">
        <f t="shared" si="109"/>
        <v>0</v>
      </c>
      <c r="AQ124" s="41">
        <f t="shared" si="109"/>
        <v>0</v>
      </c>
      <c r="AR124" s="41">
        <f t="shared" si="109"/>
        <v>0</v>
      </c>
      <c r="AS124" s="41">
        <f t="shared" si="109"/>
        <v>0</v>
      </c>
      <c r="AT124" s="41">
        <f t="shared" si="109"/>
        <v>0</v>
      </c>
      <c r="AU124" s="41">
        <f t="shared" si="109"/>
        <v>0</v>
      </c>
      <c r="AV124" s="41">
        <f t="shared" si="109"/>
        <v>0</v>
      </c>
      <c r="AW124" s="41">
        <f t="shared" si="109"/>
        <v>0</v>
      </c>
      <c r="AX124" s="41">
        <f t="shared" si="109"/>
        <v>0</v>
      </c>
      <c r="AY124" s="41">
        <f t="shared" si="109"/>
        <v>0</v>
      </c>
      <c r="AZ124" s="41">
        <f t="shared" si="109"/>
        <v>0</v>
      </c>
      <c r="BA124" s="41">
        <f t="shared" si="109"/>
        <v>0</v>
      </c>
      <c r="BB124" s="41">
        <f t="shared" si="109"/>
        <v>0</v>
      </c>
      <c r="BC124" s="41">
        <f t="shared" si="109"/>
        <v>0</v>
      </c>
      <c r="BD124" s="41">
        <f t="shared" si="109"/>
        <v>0</v>
      </c>
      <c r="BE124" s="41">
        <f t="shared" si="109"/>
        <v>0</v>
      </c>
      <c r="BF124" s="41">
        <f t="shared" si="109"/>
        <v>0</v>
      </c>
      <c r="BG124" s="41">
        <f t="shared" si="109"/>
        <v>0</v>
      </c>
      <c r="BH124" s="41">
        <f t="shared" si="109"/>
        <v>0</v>
      </c>
      <c r="BI124" s="41">
        <f t="shared" si="109"/>
        <v>0</v>
      </c>
      <c r="BJ124" s="41">
        <f t="shared" si="109"/>
        <v>0</v>
      </c>
      <c r="BK124" s="41">
        <f t="shared" si="109"/>
        <v>0</v>
      </c>
      <c r="BL124" s="41">
        <f t="shared" si="109"/>
        <v>0</v>
      </c>
      <c r="BM124" s="41">
        <f t="shared" si="109"/>
        <v>0</v>
      </c>
      <c r="BN124" s="41">
        <f t="shared" si="109"/>
        <v>0</v>
      </c>
      <c r="BO124" s="41">
        <f t="shared" si="109"/>
        <v>0</v>
      </c>
      <c r="BP124" s="41">
        <f t="shared" si="109"/>
        <v>0</v>
      </c>
      <c r="BQ124" s="41">
        <f t="shared" si="109"/>
        <v>0</v>
      </c>
      <c r="BR124" s="41">
        <f t="shared" si="109"/>
        <v>0</v>
      </c>
      <c r="BS124" s="41">
        <f t="shared" si="109"/>
        <v>0</v>
      </c>
      <c r="BT124" s="41">
        <f t="shared" si="109"/>
        <v>0</v>
      </c>
      <c r="BU124" s="41">
        <f t="shared" si="109"/>
        <v>0</v>
      </c>
      <c r="BV124" s="41">
        <f t="shared" si="109"/>
        <v>0</v>
      </c>
      <c r="BW124" s="41">
        <f t="shared" si="109"/>
        <v>0</v>
      </c>
      <c r="BX124" s="41">
        <f t="shared" si="109"/>
        <v>0</v>
      </c>
      <c r="BY124" s="41">
        <f t="shared" ref="BY124:CH124" si="110">IF(BY122=1,((1+($E$124/100))^BY121),0)</f>
        <v>0</v>
      </c>
      <c r="BZ124" s="41">
        <f t="shared" si="110"/>
        <v>0</v>
      </c>
      <c r="CA124" s="41">
        <f t="shared" si="110"/>
        <v>0</v>
      </c>
      <c r="CB124" s="41">
        <f t="shared" si="110"/>
        <v>0</v>
      </c>
      <c r="CC124" s="41">
        <f t="shared" si="110"/>
        <v>0</v>
      </c>
      <c r="CD124" s="41">
        <f t="shared" si="110"/>
        <v>0</v>
      </c>
      <c r="CE124" s="41">
        <f t="shared" si="110"/>
        <v>0</v>
      </c>
      <c r="CF124" s="41">
        <f t="shared" si="110"/>
        <v>0</v>
      </c>
      <c r="CG124" s="41">
        <f t="shared" si="110"/>
        <v>0</v>
      </c>
      <c r="CH124" s="41">
        <f t="shared" si="110"/>
        <v>0</v>
      </c>
    </row>
  </sheetData>
  <conditionalFormatting sqref="I3:XFD3">
    <cfRule type="cellIs" dxfId="71" priority="1" operator="equal">
      <formula>"Post-operate."</formula>
    </cfRule>
    <cfRule type="cellIs" dxfId="70" priority="2" operator="equal">
      <formula>"Operation "</formula>
    </cfRule>
    <cfRule type="cellIs" dxfId="69" priority="3" operator="equal">
      <formula>"Construction "</formula>
    </cfRule>
    <cfRule type="cellIs" dxfId="68" priority="4" operator="equal">
      <formula>"FC "</formula>
    </cfRule>
    <cfRule type="cellIs" dxfId="67" priority="5" operator="equal">
      <formula>"Pre-FC"</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EE0F-454B-4A86-982B-504940B0ED4C}">
  <dimension ref="A1:XFC102"/>
  <sheetViews>
    <sheetView zoomScale="90" zoomScaleNormal="90" workbookViewId="0">
      <pane xSplit="7" ySplit="5" topLeftCell="H6" activePane="bottomRight" state="frozen"/>
      <selection pane="topRight" activeCell="H1" sqref="H1"/>
      <selection pane="bottomLeft" activeCell="A6" sqref="A6"/>
      <selection pane="bottomRight" activeCell="I17" sqref="I17"/>
    </sheetView>
  </sheetViews>
  <sheetFormatPr defaultColWidth="0" defaultRowHeight="15" x14ac:dyDescent="0.25"/>
  <cols>
    <col min="1" max="3" width="1.28515625" style="5" customWidth="1"/>
    <col min="4" max="4" width="45.42578125" style="6" bestFit="1" customWidth="1"/>
    <col min="5" max="5" width="27.28515625" style="75" customWidth="1"/>
    <col min="6" max="7" width="12.85546875" style="7" customWidth="1"/>
    <col min="8" max="8" width="2.5703125" style="6" customWidth="1"/>
    <col min="9" max="25" width="13.7109375" style="14" customWidth="1"/>
    <col min="26" max="26" width="15.85546875" style="14" customWidth="1"/>
    <col min="27"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315</v>
      </c>
      <c r="B1" s="10"/>
      <c r="C1" s="10"/>
      <c r="D1" s="11"/>
      <c r="E1" s="101"/>
      <c r="F1" s="12"/>
      <c r="G1" s="12"/>
      <c r="H1" s="11"/>
    </row>
    <row r="2" spans="1:86" s="8" customFormat="1" x14ac:dyDescent="0.25">
      <c r="A2" s="5"/>
      <c r="B2" s="5"/>
      <c r="C2" s="5"/>
      <c r="D2" s="6" t="s">
        <v>0</v>
      </c>
      <c r="E2" s="75"/>
      <c r="F2" s="7"/>
      <c r="G2" s="7"/>
      <c r="H2" s="6">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x14ac:dyDescent="0.25">
      <c r="A7" s="5" t="s">
        <v>308</v>
      </c>
    </row>
    <row r="8" spans="1:86" x14ac:dyDescent="0.25">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row>
    <row r="9" spans="1:86" x14ac:dyDescent="0.25">
      <c r="B9" s="5" t="s">
        <v>309</v>
      </c>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row>
    <row r="10" spans="1:86" x14ac:dyDescent="0.25">
      <c r="D10" s="37" t="str">
        <f>FinSt!D$51</f>
        <v xml:space="preserve">Cash flow available for debt service </v>
      </c>
      <c r="E10" s="37">
        <f>FinSt!E$51</f>
        <v>0</v>
      </c>
      <c r="F10" s="37" t="str">
        <f>FinSt!F$51</f>
        <v>$ 000s</v>
      </c>
      <c r="G10" s="37">
        <f>FinSt!G$51</f>
        <v>210902.38120073226</v>
      </c>
      <c r="H10" s="37">
        <f>FinSt!H$51</f>
        <v>0</v>
      </c>
      <c r="I10" s="37">
        <f>FinSt!I$51</f>
        <v>0</v>
      </c>
      <c r="J10" s="37">
        <f>FinSt!J$51</f>
        <v>0</v>
      </c>
      <c r="K10" s="37">
        <f>FinSt!K$51</f>
        <v>0</v>
      </c>
      <c r="L10" s="37">
        <f>FinSt!L$51</f>
        <v>2917.8082191780823</v>
      </c>
      <c r="M10" s="37">
        <f>FinSt!M$51</f>
        <v>3263.2561643835616</v>
      </c>
      <c r="N10" s="37">
        <f>FinSt!N$51</f>
        <v>3548.0152901712322</v>
      </c>
      <c r="O10" s="37">
        <f>FinSt!O$51</f>
        <v>3763.2531414415389</v>
      </c>
      <c r="P10" s="37">
        <f>FinSt!P$51</f>
        <v>3891.5519222811836</v>
      </c>
      <c r="Q10" s="37">
        <f>FinSt!Q$51</f>
        <v>4122.1792712674232</v>
      </c>
      <c r="R10" s="37">
        <f>FinSt!R$51</f>
        <v>4371.4470346659082</v>
      </c>
      <c r="S10" s="37">
        <f>FinSt!S$51</f>
        <v>4640.1851209729912</v>
      </c>
      <c r="T10" s="37">
        <f>FinSt!T$51</f>
        <v>4930.8463071743054</v>
      </c>
      <c r="U10" s="37">
        <f>FinSt!U$51</f>
        <v>5243.4053160667581</v>
      </c>
      <c r="V10" s="37">
        <f>FinSt!V$51</f>
        <v>5580.5252076779461</v>
      </c>
      <c r="W10" s="37">
        <f>FinSt!W$51</f>
        <v>5943.4165448378917</v>
      </c>
      <c r="X10" s="37">
        <f>FinSt!X$51</f>
        <v>6335.0687749416202</v>
      </c>
      <c r="Y10" s="37">
        <f>FinSt!Y$51</f>
        <v>6755.8128433666825</v>
      </c>
      <c r="Z10" s="37">
        <f>FinSt!Z$51</f>
        <v>7208.9151585276577</v>
      </c>
      <c r="AA10" s="37">
        <f>FinSt!AA$51</f>
        <v>7712.723640207616</v>
      </c>
      <c r="AB10" s="37">
        <f>FinSt!AB$51</f>
        <v>8254.2882092574037</v>
      </c>
      <c r="AC10" s="37">
        <f>FinSt!AC$51</f>
        <v>8834.4389124852569</v>
      </c>
      <c r="AD10" s="37">
        <f>FinSt!AD$51</f>
        <v>9457.2168417379489</v>
      </c>
      <c r="AE10" s="37">
        <f>FinSt!AE$51</f>
        <v>10125.026847469086</v>
      </c>
      <c r="AF10" s="37">
        <f>FinSt!AF$51</f>
        <v>10842.428289183472</v>
      </c>
      <c r="AG10" s="37">
        <f>FinSt!AG$51</f>
        <v>11610.940934250293</v>
      </c>
      <c r="AH10" s="37">
        <f>FinSt!AH$51</f>
        <v>12435.604540406397</v>
      </c>
      <c r="AI10" s="37">
        <f>FinSt!AI$51</f>
        <v>13319.735148879048</v>
      </c>
      <c r="AJ10" s="37">
        <f>FinSt!AJ$51</f>
        <v>14269.031690912841</v>
      </c>
      <c r="AK10" s="37">
        <f>FinSt!AK$51</f>
        <v>15285.957342417663</v>
      </c>
      <c r="AL10" s="37">
        <f>FinSt!AL$51</f>
        <v>16376.843701448834</v>
      </c>
      <c r="AM10" s="37">
        <f>FinSt!AM$51</f>
        <v>-137.54121487841306</v>
      </c>
      <c r="AN10" s="37">
        <f>FinSt!AN$51</f>
        <v>-2.7284841053187846E-14</v>
      </c>
      <c r="AO10" s="37">
        <f>FinSt!AO$51</f>
        <v>-2.7284841053187846E-14</v>
      </c>
      <c r="AP10" s="37">
        <f>FinSt!AP$51</f>
        <v>-2.7284841053187846E-14</v>
      </c>
      <c r="AQ10" s="37">
        <f>FinSt!AQ$51</f>
        <v>-2.7284841053187846E-14</v>
      </c>
      <c r="AR10" s="37">
        <f>FinSt!AR$51</f>
        <v>-2.7284841053187846E-14</v>
      </c>
      <c r="AS10" s="37">
        <f>FinSt!AS$51</f>
        <v>-2.7284841053187846E-14</v>
      </c>
      <c r="AT10" s="37">
        <f>FinSt!AT$51</f>
        <v>-2.7284841053187846E-14</v>
      </c>
      <c r="AU10" s="37">
        <f>FinSt!AU$51</f>
        <v>-2.7284841053187846E-14</v>
      </c>
      <c r="AV10" s="37">
        <f>FinSt!AV$51</f>
        <v>-2.7284841053187846E-14</v>
      </c>
      <c r="AW10" s="37">
        <f>FinSt!AW$51</f>
        <v>-2.7284841053187846E-14</v>
      </c>
      <c r="AX10" s="37">
        <f>FinSt!AX$51</f>
        <v>-2.7284841053187846E-14</v>
      </c>
      <c r="AY10" s="37">
        <f>FinSt!AY$51</f>
        <v>-2.7284841053187846E-14</v>
      </c>
      <c r="AZ10" s="37">
        <f>FinSt!AZ$51</f>
        <v>-2.7284841053187846E-14</v>
      </c>
      <c r="BA10" s="37">
        <f>FinSt!BA$51</f>
        <v>-2.7284841053187846E-14</v>
      </c>
      <c r="BB10" s="37">
        <f>FinSt!BB$51</f>
        <v>-2.7284841053187846E-14</v>
      </c>
      <c r="BC10" s="37">
        <f>FinSt!BC$51</f>
        <v>-2.7284841053187846E-14</v>
      </c>
      <c r="BD10" s="37">
        <f>FinSt!BD$51</f>
        <v>-2.7284841053187846E-14</v>
      </c>
      <c r="BE10" s="37">
        <f>FinSt!BE$51</f>
        <v>-2.7284841053187846E-14</v>
      </c>
      <c r="BF10" s="37">
        <f>FinSt!BF$51</f>
        <v>-2.7284841053187846E-14</v>
      </c>
      <c r="BG10" s="37">
        <f>FinSt!BG$51</f>
        <v>-2.7284841053187846E-14</v>
      </c>
      <c r="BH10" s="37">
        <f>FinSt!BH$51</f>
        <v>-2.7284841053187846E-14</v>
      </c>
      <c r="BI10" s="37">
        <f>FinSt!BI$51</f>
        <v>-2.7284841053187846E-14</v>
      </c>
      <c r="BJ10" s="37">
        <f>FinSt!BJ$51</f>
        <v>-2.7284841053187846E-14</v>
      </c>
      <c r="BK10" s="37">
        <f>FinSt!BK$51</f>
        <v>-2.7284841053187846E-14</v>
      </c>
      <c r="BL10" s="37">
        <f>FinSt!BL$51</f>
        <v>-2.7284841053187846E-14</v>
      </c>
      <c r="BM10" s="37">
        <f>FinSt!BM$51</f>
        <v>-2.7284841053187846E-14</v>
      </c>
      <c r="BN10" s="37">
        <f>FinSt!BN$51</f>
        <v>-2.7284841053187846E-14</v>
      </c>
      <c r="BO10" s="37">
        <f>FinSt!BO$51</f>
        <v>-2.7284841053187846E-14</v>
      </c>
      <c r="BP10" s="37">
        <f>FinSt!BP$51</f>
        <v>-2.7284841053187846E-14</v>
      </c>
      <c r="BQ10" s="37">
        <f>FinSt!BQ$51</f>
        <v>-2.7284841053187846E-14</v>
      </c>
      <c r="BR10" s="37">
        <f>FinSt!BR$51</f>
        <v>-2.7284841053187846E-14</v>
      </c>
      <c r="BS10" s="37">
        <f>FinSt!BS$51</f>
        <v>-2.7284841053187846E-14</v>
      </c>
      <c r="BT10" s="37">
        <f>FinSt!BT$51</f>
        <v>-2.7284841053187846E-14</v>
      </c>
      <c r="BU10" s="37">
        <f>FinSt!BU$51</f>
        <v>-2.7284841053187846E-14</v>
      </c>
      <c r="BV10" s="37">
        <f>FinSt!BV$51</f>
        <v>-2.7284841053187846E-14</v>
      </c>
      <c r="BW10" s="37">
        <f>FinSt!BW$51</f>
        <v>-2.7284841053187846E-14</v>
      </c>
      <c r="BX10" s="37">
        <f>FinSt!BX$51</f>
        <v>-2.7284841053187846E-14</v>
      </c>
      <c r="BY10" s="37">
        <f>FinSt!BY$51</f>
        <v>-2.7284841053187846E-14</v>
      </c>
      <c r="BZ10" s="37">
        <f>FinSt!BZ$51</f>
        <v>-2.7284841053187846E-14</v>
      </c>
      <c r="CA10" s="37">
        <f>FinSt!CA$51</f>
        <v>-2.7284841053187846E-14</v>
      </c>
      <c r="CB10" s="37">
        <f>FinSt!CB$51</f>
        <v>-2.7284841053187846E-14</v>
      </c>
      <c r="CC10" s="37">
        <f>FinSt!CC$51</f>
        <v>-2.7284841053187846E-14</v>
      </c>
      <c r="CD10" s="37">
        <f>FinSt!CD$51</f>
        <v>-2.7284841053187846E-14</v>
      </c>
      <c r="CE10" s="37">
        <f>FinSt!CE$51</f>
        <v>-2.7284841053187846E-14</v>
      </c>
      <c r="CF10" s="37">
        <f>FinSt!CF$51</f>
        <v>-2.7284841053187846E-14</v>
      </c>
      <c r="CG10" s="37">
        <f>FinSt!CG$51</f>
        <v>-2.7284841053187846E-14</v>
      </c>
      <c r="CH10" s="37">
        <f>FinSt!CH$51</f>
        <v>-2.7284841053187846E-14</v>
      </c>
    </row>
    <row r="11" spans="1:86" x14ac:dyDescent="0.25">
      <c r="D11" s="37" t="str">
        <f>Loan!D$24</f>
        <v>Debt service</v>
      </c>
      <c r="E11" s="37">
        <f>Loan!E$24</f>
        <v>0</v>
      </c>
      <c r="F11" s="37" t="str">
        <f>Loan!F$24</f>
        <v>$ 000s</v>
      </c>
      <c r="G11" s="37">
        <f>Loan!G$24</f>
        <v>25216.711213822331</v>
      </c>
      <c r="H11" s="37">
        <f>Loan!H$24</f>
        <v>0</v>
      </c>
      <c r="I11" s="37">
        <f>Loan!I$24</f>
        <v>0</v>
      </c>
      <c r="J11" s="37">
        <f>Loan!J$24</f>
        <v>0</v>
      </c>
      <c r="K11" s="37">
        <f>Loan!K$24</f>
        <v>0</v>
      </c>
      <c r="L11" s="37">
        <f>Loan!L$24</f>
        <v>2161.4323897561994</v>
      </c>
      <c r="M11" s="37">
        <f>Loan!M$24</f>
        <v>2106.0110464291174</v>
      </c>
      <c r="N11" s="37">
        <f>Loan!N$24</f>
        <v>2050.5897031020354</v>
      </c>
      <c r="O11" s="37">
        <f>Loan!O$24</f>
        <v>1995.1683597749534</v>
      </c>
      <c r="P11" s="37">
        <f>Loan!P$24</f>
        <v>1939.7470164478714</v>
      </c>
      <c r="Q11" s="37">
        <f>Loan!Q$24</f>
        <v>1884.3256731207894</v>
      </c>
      <c r="R11" s="37">
        <f>Loan!R$24</f>
        <v>1828.9043297937073</v>
      </c>
      <c r="S11" s="37">
        <f>Loan!S$24</f>
        <v>1773.4829864666253</v>
      </c>
      <c r="T11" s="37">
        <f>Loan!T$24</f>
        <v>1718.0616431395431</v>
      </c>
      <c r="U11" s="37">
        <f>Loan!U$24</f>
        <v>1662.6402998124611</v>
      </c>
      <c r="V11" s="37">
        <f>Loan!V$24</f>
        <v>1607.2189564853791</v>
      </c>
      <c r="W11" s="37">
        <f>Loan!W$24</f>
        <v>1551.7976131582971</v>
      </c>
      <c r="X11" s="37">
        <f>Loan!X$24</f>
        <v>1496.376269831215</v>
      </c>
      <c r="Y11" s="37">
        <f>Loan!Y$24</f>
        <v>1440.954926504133</v>
      </c>
      <c r="Z11" s="37">
        <f>Loan!Z$24</f>
        <v>-9.0949470177292829E-14</v>
      </c>
      <c r="AA11" s="37">
        <f>Loan!AA$24</f>
        <v>-9.0949470177292829E-14</v>
      </c>
      <c r="AB11" s="37">
        <f>Loan!AB$24</f>
        <v>-9.0949470177292829E-14</v>
      </c>
      <c r="AC11" s="37">
        <f>Loan!AC$24</f>
        <v>-9.0949470177292829E-14</v>
      </c>
      <c r="AD11" s="37">
        <f>Loan!AD$24</f>
        <v>-9.0949470177292829E-14</v>
      </c>
      <c r="AE11" s="37">
        <f>Loan!AE$24</f>
        <v>-9.0949470177292829E-14</v>
      </c>
      <c r="AF11" s="37">
        <f>Loan!AF$24</f>
        <v>-9.0949470177292829E-14</v>
      </c>
      <c r="AG11" s="37">
        <f>Loan!AG$24</f>
        <v>-9.0949470177292829E-14</v>
      </c>
      <c r="AH11" s="37">
        <f>Loan!AH$24</f>
        <v>-9.0949470177292829E-14</v>
      </c>
      <c r="AI11" s="37">
        <f>Loan!AI$24</f>
        <v>-9.0949470177292829E-14</v>
      </c>
      <c r="AJ11" s="37">
        <f>Loan!AJ$24</f>
        <v>-9.0949470177292829E-14</v>
      </c>
      <c r="AK11" s="37">
        <f>Loan!AK$24</f>
        <v>-9.0949470177292829E-14</v>
      </c>
      <c r="AL11" s="37">
        <f>Loan!AL$24</f>
        <v>-9.0949470177292829E-14</v>
      </c>
      <c r="AM11" s="37">
        <f>Loan!AM$24</f>
        <v>-9.0949470177292829E-14</v>
      </c>
      <c r="AN11" s="37">
        <f>Loan!AN$24</f>
        <v>-9.0949470177292829E-14</v>
      </c>
      <c r="AO11" s="37">
        <f>Loan!AO$24</f>
        <v>-9.0949470177292829E-14</v>
      </c>
      <c r="AP11" s="37">
        <f>Loan!AP$24</f>
        <v>-9.0949470177292829E-14</v>
      </c>
      <c r="AQ11" s="37">
        <f>Loan!AQ$24</f>
        <v>-9.0949470177292829E-14</v>
      </c>
      <c r="AR11" s="37">
        <f>Loan!AR$24</f>
        <v>-9.0949470177292829E-14</v>
      </c>
      <c r="AS11" s="37">
        <f>Loan!AS$24</f>
        <v>-9.0949470177292829E-14</v>
      </c>
      <c r="AT11" s="37">
        <f>Loan!AT$24</f>
        <v>-9.0949470177292829E-14</v>
      </c>
      <c r="AU11" s="37">
        <f>Loan!AU$24</f>
        <v>-9.0949470177292829E-14</v>
      </c>
      <c r="AV11" s="37">
        <f>Loan!AV$24</f>
        <v>-9.0949470177292829E-14</v>
      </c>
      <c r="AW11" s="37">
        <f>Loan!AW$24</f>
        <v>-9.0949470177292829E-14</v>
      </c>
      <c r="AX11" s="37">
        <f>Loan!AX$24</f>
        <v>-9.0949470177292829E-14</v>
      </c>
      <c r="AY11" s="37">
        <f>Loan!AY$24</f>
        <v>-9.0949470177292829E-14</v>
      </c>
      <c r="AZ11" s="37">
        <f>Loan!AZ$24</f>
        <v>-9.0949470177292829E-14</v>
      </c>
      <c r="BA11" s="37">
        <f>Loan!BA$24</f>
        <v>-9.0949470177292829E-14</v>
      </c>
      <c r="BB11" s="37">
        <f>Loan!BB$24</f>
        <v>-9.0949470177292829E-14</v>
      </c>
      <c r="BC11" s="37">
        <f>Loan!BC$24</f>
        <v>-9.0949470177292829E-14</v>
      </c>
      <c r="BD11" s="37">
        <f>Loan!BD$24</f>
        <v>-9.0949470177292829E-14</v>
      </c>
      <c r="BE11" s="37">
        <f>Loan!BE$24</f>
        <v>-9.0949470177292829E-14</v>
      </c>
      <c r="BF11" s="37">
        <f>Loan!BF$24</f>
        <v>-9.0949470177292829E-14</v>
      </c>
      <c r="BG11" s="37">
        <f>Loan!BG$24</f>
        <v>-9.0949470177292829E-14</v>
      </c>
      <c r="BH11" s="37">
        <f>Loan!BH$24</f>
        <v>-9.0949470177292829E-14</v>
      </c>
      <c r="BI11" s="37">
        <f>Loan!BI$24</f>
        <v>-9.0949470177292829E-14</v>
      </c>
      <c r="BJ11" s="37">
        <f>Loan!BJ$24</f>
        <v>-9.0949470177292829E-14</v>
      </c>
      <c r="BK11" s="37">
        <f>Loan!BK$24</f>
        <v>-9.0949470177292829E-14</v>
      </c>
      <c r="BL11" s="37">
        <f>Loan!BL$24</f>
        <v>-9.0949470177292829E-14</v>
      </c>
      <c r="BM11" s="37">
        <f>Loan!BM$24</f>
        <v>-9.0949470177292829E-14</v>
      </c>
      <c r="BN11" s="37">
        <f>Loan!BN$24</f>
        <v>-9.0949470177292829E-14</v>
      </c>
      <c r="BO11" s="37">
        <f>Loan!BO$24</f>
        <v>-9.0949470177292829E-14</v>
      </c>
      <c r="BP11" s="37">
        <f>Loan!BP$24</f>
        <v>-9.0949470177292829E-14</v>
      </c>
      <c r="BQ11" s="37">
        <f>Loan!BQ$24</f>
        <v>-9.0949470177292829E-14</v>
      </c>
      <c r="BR11" s="37">
        <f>Loan!BR$24</f>
        <v>-9.0949470177292829E-14</v>
      </c>
      <c r="BS11" s="37">
        <f>Loan!BS$24</f>
        <v>-9.0949470177292829E-14</v>
      </c>
      <c r="BT11" s="37">
        <f>Loan!BT$24</f>
        <v>-9.0949470177292829E-14</v>
      </c>
      <c r="BU11" s="37">
        <f>Loan!BU$24</f>
        <v>-9.0949470177292829E-14</v>
      </c>
      <c r="BV11" s="37">
        <f>Loan!BV$24</f>
        <v>-9.0949470177292829E-14</v>
      </c>
      <c r="BW11" s="37">
        <f>Loan!BW$24</f>
        <v>-9.0949470177292829E-14</v>
      </c>
      <c r="BX11" s="37">
        <f>Loan!BX$24</f>
        <v>-9.0949470177292829E-14</v>
      </c>
      <c r="BY11" s="37">
        <f>Loan!BY$24</f>
        <v>-9.0949470177292829E-14</v>
      </c>
      <c r="BZ11" s="37">
        <f>Loan!BZ$24</f>
        <v>-9.0949470177292829E-14</v>
      </c>
      <c r="CA11" s="37">
        <f>Loan!CA$24</f>
        <v>-9.0949470177292829E-14</v>
      </c>
      <c r="CB11" s="37">
        <f>Loan!CB$24</f>
        <v>-9.0949470177292829E-14</v>
      </c>
      <c r="CC11" s="37">
        <f>Loan!CC$24</f>
        <v>-9.0949470177292829E-14</v>
      </c>
      <c r="CD11" s="37">
        <f>Loan!CD$24</f>
        <v>-9.0949470177292829E-14</v>
      </c>
      <c r="CE11" s="37">
        <f>Loan!CE$24</f>
        <v>-9.0949470177292829E-14</v>
      </c>
      <c r="CF11" s="37">
        <f>Loan!CF$24</f>
        <v>-9.0949470177292829E-14</v>
      </c>
      <c r="CG11" s="37">
        <f>Loan!CG$24</f>
        <v>-9.0949470177292829E-14</v>
      </c>
      <c r="CH11" s="37">
        <f>Loan!CH$24</f>
        <v>-9.0949470177292829E-14</v>
      </c>
    </row>
    <row r="12" spans="1:86" x14ac:dyDescent="0.25">
      <c r="D12" s="37" t="s">
        <v>344</v>
      </c>
      <c r="E12" s="37">
        <f>Timing!E$91</f>
        <v>0</v>
      </c>
      <c r="F12" s="37" t="str">
        <f>Timing!F$91</f>
        <v>Flag</v>
      </c>
      <c r="G12" s="37">
        <f>Timing!G$91</f>
        <v>17</v>
      </c>
      <c r="H12" s="37">
        <f>Timing!H$91</f>
        <v>0</v>
      </c>
      <c r="I12" s="37">
        <f>Timing!I$91</f>
        <v>0</v>
      </c>
      <c r="J12" s="37">
        <f>Timing!J$91</f>
        <v>0</v>
      </c>
      <c r="K12" s="37">
        <f>Timing!K$91</f>
        <v>0</v>
      </c>
      <c r="L12" s="37">
        <f>Timing!L$91</f>
        <v>1</v>
      </c>
      <c r="M12" s="37">
        <f>Timing!M$91</f>
        <v>1</v>
      </c>
      <c r="N12" s="37">
        <f>Timing!N$91</f>
        <v>1</v>
      </c>
      <c r="O12" s="37">
        <f>Timing!O$91</f>
        <v>1</v>
      </c>
      <c r="P12" s="37">
        <f>Timing!P$91</f>
        <v>1</v>
      </c>
      <c r="Q12" s="37">
        <f>Timing!Q$91</f>
        <v>1</v>
      </c>
      <c r="R12" s="37">
        <f>Timing!R$91</f>
        <v>1</v>
      </c>
      <c r="S12" s="37">
        <f>Timing!S$91</f>
        <v>1</v>
      </c>
      <c r="T12" s="37">
        <f>Timing!T$91</f>
        <v>1</v>
      </c>
      <c r="U12" s="37">
        <f>Timing!U$91</f>
        <v>1</v>
      </c>
      <c r="V12" s="37">
        <f>Timing!V$91</f>
        <v>1</v>
      </c>
      <c r="W12" s="37">
        <f>Timing!W$91</f>
        <v>1</v>
      </c>
      <c r="X12" s="37">
        <f>Timing!X$91</f>
        <v>1</v>
      </c>
      <c r="Y12" s="37">
        <f>Timing!Y$91</f>
        <v>1</v>
      </c>
      <c r="Z12" s="37">
        <v>0</v>
      </c>
      <c r="AA12" s="209">
        <v>0</v>
      </c>
      <c r="AB12" s="209">
        <v>0</v>
      </c>
      <c r="AC12" s="209">
        <v>0</v>
      </c>
      <c r="AD12" s="209">
        <v>0</v>
      </c>
      <c r="AE12" s="209">
        <v>0</v>
      </c>
      <c r="AF12" s="209">
        <v>0</v>
      </c>
      <c r="AG12" s="209">
        <v>0</v>
      </c>
      <c r="AH12" s="209">
        <v>0</v>
      </c>
      <c r="AI12" s="209">
        <v>0</v>
      </c>
      <c r="AJ12" s="209">
        <v>0</v>
      </c>
      <c r="AK12" s="209">
        <v>0</v>
      </c>
      <c r="AL12" s="209">
        <v>0</v>
      </c>
      <c r="AM12" s="209">
        <v>0</v>
      </c>
      <c r="AN12" s="209">
        <v>0</v>
      </c>
      <c r="AO12" s="209">
        <v>0</v>
      </c>
      <c r="AP12" s="209">
        <v>0</v>
      </c>
      <c r="AQ12" s="209">
        <v>0</v>
      </c>
      <c r="AR12" s="209">
        <v>0</v>
      </c>
      <c r="AS12" s="209">
        <v>0</v>
      </c>
      <c r="AT12" s="209">
        <v>0</v>
      </c>
      <c r="AU12" s="209">
        <v>0</v>
      </c>
      <c r="AV12" s="209">
        <v>0</v>
      </c>
      <c r="AW12" s="209">
        <v>0</v>
      </c>
      <c r="AX12" s="209">
        <v>0</v>
      </c>
      <c r="AY12" s="209">
        <v>0</v>
      </c>
      <c r="AZ12" s="209">
        <v>0</v>
      </c>
      <c r="BA12" s="209">
        <v>0</v>
      </c>
      <c r="BB12" s="209">
        <v>0</v>
      </c>
      <c r="BC12" s="209">
        <v>0</v>
      </c>
      <c r="BD12" s="209">
        <v>0</v>
      </c>
      <c r="BE12" s="209">
        <v>0</v>
      </c>
      <c r="BF12" s="209">
        <v>0</v>
      </c>
      <c r="BG12" s="209">
        <v>0</v>
      </c>
      <c r="BH12" s="209">
        <v>0</v>
      </c>
      <c r="BI12" s="209">
        <v>0</v>
      </c>
      <c r="BJ12" s="209">
        <v>0</v>
      </c>
      <c r="BK12" s="209">
        <v>0</v>
      </c>
      <c r="BL12" s="209">
        <v>0</v>
      </c>
      <c r="BM12" s="209">
        <v>0</v>
      </c>
      <c r="BN12" s="209">
        <v>0</v>
      </c>
      <c r="BO12" s="209">
        <v>0</v>
      </c>
      <c r="BP12" s="209">
        <v>0</v>
      </c>
      <c r="BQ12" s="209">
        <v>0</v>
      </c>
      <c r="BR12" s="209">
        <v>0</v>
      </c>
      <c r="BS12" s="209">
        <v>0</v>
      </c>
      <c r="BT12" s="209">
        <v>0</v>
      </c>
      <c r="BU12" s="209">
        <v>0</v>
      </c>
      <c r="BV12" s="209">
        <v>0</v>
      </c>
      <c r="BW12" s="209">
        <v>0</v>
      </c>
      <c r="BX12" s="209">
        <v>0</v>
      </c>
      <c r="BY12" s="209">
        <v>0</v>
      </c>
      <c r="BZ12" s="209">
        <v>0</v>
      </c>
      <c r="CA12" s="209">
        <v>0</v>
      </c>
      <c r="CB12" s="209">
        <v>0</v>
      </c>
      <c r="CC12" s="209">
        <v>0</v>
      </c>
      <c r="CD12" s="209">
        <v>0</v>
      </c>
      <c r="CE12" s="209">
        <v>0</v>
      </c>
      <c r="CF12" s="209">
        <v>0</v>
      </c>
      <c r="CG12" s="209">
        <v>0</v>
      </c>
      <c r="CH12" s="37">
        <v>0</v>
      </c>
    </row>
    <row r="13" spans="1:86" x14ac:dyDescent="0.25">
      <c r="D13" s="64" t="s">
        <v>309</v>
      </c>
      <c r="F13" s="7" t="s">
        <v>310</v>
      </c>
      <c r="I13" s="185" t="str">
        <f t="shared" ref="I13:Y13" si="0">IFERROR(IF(I12=1,I10/I11,"n/a"),"n/a")</f>
        <v>n/a</v>
      </c>
      <c r="J13" s="185" t="str">
        <f t="shared" si="0"/>
        <v>n/a</v>
      </c>
      <c r="K13" s="185" t="str">
        <f t="shared" si="0"/>
        <v>n/a</v>
      </c>
      <c r="L13" s="185">
        <f t="shared" si="0"/>
        <v>1.3499419334172182</v>
      </c>
      <c r="M13" s="185">
        <f t="shared" si="0"/>
        <v>1.5494962241136534</v>
      </c>
      <c r="N13" s="185">
        <f t="shared" si="0"/>
        <v>1.7302414445971137</v>
      </c>
      <c r="O13" s="185">
        <f t="shared" si="0"/>
        <v>1.8861832501523921</v>
      </c>
      <c r="P13" s="185">
        <f t="shared" si="0"/>
        <v>2.0062162175186748</v>
      </c>
      <c r="Q13" s="185">
        <f t="shared" si="0"/>
        <v>2.1876150869612352</v>
      </c>
      <c r="R13" s="185">
        <f t="shared" si="0"/>
        <v>2.3901999483805634</v>
      </c>
      <c r="S13" s="185">
        <f t="shared" si="0"/>
        <v>2.6164249425464186</v>
      </c>
      <c r="T13" s="185">
        <f t="shared" si="0"/>
        <v>2.8700054662554479</v>
      </c>
      <c r="U13" s="185">
        <f t="shared" si="0"/>
        <v>3.1536618694122791</v>
      </c>
      <c r="V13" s="185">
        <f t="shared" si="0"/>
        <v>3.4721623865619908</v>
      </c>
      <c r="W13" s="185">
        <f t="shared" si="0"/>
        <v>3.8300204191843998</v>
      </c>
      <c r="X13" s="185">
        <f t="shared" si="0"/>
        <v>4.2336068157885114</v>
      </c>
      <c r="Y13" s="185">
        <f t="shared" si="0"/>
        <v>4.6884275969386504</v>
      </c>
      <c r="Z13" s="185" t="str">
        <f>IFERROR(IF(Z12=1,Z10/Z11,"n/a"),"n/a")</f>
        <v>n/a</v>
      </c>
      <c r="AA13" s="185" t="str">
        <f t="shared" ref="AA13:CH13" si="1">IFERROR(IF(AA12=1,AA10/AA11,"n/a"),"n/a")</f>
        <v>n/a</v>
      </c>
      <c r="AB13" s="185" t="str">
        <f t="shared" si="1"/>
        <v>n/a</v>
      </c>
      <c r="AC13" s="185" t="str">
        <f t="shared" si="1"/>
        <v>n/a</v>
      </c>
      <c r="AD13" s="185" t="str">
        <f t="shared" si="1"/>
        <v>n/a</v>
      </c>
      <c r="AE13" s="185" t="str">
        <f t="shared" si="1"/>
        <v>n/a</v>
      </c>
      <c r="AF13" s="185" t="str">
        <f t="shared" si="1"/>
        <v>n/a</v>
      </c>
      <c r="AG13" s="185" t="str">
        <f t="shared" si="1"/>
        <v>n/a</v>
      </c>
      <c r="AH13" s="185" t="str">
        <f t="shared" si="1"/>
        <v>n/a</v>
      </c>
      <c r="AI13" s="185" t="str">
        <f t="shared" si="1"/>
        <v>n/a</v>
      </c>
      <c r="AJ13" s="185" t="str">
        <f t="shared" si="1"/>
        <v>n/a</v>
      </c>
      <c r="AK13" s="185" t="str">
        <f t="shared" si="1"/>
        <v>n/a</v>
      </c>
      <c r="AL13" s="185" t="str">
        <f t="shared" si="1"/>
        <v>n/a</v>
      </c>
      <c r="AM13" s="185" t="str">
        <f t="shared" si="1"/>
        <v>n/a</v>
      </c>
      <c r="AN13" s="185" t="str">
        <f t="shared" si="1"/>
        <v>n/a</v>
      </c>
      <c r="AO13" s="185" t="str">
        <f t="shared" si="1"/>
        <v>n/a</v>
      </c>
      <c r="AP13" s="185" t="str">
        <f t="shared" si="1"/>
        <v>n/a</v>
      </c>
      <c r="AQ13" s="185" t="str">
        <f t="shared" si="1"/>
        <v>n/a</v>
      </c>
      <c r="AR13" s="185" t="str">
        <f t="shared" si="1"/>
        <v>n/a</v>
      </c>
      <c r="AS13" s="185" t="str">
        <f t="shared" si="1"/>
        <v>n/a</v>
      </c>
      <c r="AT13" s="185" t="str">
        <f t="shared" si="1"/>
        <v>n/a</v>
      </c>
      <c r="AU13" s="185" t="str">
        <f t="shared" si="1"/>
        <v>n/a</v>
      </c>
      <c r="AV13" s="185" t="str">
        <f t="shared" si="1"/>
        <v>n/a</v>
      </c>
      <c r="AW13" s="185" t="str">
        <f t="shared" si="1"/>
        <v>n/a</v>
      </c>
      <c r="AX13" s="185" t="str">
        <f t="shared" si="1"/>
        <v>n/a</v>
      </c>
      <c r="AY13" s="185" t="str">
        <f t="shared" si="1"/>
        <v>n/a</v>
      </c>
      <c r="AZ13" s="185" t="str">
        <f t="shared" si="1"/>
        <v>n/a</v>
      </c>
      <c r="BA13" s="185" t="str">
        <f t="shared" si="1"/>
        <v>n/a</v>
      </c>
      <c r="BB13" s="185" t="str">
        <f t="shared" si="1"/>
        <v>n/a</v>
      </c>
      <c r="BC13" s="185" t="str">
        <f t="shared" si="1"/>
        <v>n/a</v>
      </c>
      <c r="BD13" s="185" t="str">
        <f t="shared" si="1"/>
        <v>n/a</v>
      </c>
      <c r="BE13" s="185" t="str">
        <f t="shared" si="1"/>
        <v>n/a</v>
      </c>
      <c r="BF13" s="185" t="str">
        <f t="shared" si="1"/>
        <v>n/a</v>
      </c>
      <c r="BG13" s="185" t="str">
        <f t="shared" si="1"/>
        <v>n/a</v>
      </c>
      <c r="BH13" s="185" t="str">
        <f t="shared" si="1"/>
        <v>n/a</v>
      </c>
      <c r="BI13" s="185" t="str">
        <f t="shared" si="1"/>
        <v>n/a</v>
      </c>
      <c r="BJ13" s="185" t="str">
        <f t="shared" si="1"/>
        <v>n/a</v>
      </c>
      <c r="BK13" s="185" t="str">
        <f t="shared" si="1"/>
        <v>n/a</v>
      </c>
      <c r="BL13" s="185" t="str">
        <f t="shared" si="1"/>
        <v>n/a</v>
      </c>
      <c r="BM13" s="185" t="str">
        <f t="shared" si="1"/>
        <v>n/a</v>
      </c>
      <c r="BN13" s="185" t="str">
        <f t="shared" si="1"/>
        <v>n/a</v>
      </c>
      <c r="BO13" s="185" t="str">
        <f t="shared" si="1"/>
        <v>n/a</v>
      </c>
      <c r="BP13" s="185" t="str">
        <f t="shared" si="1"/>
        <v>n/a</v>
      </c>
      <c r="BQ13" s="185" t="str">
        <f t="shared" si="1"/>
        <v>n/a</v>
      </c>
      <c r="BR13" s="185" t="str">
        <f t="shared" si="1"/>
        <v>n/a</v>
      </c>
      <c r="BS13" s="185" t="str">
        <f t="shared" si="1"/>
        <v>n/a</v>
      </c>
      <c r="BT13" s="185" t="str">
        <f t="shared" si="1"/>
        <v>n/a</v>
      </c>
      <c r="BU13" s="185" t="str">
        <f t="shared" si="1"/>
        <v>n/a</v>
      </c>
      <c r="BV13" s="185" t="str">
        <f t="shared" si="1"/>
        <v>n/a</v>
      </c>
      <c r="BW13" s="185" t="str">
        <f t="shared" si="1"/>
        <v>n/a</v>
      </c>
      <c r="BX13" s="185" t="str">
        <f t="shared" si="1"/>
        <v>n/a</v>
      </c>
      <c r="BY13" s="185" t="str">
        <f t="shared" si="1"/>
        <v>n/a</v>
      </c>
      <c r="BZ13" s="185" t="str">
        <f t="shared" si="1"/>
        <v>n/a</v>
      </c>
      <c r="CA13" s="185" t="str">
        <f t="shared" si="1"/>
        <v>n/a</v>
      </c>
      <c r="CB13" s="185" t="str">
        <f t="shared" si="1"/>
        <v>n/a</v>
      </c>
      <c r="CC13" s="185" t="str">
        <f t="shared" si="1"/>
        <v>n/a</v>
      </c>
      <c r="CD13" s="185" t="str">
        <f t="shared" si="1"/>
        <v>n/a</v>
      </c>
      <c r="CE13" s="185" t="str">
        <f t="shared" si="1"/>
        <v>n/a</v>
      </c>
      <c r="CF13" s="185" t="str">
        <f t="shared" si="1"/>
        <v>n/a</v>
      </c>
      <c r="CG13" s="185" t="str">
        <f t="shared" si="1"/>
        <v>n/a</v>
      </c>
      <c r="CH13" s="185" t="str">
        <f t="shared" si="1"/>
        <v>n/a</v>
      </c>
    </row>
    <row r="15" spans="1:86" x14ac:dyDescent="0.25">
      <c r="D15" s="6" t="s">
        <v>311</v>
      </c>
      <c r="E15" s="186">
        <f>MIN(I13:CH13)</f>
        <v>1.3499419334172182</v>
      </c>
      <c r="F15" s="7" t="s">
        <v>310</v>
      </c>
    </row>
    <row r="16" spans="1:86" x14ac:dyDescent="0.25">
      <c r="D16" s="3" t="s">
        <v>312</v>
      </c>
      <c r="E16" s="187">
        <f>Inputs!H36</f>
        <v>1.35</v>
      </c>
      <c r="F16" s="23" t="s">
        <v>310</v>
      </c>
    </row>
    <row r="17" spans="4:86" x14ac:dyDescent="0.25">
      <c r="D17" s="6" t="s">
        <v>313</v>
      </c>
      <c r="E17" s="75">
        <f>IF(E16-E15&lt;0.001,0,1)</f>
        <v>0</v>
      </c>
      <c r="F17" s="7" t="s">
        <v>314</v>
      </c>
    </row>
    <row r="20" spans="4:86" x14ac:dyDescent="0.25">
      <c r="D20" s="37"/>
      <c r="E20" s="37"/>
      <c r="F20" s="40"/>
      <c r="G20" s="37"/>
      <c r="H20" s="37"/>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row>
    <row r="21" spans="4:86" x14ac:dyDescent="0.25">
      <c r="D21" s="37"/>
      <c r="E21" s="37"/>
      <c r="F21" s="40"/>
      <c r="G21" s="37"/>
      <c r="H21" s="37"/>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row>
    <row r="24" spans="4:86" x14ac:dyDescent="0.25">
      <c r="D24" s="37"/>
      <c r="E24" s="37"/>
      <c r="F24" s="40"/>
      <c r="G24" s="37"/>
      <c r="H24" s="37"/>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row>
    <row r="25" spans="4:86" x14ac:dyDescent="0.25">
      <c r="D25" s="37"/>
      <c r="E25" s="37"/>
      <c r="F25" s="40"/>
      <c r="G25" s="37"/>
      <c r="H25" s="37"/>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row>
    <row r="28" spans="4:86" x14ac:dyDescent="0.25">
      <c r="E28" s="6"/>
      <c r="G28" s="6"/>
    </row>
    <row r="29" spans="4:86" x14ac:dyDescent="0.25">
      <c r="E29" s="6"/>
      <c r="G29" s="6"/>
    </row>
    <row r="30" spans="4:86" x14ac:dyDescent="0.25">
      <c r="D30" s="37"/>
      <c r="E30" s="37"/>
      <c r="F30" s="40"/>
      <c r="G30" s="37"/>
      <c r="H30" s="37"/>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row>
    <row r="31" spans="4:86" x14ac:dyDescent="0.2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row>
    <row r="33" spans="4:86" x14ac:dyDescent="0.25">
      <c r="E33" s="186"/>
    </row>
    <row r="34" spans="4:86" x14ac:dyDescent="0.25">
      <c r="E34" s="186"/>
    </row>
    <row r="38" spans="4:86" x14ac:dyDescent="0.25">
      <c r="D38" s="37"/>
      <c r="E38" s="37"/>
      <c r="F38" s="40"/>
      <c r="G38" s="37"/>
      <c r="H38" s="37"/>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row>
    <row r="39" spans="4:86" x14ac:dyDescent="0.25">
      <c r="D39" s="37"/>
      <c r="E39" s="37"/>
      <c r="F39" s="40"/>
      <c r="G39" s="37"/>
      <c r="H39" s="37"/>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row>
    <row r="42" spans="4:86" x14ac:dyDescent="0.25">
      <c r="D42" s="37"/>
      <c r="E42" s="37"/>
      <c r="F42" s="40"/>
      <c r="G42" s="37"/>
      <c r="H42" s="37"/>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row>
    <row r="43" spans="4:86" x14ac:dyDescent="0.25">
      <c r="D43" s="37"/>
      <c r="E43" s="37"/>
      <c r="F43" s="40"/>
      <c r="G43" s="37"/>
      <c r="H43" s="37"/>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row>
    <row r="46" spans="4:86" x14ac:dyDescent="0.25">
      <c r="E46" s="6"/>
      <c r="G46" s="6"/>
    </row>
    <row r="47" spans="4:86" x14ac:dyDescent="0.25">
      <c r="E47" s="6"/>
      <c r="G47" s="6"/>
    </row>
    <row r="48" spans="4:86" x14ac:dyDescent="0.25">
      <c r="D48" s="37"/>
      <c r="E48" s="37"/>
      <c r="F48" s="40"/>
      <c r="G48" s="37"/>
      <c r="H48" s="37"/>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49" spans="4:86" x14ac:dyDescent="0.2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row>
    <row r="51" spans="4:86" x14ac:dyDescent="0.25">
      <c r="E51" s="186"/>
    </row>
    <row r="52" spans="4:86" x14ac:dyDescent="0.25">
      <c r="E52" s="186"/>
    </row>
    <row r="56" spans="4:86" x14ac:dyDescent="0.25">
      <c r="E56" s="6"/>
      <c r="G56" s="6"/>
    </row>
    <row r="57" spans="4:86" x14ac:dyDescent="0.25">
      <c r="E57" s="186"/>
    </row>
    <row r="59" spans="4:86" x14ac:dyDescent="0.25">
      <c r="E59" s="186"/>
    </row>
    <row r="60" spans="4:86" x14ac:dyDescent="0.25">
      <c r="E60" s="186"/>
    </row>
    <row r="64" spans="4:86" x14ac:dyDescent="0.25">
      <c r="D64" s="37"/>
      <c r="E64" s="37"/>
      <c r="F64" s="40"/>
      <c r="G64" s="37"/>
      <c r="H64" s="37"/>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row>
    <row r="65" spans="4:86" x14ac:dyDescent="0.25">
      <c r="D65" s="37"/>
      <c r="E65" s="37"/>
      <c r="F65" s="40"/>
      <c r="G65" s="37"/>
      <c r="H65" s="37"/>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row>
    <row r="69" spans="4:86" x14ac:dyDescent="0.25">
      <c r="D69" s="37"/>
      <c r="E69" s="37"/>
      <c r="F69" s="40"/>
      <c r="G69" s="37"/>
      <c r="H69" s="37"/>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row>
    <row r="72" spans="4:86" x14ac:dyDescent="0.25">
      <c r="E72" s="6"/>
      <c r="G72" s="6"/>
    </row>
    <row r="73" spans="4:86" x14ac:dyDescent="0.25">
      <c r="E73" s="6"/>
      <c r="G73" s="6"/>
    </row>
    <row r="74" spans="4:86" x14ac:dyDescent="0.25">
      <c r="E74" s="186"/>
    </row>
    <row r="76" spans="4:86" x14ac:dyDescent="0.25">
      <c r="E76" s="186"/>
    </row>
    <row r="77" spans="4:86" x14ac:dyDescent="0.25">
      <c r="E77" s="186"/>
    </row>
    <row r="84" spans="9:86" x14ac:dyDescent="0.25">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row>
    <row r="85" spans="9:86" x14ac:dyDescent="0.25">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row>
    <row r="86" spans="9:86" x14ac:dyDescent="0.25">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row>
    <row r="87" spans="9:86" x14ac:dyDescent="0.25">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row>
    <row r="88" spans="9:86" x14ac:dyDescent="0.25">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row>
    <row r="89" spans="9:86" x14ac:dyDescent="0.25">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row>
    <row r="90" spans="9:86" x14ac:dyDescent="0.25">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row>
    <row r="91" spans="9:86" x14ac:dyDescent="0.25">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row>
    <row r="92" spans="9:86" x14ac:dyDescent="0.25">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row>
    <row r="93" spans="9:86" x14ac:dyDescent="0.25">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row>
    <row r="94" spans="9:86" x14ac:dyDescent="0.25">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row>
    <row r="95" spans="9:86" x14ac:dyDescent="0.25">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row>
    <row r="96" spans="9:86" x14ac:dyDescent="0.25">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row>
    <row r="97" spans="9:86" x14ac:dyDescent="0.25">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row>
    <row r="98" spans="9:86" x14ac:dyDescent="0.25">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row>
    <row r="99" spans="9:86" x14ac:dyDescent="0.25">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c r="CH99" s="166"/>
    </row>
    <row r="100" spans="9:86" x14ac:dyDescent="0.25">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row>
    <row r="101" spans="9:86" x14ac:dyDescent="0.25">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row>
    <row r="102" spans="9:86" x14ac:dyDescent="0.25">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row>
  </sheetData>
  <conditionalFormatting sqref="E17">
    <cfRule type="cellIs" dxfId="66" priority="9" operator="equal">
      <formula>0</formula>
    </cfRule>
    <cfRule type="cellIs" dxfId="65" priority="10" operator="greaterThan">
      <formula>0</formula>
    </cfRule>
  </conditionalFormatting>
  <conditionalFormatting sqref="I3:XFD3">
    <cfRule type="cellIs" dxfId="64" priority="11" operator="equal">
      <formula>"Post-operate."</formula>
    </cfRule>
    <cfRule type="cellIs" dxfId="63" priority="12" operator="equal">
      <formula>"Operation "</formula>
    </cfRule>
    <cfRule type="cellIs" dxfId="62" priority="13" operator="equal">
      <formula>"Construction "</formula>
    </cfRule>
    <cfRule type="cellIs" dxfId="61" priority="14" operator="equal">
      <formula>"FC "</formula>
    </cfRule>
    <cfRule type="cellIs" dxfId="60" priority="15" operator="equal">
      <formula>"Pre-FC"</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EA893-E43D-4467-950A-BDD4CA4D0DF1}">
  <dimension ref="A1:XFC47"/>
  <sheetViews>
    <sheetView zoomScale="90" zoomScaleNormal="90" workbookViewId="0">
      <pane xSplit="7" ySplit="5" topLeftCell="H6" activePane="bottomRight" state="frozen"/>
      <selection pane="topRight" activeCell="H1" sqref="H1"/>
      <selection pane="bottomLeft" activeCell="A6" sqref="A6"/>
      <selection pane="bottomRight" activeCell="A13" sqref="A13"/>
    </sheetView>
  </sheetViews>
  <sheetFormatPr defaultColWidth="0" defaultRowHeight="15" x14ac:dyDescent="0.25"/>
  <cols>
    <col min="1" max="3" width="1.28515625" style="5" customWidth="1"/>
    <col min="4" max="4" width="33.85546875" style="6" customWidth="1"/>
    <col min="5" max="5" width="12.85546875" style="75"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
        <v>316</v>
      </c>
      <c r="B1" s="10"/>
      <c r="C1" s="10"/>
      <c r="D1" s="11"/>
      <c r="E1" s="101"/>
      <c r="F1" s="12"/>
      <c r="G1" s="12"/>
      <c r="H1" s="11"/>
    </row>
    <row r="2" spans="1:86" s="8" customFormat="1" x14ac:dyDescent="0.25">
      <c r="A2" s="5"/>
      <c r="B2" s="5"/>
      <c r="C2" s="5"/>
      <c r="D2" s="6" t="s">
        <v>0</v>
      </c>
      <c r="E2" s="75"/>
      <c r="F2" s="7"/>
      <c r="G2" s="7"/>
      <c r="H2" s="6">
        <v>0</v>
      </c>
      <c r="I2" s="4">
        <f>Timing!I$2</f>
        <v>44926</v>
      </c>
      <c r="J2" s="4">
        <f>Timing!J$2</f>
        <v>45291</v>
      </c>
      <c r="K2" s="4">
        <f>Timing!K$2</f>
        <v>45657</v>
      </c>
      <c r="L2" s="4">
        <f>Timing!L$2</f>
        <v>46022</v>
      </c>
      <c r="M2" s="4">
        <f>Timing!M$2</f>
        <v>46387</v>
      </c>
      <c r="N2" s="4">
        <f>Timing!N$2</f>
        <v>46752</v>
      </c>
      <c r="O2" s="4">
        <f>Timing!O$2</f>
        <v>47118</v>
      </c>
      <c r="P2" s="4">
        <f>Timing!P$2</f>
        <v>47483</v>
      </c>
      <c r="Q2" s="4">
        <f>Timing!Q$2</f>
        <v>47848</v>
      </c>
      <c r="R2" s="4">
        <f>Timing!R$2</f>
        <v>48213</v>
      </c>
      <c r="S2" s="4">
        <f>Timing!S$2</f>
        <v>48579</v>
      </c>
      <c r="T2" s="4">
        <f>Timing!T$2</f>
        <v>48944</v>
      </c>
      <c r="U2" s="4">
        <f>Timing!U$2</f>
        <v>49309</v>
      </c>
      <c r="V2" s="4">
        <f>Timing!V$2</f>
        <v>49674</v>
      </c>
      <c r="W2" s="4">
        <f>Timing!W$2</f>
        <v>50040</v>
      </c>
      <c r="X2" s="4">
        <f>Timing!X$2</f>
        <v>50405</v>
      </c>
      <c r="Y2" s="4">
        <f>Timing!Y$2</f>
        <v>50770</v>
      </c>
      <c r="Z2" s="4">
        <f>Timing!Z$2</f>
        <v>51135</v>
      </c>
      <c r="AA2" s="4">
        <f>Timing!AA$2</f>
        <v>51501</v>
      </c>
      <c r="AB2" s="4">
        <f>Timing!AB$2</f>
        <v>51866</v>
      </c>
      <c r="AC2" s="4">
        <f>Timing!AC$2</f>
        <v>52231</v>
      </c>
      <c r="AD2" s="4">
        <f>Timing!AD$2</f>
        <v>52596</v>
      </c>
      <c r="AE2" s="4">
        <f>Timing!AE$2</f>
        <v>52962</v>
      </c>
      <c r="AF2" s="4">
        <f>Timing!AF$2</f>
        <v>53327</v>
      </c>
      <c r="AG2" s="4">
        <f>Timing!AG$2</f>
        <v>53692</v>
      </c>
      <c r="AH2" s="4">
        <f>Timing!AH$2</f>
        <v>54057</v>
      </c>
      <c r="AI2" s="4">
        <f>Timing!AI$2</f>
        <v>54423</v>
      </c>
      <c r="AJ2" s="4">
        <f>Timing!AJ$2</f>
        <v>54788</v>
      </c>
      <c r="AK2" s="4">
        <f>Timing!AK$2</f>
        <v>55153</v>
      </c>
      <c r="AL2" s="4">
        <f>Timing!AL$2</f>
        <v>55518</v>
      </c>
      <c r="AM2" s="4">
        <f>Timing!AM$2</f>
        <v>55884</v>
      </c>
      <c r="AN2" s="4">
        <f>Timing!AN$2</f>
        <v>56249</v>
      </c>
      <c r="AO2" s="4">
        <f>Timing!AO$2</f>
        <v>56614</v>
      </c>
      <c r="AP2" s="4">
        <f>Timing!AP$2</f>
        <v>56979</v>
      </c>
      <c r="AQ2" s="4">
        <f>Timing!AQ$2</f>
        <v>57345</v>
      </c>
      <c r="AR2" s="4">
        <f>Timing!AR$2</f>
        <v>57710</v>
      </c>
      <c r="AS2" s="4">
        <f>Timing!AS$2</f>
        <v>58075</v>
      </c>
      <c r="AT2" s="4">
        <f>Timing!AT$2</f>
        <v>58440</v>
      </c>
      <c r="AU2" s="4">
        <f>Timing!AU$2</f>
        <v>58806</v>
      </c>
      <c r="AV2" s="4">
        <f>Timing!AV$2</f>
        <v>59171</v>
      </c>
      <c r="AW2" s="4">
        <f>Timing!AW$2</f>
        <v>59536</v>
      </c>
      <c r="AX2" s="4">
        <f>Timing!AX$2</f>
        <v>59901</v>
      </c>
      <c r="AY2" s="4">
        <f>Timing!AY$2</f>
        <v>60267</v>
      </c>
      <c r="AZ2" s="4">
        <f>Timing!AZ$2</f>
        <v>60632</v>
      </c>
      <c r="BA2" s="4">
        <f>Timing!BA$2</f>
        <v>60997</v>
      </c>
      <c r="BB2" s="4">
        <f>Timing!BB$2</f>
        <v>61362</v>
      </c>
      <c r="BC2" s="4">
        <f>Timing!BC$2</f>
        <v>61728</v>
      </c>
      <c r="BD2" s="4">
        <f>Timing!BD$2</f>
        <v>62093</v>
      </c>
      <c r="BE2" s="4">
        <f>Timing!BE$2</f>
        <v>62458</v>
      </c>
      <c r="BF2" s="4">
        <f>Timing!BF$2</f>
        <v>62823</v>
      </c>
      <c r="BG2" s="4">
        <f>Timing!BG$2</f>
        <v>63189</v>
      </c>
      <c r="BH2" s="4">
        <f>Timing!BH$2</f>
        <v>63554</v>
      </c>
      <c r="BI2" s="4">
        <f>Timing!BI$2</f>
        <v>63919</v>
      </c>
      <c r="BJ2" s="4">
        <f>Timing!BJ$2</f>
        <v>64284</v>
      </c>
      <c r="BK2" s="4">
        <f>Timing!BK$2</f>
        <v>64650</v>
      </c>
      <c r="BL2" s="4">
        <f>Timing!BL$2</f>
        <v>65015</v>
      </c>
      <c r="BM2" s="4">
        <f>Timing!BM$2</f>
        <v>65380</v>
      </c>
      <c r="BN2" s="4">
        <f>Timing!BN$2</f>
        <v>65745</v>
      </c>
      <c r="BO2" s="4">
        <f>Timing!BO$2</f>
        <v>66111</v>
      </c>
      <c r="BP2" s="4">
        <f>Timing!BP$2</f>
        <v>66476</v>
      </c>
      <c r="BQ2" s="4">
        <f>Timing!BQ$2</f>
        <v>66841</v>
      </c>
      <c r="BR2" s="4">
        <f>Timing!BR$2</f>
        <v>67206</v>
      </c>
      <c r="BS2" s="4">
        <f>Timing!BS$2</f>
        <v>67572</v>
      </c>
      <c r="BT2" s="4">
        <f>Timing!BT$2</f>
        <v>67937</v>
      </c>
      <c r="BU2" s="4">
        <f>Timing!BU$2</f>
        <v>68302</v>
      </c>
      <c r="BV2" s="4">
        <f>Timing!BV$2</f>
        <v>68667</v>
      </c>
      <c r="BW2" s="4">
        <f>Timing!BW$2</f>
        <v>69033</v>
      </c>
      <c r="BX2" s="4">
        <f>Timing!BX$2</f>
        <v>69398</v>
      </c>
      <c r="BY2" s="4">
        <f>Timing!BY$2</f>
        <v>69763</v>
      </c>
      <c r="BZ2" s="4">
        <f>Timing!BZ$2</f>
        <v>70128</v>
      </c>
      <c r="CA2" s="4">
        <f>Timing!CA$2</f>
        <v>70494</v>
      </c>
      <c r="CB2" s="4">
        <f>Timing!CB$2</f>
        <v>70859</v>
      </c>
      <c r="CC2" s="4">
        <f>Timing!CC$2</f>
        <v>71224</v>
      </c>
      <c r="CD2" s="4">
        <f>Timing!CD$2</f>
        <v>71589</v>
      </c>
      <c r="CE2" s="4">
        <f>Timing!CE$2</f>
        <v>71955</v>
      </c>
      <c r="CF2" s="4">
        <f>Timing!CF$2</f>
        <v>72320</v>
      </c>
      <c r="CG2" s="4">
        <f>Timing!CG$2</f>
        <v>72685</v>
      </c>
      <c r="CH2" s="4">
        <f>Timing!CH$2</f>
        <v>73050</v>
      </c>
    </row>
    <row r="3" spans="1:86" s="7" customFormat="1" x14ac:dyDescent="0.25">
      <c r="A3" s="5"/>
      <c r="B3" s="5"/>
      <c r="C3" s="5"/>
      <c r="D3" s="6" t="s">
        <v>35</v>
      </c>
      <c r="E3" s="14"/>
      <c r="G3" s="6"/>
      <c r="H3" s="6">
        <v>0</v>
      </c>
      <c r="I3" s="7" t="str">
        <f>Timing!I$3</f>
        <v xml:space="preserve">FC </v>
      </c>
      <c r="J3" s="7" t="str">
        <f>Timing!J$3</f>
        <v xml:space="preserve">Construction </v>
      </c>
      <c r="K3" s="7" t="str">
        <f>Timing!K$3</f>
        <v xml:space="preserve">Construction </v>
      </c>
      <c r="L3" s="7" t="str">
        <f>Timing!L$3</f>
        <v xml:space="preserve">Operation </v>
      </c>
      <c r="M3" s="7" t="str">
        <f>Timing!M$3</f>
        <v xml:space="preserve">Operation </v>
      </c>
      <c r="N3" s="7" t="str">
        <f>Timing!N$3</f>
        <v xml:space="preserve">Operation </v>
      </c>
      <c r="O3" s="7" t="str">
        <f>Timing!O$3</f>
        <v xml:space="preserve">Operation </v>
      </c>
      <c r="P3" s="7" t="str">
        <f>Timing!P$3</f>
        <v xml:space="preserve">Operation </v>
      </c>
      <c r="Q3" s="7" t="str">
        <f>Timing!Q$3</f>
        <v xml:space="preserve">Operation </v>
      </c>
      <c r="R3" s="7" t="str">
        <f>Timing!R$3</f>
        <v xml:space="preserve">Operation </v>
      </c>
      <c r="S3" s="7" t="str">
        <f>Timing!S$3</f>
        <v xml:space="preserve">Operation </v>
      </c>
      <c r="T3" s="7" t="str">
        <f>Timing!T$3</f>
        <v xml:space="preserve">Operation </v>
      </c>
      <c r="U3" s="7" t="str">
        <f>Timing!U$3</f>
        <v xml:space="preserve">Operation </v>
      </c>
      <c r="V3" s="7" t="str">
        <f>Timing!V$3</f>
        <v xml:space="preserve">Operation </v>
      </c>
      <c r="W3" s="7" t="str">
        <f>Timing!W$3</f>
        <v xml:space="preserve">Operation </v>
      </c>
      <c r="X3" s="7" t="str">
        <f>Timing!X$3</f>
        <v xml:space="preserve">Operation </v>
      </c>
      <c r="Y3" s="7" t="str">
        <f>Timing!Y$3</f>
        <v xml:space="preserve">Operation </v>
      </c>
      <c r="Z3" s="7" t="str">
        <f>Timing!Z$3</f>
        <v xml:space="preserve">Operation </v>
      </c>
      <c r="AA3" s="7" t="str">
        <f>Timing!AA$3</f>
        <v xml:space="preserve">Operation </v>
      </c>
      <c r="AB3" s="7" t="str">
        <f>Timing!AB$3</f>
        <v xml:space="preserve">Operation </v>
      </c>
      <c r="AC3" s="7" t="str">
        <f>Timing!AC$3</f>
        <v xml:space="preserve">Operation </v>
      </c>
      <c r="AD3" s="7" t="str">
        <f>Timing!AD$3</f>
        <v xml:space="preserve">Operation </v>
      </c>
      <c r="AE3" s="7" t="str">
        <f>Timing!AE$3</f>
        <v xml:space="preserve">Operation </v>
      </c>
      <c r="AF3" s="7" t="str">
        <f>Timing!AF$3</f>
        <v xml:space="preserve">Operation </v>
      </c>
      <c r="AG3" s="7" t="str">
        <f>Timing!AG$3</f>
        <v xml:space="preserve">Operation </v>
      </c>
      <c r="AH3" s="7" t="str">
        <f>Timing!AH$3</f>
        <v xml:space="preserve">Operation </v>
      </c>
      <c r="AI3" s="7" t="str">
        <f>Timing!AI$3</f>
        <v xml:space="preserve">Operation </v>
      </c>
      <c r="AJ3" s="7" t="str">
        <f>Timing!AJ$3</f>
        <v xml:space="preserve">Operation </v>
      </c>
      <c r="AK3" s="7" t="str">
        <f>Timing!AK$3</f>
        <v xml:space="preserve">Operation </v>
      </c>
      <c r="AL3" s="7" t="str">
        <f>Timing!AL$3</f>
        <v xml:space="preserve">Operation </v>
      </c>
      <c r="AM3" s="7" t="str">
        <f>Timing!AM$3</f>
        <v>Post-operate.</v>
      </c>
      <c r="AN3" s="7" t="str">
        <f>Timing!AN$3</f>
        <v>Post-operate.</v>
      </c>
      <c r="AO3" s="7" t="str">
        <f>Timing!AO$3</f>
        <v>Post-operate.</v>
      </c>
      <c r="AP3" s="7" t="str">
        <f>Timing!AP$3</f>
        <v>Post-operate.</v>
      </c>
      <c r="AQ3" s="7" t="str">
        <f>Timing!AQ$3</f>
        <v>Post-operate.</v>
      </c>
      <c r="AR3" s="7" t="str">
        <f>Timing!AR$3</f>
        <v>Post-operate.</v>
      </c>
      <c r="AS3" s="7" t="str">
        <f>Timing!AS$3</f>
        <v>Post-operate.</v>
      </c>
      <c r="AT3" s="7" t="str">
        <f>Timing!AT$3</f>
        <v>Post-operate.</v>
      </c>
      <c r="AU3" s="7" t="str">
        <f>Timing!AU$3</f>
        <v>Post-operate.</v>
      </c>
      <c r="AV3" s="7" t="str">
        <f>Timing!AV$3</f>
        <v>Post-operate.</v>
      </c>
      <c r="AW3" s="7" t="str">
        <f>Timing!AW$3</f>
        <v>Post-operate.</v>
      </c>
      <c r="AX3" s="7" t="str">
        <f>Timing!AX$3</f>
        <v>Post-operate.</v>
      </c>
      <c r="AY3" s="7" t="str">
        <f>Timing!AY$3</f>
        <v>Post-operate.</v>
      </c>
      <c r="AZ3" s="7" t="str">
        <f>Timing!AZ$3</f>
        <v>Post-operate.</v>
      </c>
      <c r="BA3" s="7" t="str">
        <f>Timing!BA$3</f>
        <v>Post-operate.</v>
      </c>
      <c r="BB3" s="7" t="str">
        <f>Timing!BB$3</f>
        <v>Post-operate.</v>
      </c>
      <c r="BC3" s="7" t="str">
        <f>Timing!BC$3</f>
        <v>Post-operate.</v>
      </c>
      <c r="BD3" s="7" t="str">
        <f>Timing!BD$3</f>
        <v>Post-operate.</v>
      </c>
      <c r="BE3" s="7" t="str">
        <f>Timing!BE$3</f>
        <v>Post-operate.</v>
      </c>
      <c r="BF3" s="7" t="str">
        <f>Timing!BF$3</f>
        <v>Post-operate.</v>
      </c>
      <c r="BG3" s="7" t="str">
        <f>Timing!BG$3</f>
        <v>Post-operate.</v>
      </c>
      <c r="BH3" s="7" t="str">
        <f>Timing!BH$3</f>
        <v>Post-operate.</v>
      </c>
      <c r="BI3" s="7" t="str">
        <f>Timing!BI$3</f>
        <v>Post-operate.</v>
      </c>
      <c r="BJ3" s="7" t="str">
        <f>Timing!BJ$3</f>
        <v>Post-operate.</v>
      </c>
      <c r="BK3" s="7" t="str">
        <f>Timing!BK$3</f>
        <v>Post-operate.</v>
      </c>
      <c r="BL3" s="7" t="str">
        <f>Timing!BL$3</f>
        <v>Post-operate.</v>
      </c>
      <c r="BM3" s="7" t="str">
        <f>Timing!BM$3</f>
        <v>Post-operate.</v>
      </c>
      <c r="BN3" s="7" t="str">
        <f>Timing!BN$3</f>
        <v>Post-operate.</v>
      </c>
      <c r="BO3" s="7" t="str">
        <f>Timing!BO$3</f>
        <v>Post-operate.</v>
      </c>
      <c r="BP3" s="7" t="str">
        <f>Timing!BP$3</f>
        <v>Post-operate.</v>
      </c>
      <c r="BQ3" s="7" t="str">
        <f>Timing!BQ$3</f>
        <v>Post-operate.</v>
      </c>
      <c r="BR3" s="7" t="str">
        <f>Timing!BR$3</f>
        <v>Post-operate.</v>
      </c>
      <c r="BS3" s="7" t="str">
        <f>Timing!BS$3</f>
        <v>Post-operate.</v>
      </c>
      <c r="BT3" s="7" t="str">
        <f>Timing!BT$3</f>
        <v>Post-operate.</v>
      </c>
      <c r="BU3" s="7" t="str">
        <f>Timing!BU$3</f>
        <v>Post-operate.</v>
      </c>
      <c r="BV3" s="7" t="str">
        <f>Timing!BV$3</f>
        <v>Post-operate.</v>
      </c>
      <c r="BW3" s="7" t="str">
        <f>Timing!BW$3</f>
        <v>Post-operate.</v>
      </c>
      <c r="BX3" s="7" t="str">
        <f>Timing!BX$3</f>
        <v>Post-operate.</v>
      </c>
      <c r="BY3" s="7" t="str">
        <f>Timing!BY$3</f>
        <v>Post-operate.</v>
      </c>
      <c r="BZ3" s="7" t="str">
        <f>Timing!BZ$3</f>
        <v>Post-operate.</v>
      </c>
      <c r="CA3" s="7" t="str">
        <f>Timing!CA$3</f>
        <v>Post-operate.</v>
      </c>
      <c r="CB3" s="7" t="str">
        <f>Timing!CB$3</f>
        <v>Post-operate.</v>
      </c>
      <c r="CC3" s="7" t="str">
        <f>Timing!CC$3</f>
        <v>Post-operate.</v>
      </c>
      <c r="CD3" s="7" t="str">
        <f>Timing!CD$3</f>
        <v>Post-operate.</v>
      </c>
      <c r="CE3" s="7" t="str">
        <f>Timing!CE$3</f>
        <v>Post-operate.</v>
      </c>
      <c r="CF3" s="7" t="str">
        <f>Timing!CF$3</f>
        <v>Post-operate.</v>
      </c>
      <c r="CG3" s="7" t="str">
        <f>Timing!CG$3</f>
        <v>Post-operate.</v>
      </c>
      <c r="CH3" s="7" t="str">
        <f>Timing!CH$3</f>
        <v>Post-operate.</v>
      </c>
    </row>
    <row r="4" spans="1:86" x14ac:dyDescent="0.25">
      <c r="D4" s="6" t="s">
        <v>19</v>
      </c>
      <c r="H4" s="6">
        <v>0</v>
      </c>
      <c r="I4" s="15">
        <f>Timing!I$4</f>
        <v>2022</v>
      </c>
      <c r="J4" s="15">
        <f>Timing!J$4</f>
        <v>2023</v>
      </c>
      <c r="K4" s="15">
        <f>Timing!K$4</f>
        <v>2024</v>
      </c>
      <c r="L4" s="15">
        <f>Timing!L$4</f>
        <v>2025</v>
      </c>
      <c r="M4" s="15">
        <f>Timing!M$4</f>
        <v>2026</v>
      </c>
      <c r="N4" s="15">
        <f>Timing!N$4</f>
        <v>2027</v>
      </c>
      <c r="O4" s="15">
        <f>Timing!O$4</f>
        <v>2028</v>
      </c>
      <c r="P4" s="15">
        <f>Timing!P$4</f>
        <v>2029</v>
      </c>
      <c r="Q4" s="15">
        <f>Timing!Q$4</f>
        <v>2030</v>
      </c>
      <c r="R4" s="15">
        <f>Timing!R$4</f>
        <v>2031</v>
      </c>
      <c r="S4" s="15">
        <f>Timing!S$4</f>
        <v>2032</v>
      </c>
      <c r="T4" s="15">
        <f>Timing!T$4</f>
        <v>2033</v>
      </c>
      <c r="U4" s="15">
        <f>Timing!U$4</f>
        <v>2034</v>
      </c>
      <c r="V4" s="15">
        <f>Timing!V$4</f>
        <v>2035</v>
      </c>
      <c r="W4" s="15">
        <f>Timing!W$4</f>
        <v>2036</v>
      </c>
      <c r="X4" s="15">
        <f>Timing!X$4</f>
        <v>2037</v>
      </c>
      <c r="Y4" s="15">
        <f>Timing!Y$4</f>
        <v>2038</v>
      </c>
      <c r="Z4" s="15">
        <f>Timing!Z$4</f>
        <v>2039</v>
      </c>
      <c r="AA4" s="15">
        <f>Timing!AA$4</f>
        <v>2040</v>
      </c>
      <c r="AB4" s="15">
        <f>Timing!AB$4</f>
        <v>2041</v>
      </c>
      <c r="AC4" s="15">
        <f>Timing!AC$4</f>
        <v>2042</v>
      </c>
      <c r="AD4" s="15">
        <f>Timing!AD$4</f>
        <v>2043</v>
      </c>
      <c r="AE4" s="15">
        <f>Timing!AE$4</f>
        <v>2044</v>
      </c>
      <c r="AF4" s="15">
        <f>Timing!AF$4</f>
        <v>2045</v>
      </c>
      <c r="AG4" s="15">
        <f>Timing!AG$4</f>
        <v>2046</v>
      </c>
      <c r="AH4" s="15">
        <f>Timing!AH$4</f>
        <v>2047</v>
      </c>
      <c r="AI4" s="15">
        <f>Timing!AI$4</f>
        <v>2048</v>
      </c>
      <c r="AJ4" s="15">
        <f>Timing!AJ$4</f>
        <v>2049</v>
      </c>
      <c r="AK4" s="15">
        <f>Timing!AK$4</f>
        <v>2050</v>
      </c>
      <c r="AL4" s="15">
        <f>Timing!AL$4</f>
        <v>2051</v>
      </c>
      <c r="AM4" s="15">
        <f>Timing!AM$4</f>
        <v>2052</v>
      </c>
      <c r="AN4" s="15">
        <f>Timing!AN$4</f>
        <v>2053</v>
      </c>
      <c r="AO4" s="15">
        <f>Timing!AO$4</f>
        <v>2054</v>
      </c>
      <c r="AP4" s="15">
        <f>Timing!AP$4</f>
        <v>2055</v>
      </c>
      <c r="AQ4" s="15">
        <f>Timing!AQ$4</f>
        <v>2056</v>
      </c>
      <c r="AR4" s="15">
        <f>Timing!AR$4</f>
        <v>2057</v>
      </c>
      <c r="AS4" s="15">
        <f>Timing!AS$4</f>
        <v>2058</v>
      </c>
      <c r="AT4" s="15">
        <f>Timing!AT$4</f>
        <v>2059</v>
      </c>
      <c r="AU4" s="15">
        <f>Timing!AU$4</f>
        <v>2060</v>
      </c>
      <c r="AV4" s="15">
        <f>Timing!AV$4</f>
        <v>2061</v>
      </c>
      <c r="AW4" s="15">
        <f>Timing!AW$4</f>
        <v>2062</v>
      </c>
      <c r="AX4" s="15">
        <f>Timing!AX$4</f>
        <v>2063</v>
      </c>
      <c r="AY4" s="15">
        <f>Timing!AY$4</f>
        <v>2064</v>
      </c>
      <c r="AZ4" s="15">
        <f>Timing!AZ$4</f>
        <v>2065</v>
      </c>
      <c r="BA4" s="15">
        <f>Timing!BA$4</f>
        <v>2066</v>
      </c>
      <c r="BB4" s="15">
        <f>Timing!BB$4</f>
        <v>2067</v>
      </c>
      <c r="BC4" s="15">
        <f>Timing!BC$4</f>
        <v>2068</v>
      </c>
      <c r="BD4" s="15">
        <f>Timing!BD$4</f>
        <v>2069</v>
      </c>
      <c r="BE4" s="15">
        <f>Timing!BE$4</f>
        <v>2070</v>
      </c>
      <c r="BF4" s="15">
        <f>Timing!BF$4</f>
        <v>2071</v>
      </c>
      <c r="BG4" s="15">
        <f>Timing!BG$4</f>
        <v>2072</v>
      </c>
      <c r="BH4" s="15">
        <f>Timing!BH$4</f>
        <v>2073</v>
      </c>
      <c r="BI4" s="15">
        <f>Timing!BI$4</f>
        <v>2074</v>
      </c>
      <c r="BJ4" s="15">
        <f>Timing!BJ$4</f>
        <v>2075</v>
      </c>
      <c r="BK4" s="15">
        <f>Timing!BK$4</f>
        <v>2076</v>
      </c>
      <c r="BL4" s="15">
        <f>Timing!BL$4</f>
        <v>2077</v>
      </c>
      <c r="BM4" s="15">
        <f>Timing!BM$4</f>
        <v>2078</v>
      </c>
      <c r="BN4" s="15">
        <f>Timing!BN$4</f>
        <v>2079</v>
      </c>
      <c r="BO4" s="15">
        <f>Timing!BO$4</f>
        <v>2080</v>
      </c>
      <c r="BP4" s="15">
        <f>Timing!BP$4</f>
        <v>2081</v>
      </c>
      <c r="BQ4" s="15">
        <f>Timing!BQ$4</f>
        <v>2082</v>
      </c>
      <c r="BR4" s="15">
        <f>Timing!BR$4</f>
        <v>2083</v>
      </c>
      <c r="BS4" s="15">
        <f>Timing!BS$4</f>
        <v>2084</v>
      </c>
      <c r="BT4" s="15">
        <f>Timing!BT$4</f>
        <v>2085</v>
      </c>
      <c r="BU4" s="15">
        <f>Timing!BU$4</f>
        <v>2086</v>
      </c>
      <c r="BV4" s="15">
        <f>Timing!BV$4</f>
        <v>2087</v>
      </c>
      <c r="BW4" s="15">
        <f>Timing!BW$4</f>
        <v>2088</v>
      </c>
      <c r="BX4" s="15">
        <f>Timing!BX$4</f>
        <v>2089</v>
      </c>
      <c r="BY4" s="15">
        <f>Timing!BY$4</f>
        <v>2090</v>
      </c>
      <c r="BZ4" s="15">
        <f>Timing!BZ$4</f>
        <v>2091</v>
      </c>
      <c r="CA4" s="15">
        <f>Timing!CA$4</f>
        <v>2092</v>
      </c>
      <c r="CB4" s="15">
        <f>Timing!CB$4</f>
        <v>2093</v>
      </c>
      <c r="CC4" s="15">
        <f>Timing!CC$4</f>
        <v>2094</v>
      </c>
      <c r="CD4" s="15">
        <f>Timing!CD$4</f>
        <v>2095</v>
      </c>
      <c r="CE4" s="15">
        <f>Timing!CE$4</f>
        <v>2096</v>
      </c>
      <c r="CF4" s="15">
        <f>Timing!CF$4</f>
        <v>2097</v>
      </c>
      <c r="CG4" s="15">
        <f>Timing!CG$4</f>
        <v>2098</v>
      </c>
      <c r="CH4" s="15">
        <f>Timing!CH$4</f>
        <v>2099</v>
      </c>
    </row>
    <row r="5" spans="1:86" s="7" customFormat="1" x14ac:dyDescent="0.25">
      <c r="A5" s="5"/>
      <c r="B5" s="5"/>
      <c r="C5" s="5"/>
      <c r="D5" s="6"/>
      <c r="E5" s="75" t="s">
        <v>22</v>
      </c>
      <c r="F5" s="7" t="s">
        <v>21</v>
      </c>
      <c r="G5" s="7" t="s">
        <v>1</v>
      </c>
      <c r="H5" s="6"/>
    </row>
    <row r="7" spans="1:86" x14ac:dyDescent="0.25">
      <c r="A7" s="5" t="s">
        <v>293</v>
      </c>
    </row>
    <row r="9" spans="1:86" x14ac:dyDescent="0.25">
      <c r="D9" s="89" t="str">
        <f>ConFunding!D$81</f>
        <v xml:space="preserve">Equity investment </v>
      </c>
      <c r="E9" s="89">
        <f>ConFunding!E$81</f>
        <v>52110.182904734393</v>
      </c>
      <c r="F9" s="89">
        <f>ConFunding!F$81</f>
        <v>0</v>
      </c>
      <c r="G9" s="89">
        <f>ConFunding!G$81</f>
        <v>0</v>
      </c>
      <c r="H9" s="89">
        <f>ConFunding!H$81</f>
        <v>0</v>
      </c>
      <c r="I9" s="89">
        <f>ConFunding!I$81</f>
        <v>0</v>
      </c>
      <c r="J9" s="89">
        <f>ConFunding!J$81</f>
        <v>0</v>
      </c>
      <c r="K9" s="89">
        <f>ConFunding!K$81</f>
        <v>0</v>
      </c>
      <c r="L9" s="89">
        <f>ConFunding!L$81</f>
        <v>0</v>
      </c>
      <c r="M9" s="89">
        <f>ConFunding!M$81</f>
        <v>0</v>
      </c>
      <c r="N9" s="89">
        <f>ConFunding!N$81</f>
        <v>0</v>
      </c>
      <c r="O9" s="89">
        <f>ConFunding!O$81</f>
        <v>0</v>
      </c>
      <c r="P9" s="89">
        <f>ConFunding!P$81</f>
        <v>0</v>
      </c>
      <c r="Q9" s="89">
        <f>ConFunding!Q$81</f>
        <v>0</v>
      </c>
      <c r="R9" s="89">
        <f>ConFunding!R$81</f>
        <v>0</v>
      </c>
      <c r="S9" s="89">
        <f>ConFunding!S$81</f>
        <v>0</v>
      </c>
      <c r="T9" s="89">
        <f>ConFunding!T$81</f>
        <v>0</v>
      </c>
      <c r="U9" s="89">
        <f>ConFunding!U$81</f>
        <v>0</v>
      </c>
      <c r="V9" s="89">
        <f>ConFunding!V$81</f>
        <v>0</v>
      </c>
      <c r="W9" s="89">
        <f>ConFunding!W$81</f>
        <v>0</v>
      </c>
      <c r="X9" s="89">
        <f>ConFunding!X$81</f>
        <v>0</v>
      </c>
      <c r="Y9" s="89">
        <f>ConFunding!Y$81</f>
        <v>0</v>
      </c>
      <c r="Z9" s="89">
        <f>ConFunding!Z$81</f>
        <v>0</v>
      </c>
      <c r="AA9" s="89">
        <f>ConFunding!AA$81</f>
        <v>0</v>
      </c>
      <c r="AB9" s="89">
        <f>ConFunding!AB$81</f>
        <v>0</v>
      </c>
      <c r="AC9" s="89">
        <f>ConFunding!AC$81</f>
        <v>0</v>
      </c>
      <c r="AD9" s="89">
        <f>ConFunding!AD$81</f>
        <v>0</v>
      </c>
      <c r="AE9" s="89">
        <f>ConFunding!AE$81</f>
        <v>0</v>
      </c>
      <c r="AF9" s="89">
        <f>ConFunding!AF$81</f>
        <v>0</v>
      </c>
      <c r="AG9" s="89">
        <f>ConFunding!AG$81</f>
        <v>0</v>
      </c>
      <c r="AH9" s="89">
        <f>ConFunding!AH$81</f>
        <v>0</v>
      </c>
      <c r="AI9" s="89">
        <f>ConFunding!AI$81</f>
        <v>0</v>
      </c>
      <c r="AJ9" s="89">
        <f>ConFunding!AJ$81</f>
        <v>0</v>
      </c>
      <c r="AK9" s="89">
        <f>ConFunding!AK$81</f>
        <v>0</v>
      </c>
      <c r="AL9" s="89">
        <f>ConFunding!AL$81</f>
        <v>0</v>
      </c>
      <c r="AM9" s="89">
        <f>ConFunding!AM$81</f>
        <v>0</v>
      </c>
      <c r="AN9" s="89">
        <f>ConFunding!AN$81</f>
        <v>0</v>
      </c>
      <c r="AO9" s="89">
        <f>ConFunding!AO$81</f>
        <v>0</v>
      </c>
      <c r="AP9" s="89">
        <f>ConFunding!AP$81</f>
        <v>0</v>
      </c>
      <c r="AQ9" s="89">
        <f>ConFunding!AQ$81</f>
        <v>0</v>
      </c>
      <c r="AR9" s="89">
        <f>ConFunding!AR$81</f>
        <v>0</v>
      </c>
      <c r="AS9" s="89">
        <f>ConFunding!AS$81</f>
        <v>0</v>
      </c>
      <c r="AT9" s="89">
        <f>ConFunding!AT$81</f>
        <v>0</v>
      </c>
      <c r="AU9" s="89">
        <f>ConFunding!AU$81</f>
        <v>0</v>
      </c>
      <c r="AV9" s="89">
        <f>ConFunding!AV$81</f>
        <v>0</v>
      </c>
      <c r="AW9" s="89">
        <f>ConFunding!AW$81</f>
        <v>0</v>
      </c>
      <c r="AX9" s="89">
        <f>ConFunding!AX$81</f>
        <v>0</v>
      </c>
      <c r="AY9" s="89">
        <f>ConFunding!AY$81</f>
        <v>0</v>
      </c>
      <c r="AZ9" s="89">
        <f>ConFunding!AZ$81</f>
        <v>0</v>
      </c>
      <c r="BA9" s="89">
        <f>ConFunding!BA$81</f>
        <v>0</v>
      </c>
      <c r="BB9" s="89">
        <f>ConFunding!BB$81</f>
        <v>0</v>
      </c>
      <c r="BC9" s="89">
        <f>ConFunding!BC$81</f>
        <v>0</v>
      </c>
      <c r="BD9" s="89">
        <f>ConFunding!BD$81</f>
        <v>0</v>
      </c>
      <c r="BE9" s="89">
        <f>ConFunding!BE$81</f>
        <v>0</v>
      </c>
      <c r="BF9" s="89">
        <f>ConFunding!BF$81</f>
        <v>0</v>
      </c>
      <c r="BG9" s="89">
        <f>ConFunding!BG$81</f>
        <v>0</v>
      </c>
      <c r="BH9" s="89">
        <f>ConFunding!BH$81</f>
        <v>0</v>
      </c>
      <c r="BI9" s="89">
        <f>ConFunding!BI$81</f>
        <v>0</v>
      </c>
      <c r="BJ9" s="89">
        <f>ConFunding!BJ$81</f>
        <v>0</v>
      </c>
      <c r="BK9" s="89">
        <f>ConFunding!BK$81</f>
        <v>0</v>
      </c>
      <c r="BL9" s="89">
        <f>ConFunding!BL$81</f>
        <v>0</v>
      </c>
      <c r="BM9" s="89">
        <f>ConFunding!BM$81</f>
        <v>0</v>
      </c>
      <c r="BN9" s="89">
        <f>ConFunding!BN$81</f>
        <v>0</v>
      </c>
      <c r="BO9" s="89">
        <f>ConFunding!BO$81</f>
        <v>0</v>
      </c>
      <c r="BP9" s="89">
        <f>ConFunding!BP$81</f>
        <v>0</v>
      </c>
      <c r="BQ9" s="89">
        <f>ConFunding!BQ$81</f>
        <v>0</v>
      </c>
      <c r="BR9" s="89">
        <f>ConFunding!BR$81</f>
        <v>0</v>
      </c>
      <c r="BS9" s="89">
        <f>ConFunding!BS$81</f>
        <v>0</v>
      </c>
      <c r="BT9" s="89">
        <f>ConFunding!BT$81</f>
        <v>0</v>
      </c>
      <c r="BU9" s="89">
        <f>ConFunding!BU$81</f>
        <v>0</v>
      </c>
      <c r="BV9" s="89">
        <f>ConFunding!BV$81</f>
        <v>0</v>
      </c>
      <c r="BW9" s="89">
        <f>ConFunding!BW$81</f>
        <v>0</v>
      </c>
      <c r="BX9" s="89">
        <f>ConFunding!BX$81</f>
        <v>0</v>
      </c>
      <c r="BY9" s="89">
        <f>ConFunding!BY$81</f>
        <v>0</v>
      </c>
      <c r="BZ9" s="89">
        <f>ConFunding!BZ$81</f>
        <v>0</v>
      </c>
      <c r="CA9" s="89">
        <f>ConFunding!CA$81</f>
        <v>0</v>
      </c>
      <c r="CB9" s="89">
        <f>ConFunding!CB$81</f>
        <v>0</v>
      </c>
      <c r="CC9" s="89">
        <f>ConFunding!CC$81</f>
        <v>0</v>
      </c>
      <c r="CD9" s="89">
        <f>ConFunding!CD$81</f>
        <v>0</v>
      </c>
      <c r="CE9" s="89">
        <f>ConFunding!CE$81</f>
        <v>0</v>
      </c>
      <c r="CF9" s="89">
        <f>ConFunding!CF$81</f>
        <v>0</v>
      </c>
      <c r="CG9" s="89">
        <f>ConFunding!CG$81</f>
        <v>0</v>
      </c>
      <c r="CH9" s="89">
        <f>ConFunding!CH$81</f>
        <v>0</v>
      </c>
    </row>
    <row r="10" spans="1:86" x14ac:dyDescent="0.25">
      <c r="D10" s="89" t="str">
        <f>Timing!D$73</f>
        <v xml:space="preserve">Last operations date flag </v>
      </c>
      <c r="E10" s="89">
        <f>Timing!E$73</f>
        <v>0</v>
      </c>
      <c r="F10" s="90" t="str">
        <f>Timing!F$73</f>
        <v>Flag</v>
      </c>
      <c r="G10" s="89">
        <f>Timing!G$73</f>
        <v>1</v>
      </c>
      <c r="H10" s="89">
        <f>Timing!H$73</f>
        <v>0</v>
      </c>
      <c r="I10" s="89">
        <f>Timing!I$73</f>
        <v>0</v>
      </c>
      <c r="J10" s="89">
        <f>Timing!J$73</f>
        <v>0</v>
      </c>
      <c r="K10" s="89">
        <f>Timing!K$73</f>
        <v>0</v>
      </c>
      <c r="L10" s="89">
        <f>Timing!L$73</f>
        <v>0</v>
      </c>
      <c r="M10" s="89">
        <f>Timing!M$73</f>
        <v>0</v>
      </c>
      <c r="N10" s="89">
        <f>Timing!N$73</f>
        <v>0</v>
      </c>
      <c r="O10" s="89">
        <f>Timing!O$73</f>
        <v>0</v>
      </c>
      <c r="P10" s="89">
        <f>Timing!P$73</f>
        <v>0</v>
      </c>
      <c r="Q10" s="89">
        <f>Timing!Q$73</f>
        <v>0</v>
      </c>
      <c r="R10" s="89">
        <f>Timing!R$73</f>
        <v>0</v>
      </c>
      <c r="S10" s="89">
        <f>Timing!S$73</f>
        <v>0</v>
      </c>
      <c r="T10" s="89">
        <f>Timing!T$73</f>
        <v>0</v>
      </c>
      <c r="U10" s="89">
        <f>Timing!U$73</f>
        <v>0</v>
      </c>
      <c r="V10" s="89">
        <f>Timing!V$73</f>
        <v>0</v>
      </c>
      <c r="W10" s="89">
        <f>Timing!W$73</f>
        <v>0</v>
      </c>
      <c r="X10" s="89">
        <f>Timing!X$73</f>
        <v>0</v>
      </c>
      <c r="Y10" s="89">
        <f>Timing!Y$73</f>
        <v>0</v>
      </c>
      <c r="Z10" s="89">
        <f>Timing!Z$73</f>
        <v>0</v>
      </c>
      <c r="AA10" s="89">
        <f>Timing!AA$73</f>
        <v>0</v>
      </c>
      <c r="AB10" s="89">
        <f>Timing!AB$73</f>
        <v>0</v>
      </c>
      <c r="AC10" s="89">
        <f>Timing!AC$73</f>
        <v>0</v>
      </c>
      <c r="AD10" s="89">
        <f>Timing!AD$73</f>
        <v>0</v>
      </c>
      <c r="AE10" s="89">
        <f>Timing!AE$73</f>
        <v>0</v>
      </c>
      <c r="AF10" s="89">
        <f>Timing!AF$73</f>
        <v>0</v>
      </c>
      <c r="AG10" s="89">
        <f>Timing!AG$73</f>
        <v>0</v>
      </c>
      <c r="AH10" s="89">
        <f>Timing!AH$73</f>
        <v>0</v>
      </c>
      <c r="AI10" s="89">
        <f>Timing!AI$73</f>
        <v>0</v>
      </c>
      <c r="AJ10" s="89">
        <f>Timing!AJ$73</f>
        <v>0</v>
      </c>
      <c r="AK10" s="89">
        <f>Timing!AK$73</f>
        <v>0</v>
      </c>
      <c r="AL10" s="89">
        <f>Timing!AL$73</f>
        <v>1</v>
      </c>
      <c r="AM10" s="89">
        <f>Timing!AM$73</f>
        <v>0</v>
      </c>
      <c r="AN10" s="89">
        <f>Timing!AN$73</f>
        <v>0</v>
      </c>
      <c r="AO10" s="89">
        <f>Timing!AO$73</f>
        <v>0</v>
      </c>
      <c r="AP10" s="89">
        <f>Timing!AP$73</f>
        <v>0</v>
      </c>
      <c r="AQ10" s="89">
        <f>Timing!AQ$73</f>
        <v>0</v>
      </c>
      <c r="AR10" s="89">
        <f>Timing!AR$73</f>
        <v>0</v>
      </c>
      <c r="AS10" s="89">
        <f>Timing!AS$73</f>
        <v>0</v>
      </c>
      <c r="AT10" s="89">
        <f>Timing!AT$73</f>
        <v>0</v>
      </c>
      <c r="AU10" s="89">
        <f>Timing!AU$73</f>
        <v>0</v>
      </c>
      <c r="AV10" s="89">
        <f>Timing!AV$73</f>
        <v>0</v>
      </c>
      <c r="AW10" s="89">
        <f>Timing!AW$73</f>
        <v>0</v>
      </c>
      <c r="AX10" s="89">
        <f>Timing!AX$73</f>
        <v>0</v>
      </c>
      <c r="AY10" s="89">
        <f>Timing!AY$73</f>
        <v>0</v>
      </c>
      <c r="AZ10" s="89">
        <f>Timing!AZ$73</f>
        <v>0</v>
      </c>
      <c r="BA10" s="89">
        <f>Timing!BA$73</f>
        <v>0</v>
      </c>
      <c r="BB10" s="89">
        <f>Timing!BB$73</f>
        <v>0</v>
      </c>
      <c r="BC10" s="89">
        <f>Timing!BC$73</f>
        <v>0</v>
      </c>
      <c r="BD10" s="89">
        <f>Timing!BD$73</f>
        <v>0</v>
      </c>
      <c r="BE10" s="89">
        <f>Timing!BE$73</f>
        <v>0</v>
      </c>
      <c r="BF10" s="89">
        <f>Timing!BF$73</f>
        <v>0</v>
      </c>
      <c r="BG10" s="89">
        <f>Timing!BG$73</f>
        <v>0</v>
      </c>
      <c r="BH10" s="89">
        <f>Timing!BH$73</f>
        <v>0</v>
      </c>
      <c r="BI10" s="89">
        <f>Timing!BI$73</f>
        <v>0</v>
      </c>
      <c r="BJ10" s="89">
        <f>Timing!BJ$73</f>
        <v>0</v>
      </c>
      <c r="BK10" s="89">
        <f>Timing!BK$73</f>
        <v>0</v>
      </c>
      <c r="BL10" s="89">
        <f>Timing!BL$73</f>
        <v>0</v>
      </c>
      <c r="BM10" s="89">
        <f>Timing!BM$73</f>
        <v>0</v>
      </c>
      <c r="BN10" s="89">
        <f>Timing!BN$73</f>
        <v>0</v>
      </c>
      <c r="BO10" s="89">
        <f>Timing!BO$73</f>
        <v>0</v>
      </c>
      <c r="BP10" s="89">
        <f>Timing!BP$73</f>
        <v>0</v>
      </c>
      <c r="BQ10" s="89">
        <f>Timing!BQ$73</f>
        <v>0</v>
      </c>
      <c r="BR10" s="89">
        <f>Timing!BR$73</f>
        <v>0</v>
      </c>
      <c r="BS10" s="89">
        <f>Timing!BS$73</f>
        <v>0</v>
      </c>
      <c r="BT10" s="89">
        <f>Timing!BT$73</f>
        <v>0</v>
      </c>
      <c r="BU10" s="89">
        <f>Timing!BU$73</f>
        <v>0</v>
      </c>
      <c r="BV10" s="89">
        <f>Timing!BV$73</f>
        <v>0</v>
      </c>
      <c r="BW10" s="89">
        <f>Timing!BW$73</f>
        <v>0</v>
      </c>
      <c r="BX10" s="89">
        <f>Timing!BX$73</f>
        <v>0</v>
      </c>
      <c r="BY10" s="89">
        <f>Timing!BY$73</f>
        <v>0</v>
      </c>
      <c r="BZ10" s="89">
        <f>Timing!BZ$73</f>
        <v>0</v>
      </c>
      <c r="CA10" s="89">
        <f>Timing!CA$73</f>
        <v>0</v>
      </c>
      <c r="CB10" s="89">
        <f>Timing!CB$73</f>
        <v>0</v>
      </c>
      <c r="CC10" s="89">
        <f>Timing!CC$73</f>
        <v>0</v>
      </c>
      <c r="CD10" s="89">
        <f>Timing!CD$73</f>
        <v>0</v>
      </c>
      <c r="CE10" s="89">
        <f>Timing!CE$73</f>
        <v>0</v>
      </c>
      <c r="CF10" s="89">
        <f>Timing!CF$73</f>
        <v>0</v>
      </c>
      <c r="CG10" s="89">
        <f>Timing!CG$73</f>
        <v>0</v>
      </c>
      <c r="CH10" s="89">
        <f>Timing!CH$73</f>
        <v>0</v>
      </c>
    </row>
    <row r="11" spans="1:86" s="36" customFormat="1" x14ac:dyDescent="0.25">
      <c r="A11" s="32"/>
      <c r="B11" s="32"/>
      <c r="C11" s="32"/>
      <c r="D11" s="33" t="s">
        <v>294</v>
      </c>
      <c r="E11" s="117" t="s">
        <v>175</v>
      </c>
      <c r="F11" s="34" t="s">
        <v>59</v>
      </c>
      <c r="G11" s="34">
        <f>SUM(I11:CH11)</f>
        <v>52110.182904734393</v>
      </c>
      <c r="H11" s="33"/>
      <c r="I11" s="36">
        <f>$E$9*I10</f>
        <v>0</v>
      </c>
      <c r="J11" s="36">
        <f t="shared" ref="J11:BU11" si="0">$E$9*J10</f>
        <v>0</v>
      </c>
      <c r="K11" s="36">
        <f t="shared" si="0"/>
        <v>0</v>
      </c>
      <c r="L11" s="36">
        <f t="shared" si="0"/>
        <v>0</v>
      </c>
      <c r="M11" s="36">
        <f t="shared" si="0"/>
        <v>0</v>
      </c>
      <c r="N11" s="36">
        <f t="shared" si="0"/>
        <v>0</v>
      </c>
      <c r="O11" s="36">
        <f t="shared" si="0"/>
        <v>0</v>
      </c>
      <c r="P11" s="36">
        <f t="shared" si="0"/>
        <v>0</v>
      </c>
      <c r="Q11" s="36">
        <f t="shared" si="0"/>
        <v>0</v>
      </c>
      <c r="R11" s="36">
        <f t="shared" si="0"/>
        <v>0</v>
      </c>
      <c r="S11" s="36">
        <f t="shared" si="0"/>
        <v>0</v>
      </c>
      <c r="T11" s="36">
        <f t="shared" si="0"/>
        <v>0</v>
      </c>
      <c r="U11" s="36">
        <f t="shared" si="0"/>
        <v>0</v>
      </c>
      <c r="V11" s="36">
        <f t="shared" si="0"/>
        <v>0</v>
      </c>
      <c r="W11" s="36">
        <f t="shared" si="0"/>
        <v>0</v>
      </c>
      <c r="X11" s="36">
        <f t="shared" si="0"/>
        <v>0</v>
      </c>
      <c r="Y11" s="36">
        <f t="shared" si="0"/>
        <v>0</v>
      </c>
      <c r="Z11" s="36">
        <f t="shared" si="0"/>
        <v>0</v>
      </c>
      <c r="AA11" s="36">
        <f t="shared" si="0"/>
        <v>0</v>
      </c>
      <c r="AB11" s="36">
        <f t="shared" si="0"/>
        <v>0</v>
      </c>
      <c r="AC11" s="36">
        <f t="shared" si="0"/>
        <v>0</v>
      </c>
      <c r="AD11" s="36">
        <f t="shared" si="0"/>
        <v>0</v>
      </c>
      <c r="AE11" s="36">
        <f t="shared" si="0"/>
        <v>0</v>
      </c>
      <c r="AF11" s="36">
        <f t="shared" si="0"/>
        <v>0</v>
      </c>
      <c r="AG11" s="36">
        <f t="shared" si="0"/>
        <v>0</v>
      </c>
      <c r="AH11" s="36">
        <f t="shared" si="0"/>
        <v>0</v>
      </c>
      <c r="AI11" s="36">
        <f t="shared" si="0"/>
        <v>0</v>
      </c>
      <c r="AJ11" s="36">
        <f t="shared" si="0"/>
        <v>0</v>
      </c>
      <c r="AK11" s="36">
        <f t="shared" si="0"/>
        <v>0</v>
      </c>
      <c r="AL11" s="36">
        <f>$E$9*AL10</f>
        <v>52110.182904734393</v>
      </c>
      <c r="AM11" s="36">
        <f t="shared" si="0"/>
        <v>0</v>
      </c>
      <c r="AN11" s="36">
        <f t="shared" si="0"/>
        <v>0</v>
      </c>
      <c r="AO11" s="36">
        <f t="shared" si="0"/>
        <v>0</v>
      </c>
      <c r="AP11" s="36">
        <f t="shared" si="0"/>
        <v>0</v>
      </c>
      <c r="AQ11" s="36">
        <f t="shared" si="0"/>
        <v>0</v>
      </c>
      <c r="AR11" s="36">
        <f t="shared" si="0"/>
        <v>0</v>
      </c>
      <c r="AS11" s="36">
        <f t="shared" si="0"/>
        <v>0</v>
      </c>
      <c r="AT11" s="36">
        <f t="shared" si="0"/>
        <v>0</v>
      </c>
      <c r="AU11" s="36">
        <f t="shared" si="0"/>
        <v>0</v>
      </c>
      <c r="AV11" s="36">
        <f t="shared" si="0"/>
        <v>0</v>
      </c>
      <c r="AW11" s="36">
        <f t="shared" si="0"/>
        <v>0</v>
      </c>
      <c r="AX11" s="36">
        <f t="shared" si="0"/>
        <v>0</v>
      </c>
      <c r="AY11" s="36">
        <f t="shared" si="0"/>
        <v>0</v>
      </c>
      <c r="AZ11" s="36">
        <f t="shared" si="0"/>
        <v>0</v>
      </c>
      <c r="BA11" s="36">
        <f t="shared" si="0"/>
        <v>0</v>
      </c>
      <c r="BB11" s="36">
        <f t="shared" si="0"/>
        <v>0</v>
      </c>
      <c r="BC11" s="36">
        <f t="shared" si="0"/>
        <v>0</v>
      </c>
      <c r="BD11" s="36">
        <f t="shared" si="0"/>
        <v>0</v>
      </c>
      <c r="BE11" s="36">
        <f t="shared" si="0"/>
        <v>0</v>
      </c>
      <c r="BF11" s="36">
        <f t="shared" si="0"/>
        <v>0</v>
      </c>
      <c r="BG11" s="36">
        <f t="shared" si="0"/>
        <v>0</v>
      </c>
      <c r="BH11" s="36">
        <f t="shared" si="0"/>
        <v>0</v>
      </c>
      <c r="BI11" s="36">
        <f t="shared" si="0"/>
        <v>0</v>
      </c>
      <c r="BJ11" s="36">
        <f t="shared" si="0"/>
        <v>0</v>
      </c>
      <c r="BK11" s="36">
        <f t="shared" si="0"/>
        <v>0</v>
      </c>
      <c r="BL11" s="36">
        <f t="shared" si="0"/>
        <v>0</v>
      </c>
      <c r="BM11" s="36">
        <f t="shared" si="0"/>
        <v>0</v>
      </c>
      <c r="BN11" s="36">
        <f t="shared" si="0"/>
        <v>0</v>
      </c>
      <c r="BO11" s="36">
        <f t="shared" si="0"/>
        <v>0</v>
      </c>
      <c r="BP11" s="36">
        <f t="shared" si="0"/>
        <v>0</v>
      </c>
      <c r="BQ11" s="36">
        <f t="shared" si="0"/>
        <v>0</v>
      </c>
      <c r="BR11" s="36">
        <f t="shared" si="0"/>
        <v>0</v>
      </c>
      <c r="BS11" s="36">
        <f t="shared" si="0"/>
        <v>0</v>
      </c>
      <c r="BT11" s="36">
        <f t="shared" si="0"/>
        <v>0</v>
      </c>
      <c r="BU11" s="36">
        <f t="shared" si="0"/>
        <v>0</v>
      </c>
      <c r="BV11" s="36">
        <f t="shared" ref="BV11:CH11" si="1">$E$9*BV10</f>
        <v>0</v>
      </c>
      <c r="BW11" s="36">
        <f t="shared" si="1"/>
        <v>0</v>
      </c>
      <c r="BX11" s="36">
        <f t="shared" si="1"/>
        <v>0</v>
      </c>
      <c r="BY11" s="36">
        <f t="shared" si="1"/>
        <v>0</v>
      </c>
      <c r="BZ11" s="36">
        <f t="shared" si="1"/>
        <v>0</v>
      </c>
      <c r="CA11" s="36">
        <f t="shared" si="1"/>
        <v>0</v>
      </c>
      <c r="CB11" s="36">
        <f t="shared" si="1"/>
        <v>0</v>
      </c>
      <c r="CC11" s="36">
        <f t="shared" si="1"/>
        <v>0</v>
      </c>
      <c r="CD11" s="36">
        <f t="shared" si="1"/>
        <v>0</v>
      </c>
      <c r="CE11" s="36">
        <f t="shared" si="1"/>
        <v>0</v>
      </c>
      <c r="CF11" s="36">
        <f t="shared" si="1"/>
        <v>0</v>
      </c>
      <c r="CG11" s="36">
        <f t="shared" si="1"/>
        <v>0</v>
      </c>
      <c r="CH11" s="36">
        <f t="shared" si="1"/>
        <v>0</v>
      </c>
    </row>
    <row r="13" spans="1:86" s="86" customFormat="1" x14ac:dyDescent="0.25">
      <c r="A13" s="70"/>
      <c r="B13" s="70"/>
      <c r="C13" s="70"/>
      <c r="D13" s="89" t="str">
        <f>ConFunding!D$81</f>
        <v xml:space="preserve">Equity investment </v>
      </c>
      <c r="E13" s="89">
        <v>0</v>
      </c>
      <c r="F13" s="90">
        <f>ConFunding!F$81</f>
        <v>0</v>
      </c>
      <c r="G13" s="89">
        <f>ConFunding!G$81</f>
        <v>0</v>
      </c>
      <c r="H13" s="89">
        <f>ConFunding!H$81</f>
        <v>0</v>
      </c>
      <c r="I13" s="89">
        <f>ConFunding!I$81</f>
        <v>0</v>
      </c>
      <c r="J13" s="89">
        <f>ConFunding!J$81</f>
        <v>0</v>
      </c>
      <c r="K13" s="89">
        <f>ConFunding!K$81</f>
        <v>0</v>
      </c>
      <c r="L13" s="89">
        <f>ConFunding!L$81</f>
        <v>0</v>
      </c>
      <c r="M13" s="89">
        <f>ConFunding!M$81</f>
        <v>0</v>
      </c>
      <c r="N13" s="89">
        <f>ConFunding!N$81</f>
        <v>0</v>
      </c>
      <c r="O13" s="89">
        <f>ConFunding!O$81</f>
        <v>0</v>
      </c>
      <c r="P13" s="89">
        <f>ConFunding!P$81</f>
        <v>0</v>
      </c>
      <c r="Q13" s="89">
        <f>ConFunding!Q$81</f>
        <v>0</v>
      </c>
      <c r="R13" s="89">
        <f>ConFunding!R$81</f>
        <v>0</v>
      </c>
      <c r="S13" s="89">
        <f>ConFunding!S$81</f>
        <v>0</v>
      </c>
      <c r="T13" s="89">
        <f>ConFunding!T$81</f>
        <v>0</v>
      </c>
      <c r="U13" s="89">
        <f>ConFunding!U$81</f>
        <v>0</v>
      </c>
      <c r="V13" s="89">
        <f>ConFunding!V$81</f>
        <v>0</v>
      </c>
      <c r="W13" s="89">
        <f>ConFunding!W$81</f>
        <v>0</v>
      </c>
      <c r="X13" s="89">
        <f>ConFunding!X$81</f>
        <v>0</v>
      </c>
      <c r="Y13" s="89">
        <f>ConFunding!Y$81</f>
        <v>0</v>
      </c>
      <c r="Z13" s="89">
        <f>ConFunding!Z$81</f>
        <v>0</v>
      </c>
      <c r="AA13" s="89">
        <f>ConFunding!AA$81</f>
        <v>0</v>
      </c>
      <c r="AB13" s="89">
        <f>ConFunding!AB$81</f>
        <v>0</v>
      </c>
      <c r="AC13" s="89">
        <f>ConFunding!AC$81</f>
        <v>0</v>
      </c>
      <c r="AD13" s="89">
        <f>ConFunding!AD$81</f>
        <v>0</v>
      </c>
      <c r="AE13" s="89">
        <f>ConFunding!AE$81</f>
        <v>0</v>
      </c>
      <c r="AF13" s="89">
        <f>ConFunding!AF$81</f>
        <v>0</v>
      </c>
      <c r="AG13" s="89">
        <f>ConFunding!AG$81</f>
        <v>0</v>
      </c>
      <c r="AH13" s="89">
        <f>ConFunding!AH$81</f>
        <v>0</v>
      </c>
      <c r="AI13" s="89">
        <f>ConFunding!AI$81</f>
        <v>0</v>
      </c>
      <c r="AJ13" s="89">
        <f>ConFunding!AJ$81</f>
        <v>0</v>
      </c>
      <c r="AK13" s="89">
        <f>ConFunding!AK$81</f>
        <v>0</v>
      </c>
      <c r="AL13" s="89">
        <f>ConFunding!AL$81</f>
        <v>0</v>
      </c>
      <c r="AM13" s="89">
        <f>ConFunding!AM$81</f>
        <v>0</v>
      </c>
      <c r="AN13" s="89">
        <f>ConFunding!AN$81</f>
        <v>0</v>
      </c>
      <c r="AO13" s="89">
        <f>ConFunding!AO$81</f>
        <v>0</v>
      </c>
      <c r="AP13" s="89">
        <f>ConFunding!AP$81</f>
        <v>0</v>
      </c>
      <c r="AQ13" s="89">
        <f>ConFunding!AQ$81</f>
        <v>0</v>
      </c>
      <c r="AR13" s="89">
        <f>ConFunding!AR$81</f>
        <v>0</v>
      </c>
      <c r="AS13" s="89">
        <f>ConFunding!AS$81</f>
        <v>0</v>
      </c>
      <c r="AT13" s="89">
        <f>ConFunding!AT$81</f>
        <v>0</v>
      </c>
      <c r="AU13" s="89">
        <f>ConFunding!AU$81</f>
        <v>0</v>
      </c>
      <c r="AV13" s="89">
        <f>ConFunding!AV$81</f>
        <v>0</v>
      </c>
      <c r="AW13" s="89">
        <f>ConFunding!AW$81</f>
        <v>0</v>
      </c>
      <c r="AX13" s="89">
        <f>ConFunding!AX$81</f>
        <v>0</v>
      </c>
      <c r="AY13" s="89">
        <f>ConFunding!AY$81</f>
        <v>0</v>
      </c>
      <c r="AZ13" s="89">
        <f>ConFunding!AZ$81</f>
        <v>0</v>
      </c>
      <c r="BA13" s="89">
        <f>ConFunding!BA$81</f>
        <v>0</v>
      </c>
      <c r="BB13" s="89">
        <f>ConFunding!BB$81</f>
        <v>0</v>
      </c>
      <c r="BC13" s="89">
        <f>ConFunding!BC$81</f>
        <v>0</v>
      </c>
      <c r="BD13" s="89">
        <f>ConFunding!BD$81</f>
        <v>0</v>
      </c>
      <c r="BE13" s="89">
        <f>ConFunding!BE$81</f>
        <v>0</v>
      </c>
      <c r="BF13" s="89">
        <f>ConFunding!BF$81</f>
        <v>0</v>
      </c>
      <c r="BG13" s="89">
        <f>ConFunding!BG$81</f>
        <v>0</v>
      </c>
      <c r="BH13" s="89">
        <f>ConFunding!BH$81</f>
        <v>0</v>
      </c>
      <c r="BI13" s="89">
        <f>ConFunding!BI$81</f>
        <v>0</v>
      </c>
      <c r="BJ13" s="89">
        <f>ConFunding!BJ$81</f>
        <v>0</v>
      </c>
      <c r="BK13" s="89">
        <f>ConFunding!BK$81</f>
        <v>0</v>
      </c>
      <c r="BL13" s="89">
        <f>ConFunding!BL$81</f>
        <v>0</v>
      </c>
      <c r="BM13" s="89">
        <f>ConFunding!BM$81</f>
        <v>0</v>
      </c>
      <c r="BN13" s="89">
        <f>ConFunding!BN$81</f>
        <v>0</v>
      </c>
      <c r="BO13" s="89">
        <f>ConFunding!BO$81</f>
        <v>0</v>
      </c>
      <c r="BP13" s="89">
        <f>ConFunding!BP$81</f>
        <v>0</v>
      </c>
      <c r="BQ13" s="89">
        <f>ConFunding!BQ$81</f>
        <v>0</v>
      </c>
      <c r="BR13" s="89">
        <f>ConFunding!BR$81</f>
        <v>0</v>
      </c>
      <c r="BS13" s="89">
        <f>ConFunding!BS$81</f>
        <v>0</v>
      </c>
      <c r="BT13" s="89">
        <f>ConFunding!BT$81</f>
        <v>0</v>
      </c>
      <c r="BU13" s="89">
        <f>ConFunding!BU$81</f>
        <v>0</v>
      </c>
      <c r="BV13" s="89">
        <f>ConFunding!BV$81</f>
        <v>0</v>
      </c>
      <c r="BW13" s="89">
        <f>ConFunding!BW$81</f>
        <v>0</v>
      </c>
      <c r="BX13" s="89">
        <f>ConFunding!BX$81</f>
        <v>0</v>
      </c>
      <c r="BY13" s="89">
        <f>ConFunding!BY$81</f>
        <v>0</v>
      </c>
      <c r="BZ13" s="89">
        <f>ConFunding!BZ$81</f>
        <v>0</v>
      </c>
      <c r="CA13" s="89">
        <f>ConFunding!CA$81</f>
        <v>0</v>
      </c>
      <c r="CB13" s="89">
        <f>ConFunding!CB$81</f>
        <v>0</v>
      </c>
      <c r="CC13" s="89">
        <f>ConFunding!CC$81</f>
        <v>0</v>
      </c>
      <c r="CD13" s="89">
        <f>ConFunding!CD$81</f>
        <v>0</v>
      </c>
      <c r="CE13" s="89">
        <f>ConFunding!CE$81</f>
        <v>0</v>
      </c>
      <c r="CF13" s="89">
        <f>ConFunding!CF$81</f>
        <v>0</v>
      </c>
      <c r="CG13" s="89">
        <f>ConFunding!CG$81</f>
        <v>0</v>
      </c>
      <c r="CH13" s="89">
        <f>ConFunding!CH$81</f>
        <v>0</v>
      </c>
    </row>
    <row r="14" spans="1:86" s="37" customFormat="1" ht="14.25" x14ac:dyDescent="0.2">
      <c r="D14" s="37" t="str">
        <f>Timing!D$58</f>
        <v xml:space="preserve">Refinancing flag </v>
      </c>
      <c r="E14" s="37">
        <f>Timing!E$58</f>
        <v>0</v>
      </c>
      <c r="F14" s="40" t="str">
        <f>Timing!F$58</f>
        <v>Flag</v>
      </c>
      <c r="G14" s="37">
        <f>Timing!G$58</f>
        <v>0</v>
      </c>
      <c r="H14" s="37">
        <f>Timing!H$58</f>
        <v>0</v>
      </c>
      <c r="I14" s="37">
        <f>Timing!I$58</f>
        <v>0</v>
      </c>
      <c r="J14" s="37">
        <f>Timing!J$58</f>
        <v>0</v>
      </c>
      <c r="K14" s="37">
        <v>0</v>
      </c>
      <c r="L14" s="37">
        <f>Timing!L$58</f>
        <v>0</v>
      </c>
      <c r="M14" s="37">
        <f>Timing!M$58</f>
        <v>0</v>
      </c>
      <c r="N14" s="37">
        <f>Timing!N$58</f>
        <v>0</v>
      </c>
      <c r="O14" s="37">
        <f>Timing!O$58</f>
        <v>0</v>
      </c>
      <c r="P14" s="37">
        <f>Timing!P$58</f>
        <v>0</v>
      </c>
      <c r="Q14" s="37">
        <f>Timing!Q$58</f>
        <v>0</v>
      </c>
      <c r="R14" s="37">
        <f>Timing!R$58</f>
        <v>0</v>
      </c>
      <c r="S14" s="37">
        <f>Timing!S$58</f>
        <v>0</v>
      </c>
      <c r="T14" s="37">
        <f>Timing!T$58</f>
        <v>0</v>
      </c>
      <c r="U14" s="37">
        <f>Timing!U$58</f>
        <v>0</v>
      </c>
      <c r="V14" s="37">
        <f>Timing!V$58</f>
        <v>0</v>
      </c>
      <c r="W14" s="37">
        <f>Timing!W$58</f>
        <v>0</v>
      </c>
      <c r="X14" s="37">
        <f>Timing!X$58</f>
        <v>0</v>
      </c>
      <c r="Y14" s="37">
        <f>Timing!Y$58</f>
        <v>0</v>
      </c>
      <c r="Z14" s="37">
        <f>Timing!Z$58</f>
        <v>0</v>
      </c>
      <c r="AA14" s="37">
        <f>Timing!AA$58</f>
        <v>0</v>
      </c>
      <c r="AB14" s="37">
        <f>Timing!AB$58</f>
        <v>0</v>
      </c>
      <c r="AC14" s="37">
        <f>Timing!AC$58</f>
        <v>0</v>
      </c>
      <c r="AD14" s="37">
        <f>Timing!AD$58</f>
        <v>0</v>
      </c>
      <c r="AE14" s="37">
        <f>Timing!AE$58</f>
        <v>0</v>
      </c>
      <c r="AF14" s="37">
        <f>Timing!AF$58</f>
        <v>0</v>
      </c>
      <c r="AG14" s="37">
        <f>Timing!AG$58</f>
        <v>0</v>
      </c>
      <c r="AH14" s="37">
        <f>Timing!AH$58</f>
        <v>0</v>
      </c>
      <c r="AI14" s="37">
        <f>Timing!AI$58</f>
        <v>0</v>
      </c>
      <c r="AJ14" s="37">
        <f>Timing!AJ$58</f>
        <v>0</v>
      </c>
      <c r="AK14" s="37">
        <f>Timing!AK$58</f>
        <v>0</v>
      </c>
      <c r="AL14" s="37">
        <f>Timing!AL$58</f>
        <v>0</v>
      </c>
      <c r="AM14" s="37">
        <f>Timing!AM$58</f>
        <v>0</v>
      </c>
      <c r="AN14" s="37">
        <f>Timing!AN$58</f>
        <v>0</v>
      </c>
      <c r="AO14" s="37">
        <f>Timing!AO$58</f>
        <v>0</v>
      </c>
      <c r="AP14" s="37">
        <f>Timing!AP$58</f>
        <v>0</v>
      </c>
      <c r="AQ14" s="37">
        <f>Timing!AQ$58</f>
        <v>0</v>
      </c>
      <c r="AR14" s="37">
        <f>Timing!AR$58</f>
        <v>0</v>
      </c>
      <c r="AS14" s="37">
        <f>Timing!AS$58</f>
        <v>0</v>
      </c>
      <c r="AT14" s="37">
        <f>Timing!AT$58</f>
        <v>0</v>
      </c>
      <c r="AU14" s="37">
        <f>Timing!AU$58</f>
        <v>0</v>
      </c>
      <c r="AV14" s="37">
        <f>Timing!AV$58</f>
        <v>0</v>
      </c>
      <c r="AW14" s="37">
        <f>Timing!AW$58</f>
        <v>0</v>
      </c>
      <c r="AX14" s="37">
        <f>Timing!AX$58</f>
        <v>0</v>
      </c>
      <c r="AY14" s="37">
        <f>Timing!AY$58</f>
        <v>0</v>
      </c>
      <c r="AZ14" s="37">
        <f>Timing!AZ$58</f>
        <v>0</v>
      </c>
      <c r="BA14" s="37">
        <f>Timing!BA$58</f>
        <v>0</v>
      </c>
      <c r="BB14" s="37">
        <f>Timing!BB$58</f>
        <v>0</v>
      </c>
      <c r="BC14" s="37">
        <f>Timing!BC$58</f>
        <v>0</v>
      </c>
      <c r="BD14" s="37">
        <f>Timing!BD$58</f>
        <v>0</v>
      </c>
      <c r="BE14" s="37">
        <f>Timing!BE$58</f>
        <v>0</v>
      </c>
      <c r="BF14" s="37">
        <f>Timing!BF$58</f>
        <v>0</v>
      </c>
      <c r="BG14" s="37">
        <f>Timing!BG$58</f>
        <v>0</v>
      </c>
      <c r="BH14" s="37">
        <f>Timing!BH$58</f>
        <v>0</v>
      </c>
      <c r="BI14" s="37">
        <f>Timing!BI$58</f>
        <v>0</v>
      </c>
      <c r="BJ14" s="37">
        <f>Timing!BJ$58</f>
        <v>0</v>
      </c>
      <c r="BK14" s="37">
        <f>Timing!BK$58</f>
        <v>0</v>
      </c>
      <c r="BL14" s="37">
        <f>Timing!BL$58</f>
        <v>0</v>
      </c>
      <c r="BM14" s="37">
        <f>Timing!BM$58</f>
        <v>0</v>
      </c>
      <c r="BN14" s="37">
        <f>Timing!BN$58</f>
        <v>0</v>
      </c>
      <c r="BO14" s="37">
        <f>Timing!BO$58</f>
        <v>0</v>
      </c>
      <c r="BP14" s="37">
        <f>Timing!BP$58</f>
        <v>0</v>
      </c>
      <c r="BQ14" s="37">
        <f>Timing!BQ$58</f>
        <v>0</v>
      </c>
      <c r="BR14" s="37">
        <f>Timing!BR$58</f>
        <v>0</v>
      </c>
      <c r="BS14" s="37">
        <f>Timing!BS$58</f>
        <v>0</v>
      </c>
      <c r="BT14" s="37">
        <f>Timing!BT$58</f>
        <v>0</v>
      </c>
      <c r="BU14" s="37">
        <f>Timing!BU$58</f>
        <v>0</v>
      </c>
      <c r="BV14" s="37">
        <f>Timing!BV$58</f>
        <v>0</v>
      </c>
      <c r="BW14" s="37">
        <f>Timing!BW$58</f>
        <v>0</v>
      </c>
      <c r="BX14" s="37">
        <f>Timing!BX$58</f>
        <v>0</v>
      </c>
      <c r="BY14" s="37">
        <f>Timing!BY$58</f>
        <v>0</v>
      </c>
      <c r="BZ14" s="37">
        <f>Timing!BZ$58</f>
        <v>0</v>
      </c>
      <c r="CA14" s="37">
        <f>Timing!CA$58</f>
        <v>0</v>
      </c>
      <c r="CB14" s="37">
        <f>Timing!CB$58</f>
        <v>0</v>
      </c>
      <c r="CC14" s="37">
        <f>Timing!CC$58</f>
        <v>0</v>
      </c>
      <c r="CD14" s="37">
        <f>Timing!CD$58</f>
        <v>0</v>
      </c>
      <c r="CE14" s="37">
        <f>Timing!CE$58</f>
        <v>0</v>
      </c>
      <c r="CF14" s="37">
        <f>Timing!CF$58</f>
        <v>0</v>
      </c>
      <c r="CG14" s="37">
        <f>Timing!CG$58</f>
        <v>0</v>
      </c>
      <c r="CH14" s="37">
        <f>Timing!CH$58</f>
        <v>0</v>
      </c>
    </row>
    <row r="15" spans="1:86" s="82" customFormat="1" x14ac:dyDescent="0.25">
      <c r="A15" s="70"/>
      <c r="B15" s="70"/>
      <c r="C15" s="70"/>
      <c r="D15" s="50"/>
      <c r="E15" s="104"/>
      <c r="F15" s="47"/>
      <c r="G15" s="47"/>
      <c r="H15" s="50"/>
    </row>
    <row r="16" spans="1:86" s="82" customFormat="1" x14ac:dyDescent="0.25">
      <c r="A16" s="70"/>
      <c r="B16" s="70"/>
      <c r="C16" s="70"/>
      <c r="D16" s="50" t="s">
        <v>295</v>
      </c>
      <c r="E16" s="104"/>
      <c r="F16" s="47" t="s">
        <v>59</v>
      </c>
      <c r="G16" s="47">
        <f>SUM(I16:CH16)</f>
        <v>-2392168.6091660694</v>
      </c>
      <c r="H16" s="50"/>
      <c r="I16" s="82">
        <f>+E9</f>
        <v>52110.182904734393</v>
      </c>
      <c r="J16" s="82">
        <f t="shared" ref="J16:BU16" si="2">I19</f>
        <v>36279.082863194839</v>
      </c>
      <c r="K16" s="82">
        <f t="shared" si="2"/>
        <v>20730.904493254187</v>
      </c>
      <c r="L16" s="82">
        <f t="shared" si="2"/>
        <v>-1.0913936421275139E-11</v>
      </c>
      <c r="M16" s="82">
        <f t="shared" si="2"/>
        <v>-1.0913936421275139E-11</v>
      </c>
      <c r="N16" s="82">
        <f t="shared" si="2"/>
        <v>-1.0913936421275139E-11</v>
      </c>
      <c r="O16" s="82">
        <f t="shared" si="2"/>
        <v>-1.0913936421275139E-11</v>
      </c>
      <c r="P16" s="82">
        <f t="shared" si="2"/>
        <v>-1.0913936421275139E-11</v>
      </c>
      <c r="Q16" s="82">
        <f t="shared" si="2"/>
        <v>-1.0913936421275139E-11</v>
      </c>
      <c r="R16" s="82">
        <f t="shared" si="2"/>
        <v>-1.0913936421275139E-11</v>
      </c>
      <c r="S16" s="82">
        <f t="shared" si="2"/>
        <v>-1.0913936421275139E-11</v>
      </c>
      <c r="T16" s="82">
        <f t="shared" si="2"/>
        <v>-1.0913936421275139E-11</v>
      </c>
      <c r="U16" s="82">
        <f t="shared" si="2"/>
        <v>-1.0913936421275139E-11</v>
      </c>
      <c r="V16" s="82">
        <f t="shared" si="2"/>
        <v>-1.0913936421275139E-11</v>
      </c>
      <c r="W16" s="82">
        <f t="shared" si="2"/>
        <v>-1.0913936421275139E-11</v>
      </c>
      <c r="X16" s="82">
        <f t="shared" si="2"/>
        <v>-1.0913936421275139E-11</v>
      </c>
      <c r="Y16" s="82">
        <f t="shared" si="2"/>
        <v>-1.0913936421275139E-11</v>
      </c>
      <c r="Z16" s="82">
        <f t="shared" si="2"/>
        <v>-1.0913936421275139E-11</v>
      </c>
      <c r="AA16" s="82">
        <f t="shared" si="2"/>
        <v>-1.0913936421275139E-11</v>
      </c>
      <c r="AB16" s="82">
        <f t="shared" si="2"/>
        <v>-1.0913936421275139E-11</v>
      </c>
      <c r="AC16" s="82">
        <f t="shared" si="2"/>
        <v>-1.0913936421275139E-11</v>
      </c>
      <c r="AD16" s="82">
        <f t="shared" si="2"/>
        <v>-1.0913936421275139E-11</v>
      </c>
      <c r="AE16" s="82">
        <f t="shared" si="2"/>
        <v>-1.0913936421275139E-11</v>
      </c>
      <c r="AF16" s="82">
        <f t="shared" si="2"/>
        <v>-1.0913936421275139E-11</v>
      </c>
      <c r="AG16" s="82">
        <f t="shared" si="2"/>
        <v>-1.0913936421275139E-11</v>
      </c>
      <c r="AH16" s="82">
        <f t="shared" si="2"/>
        <v>-1.0913936421275139E-11</v>
      </c>
      <c r="AI16" s="82">
        <f t="shared" si="2"/>
        <v>-1.0913936421275139E-11</v>
      </c>
      <c r="AJ16" s="82">
        <f t="shared" si="2"/>
        <v>-1.0913936421275139E-11</v>
      </c>
      <c r="AK16" s="82">
        <f t="shared" si="2"/>
        <v>-1.0913936421275139E-11</v>
      </c>
      <c r="AL16" s="82">
        <f t="shared" si="2"/>
        <v>-1.0913936421275139E-11</v>
      </c>
      <c r="AM16" s="82">
        <f t="shared" si="2"/>
        <v>-52110.182904734407</v>
      </c>
      <c r="AN16" s="82">
        <f t="shared" si="2"/>
        <v>-52110.182904734407</v>
      </c>
      <c r="AO16" s="82">
        <f t="shared" si="2"/>
        <v>-52110.182904734407</v>
      </c>
      <c r="AP16" s="82">
        <f t="shared" si="2"/>
        <v>-52110.182904734407</v>
      </c>
      <c r="AQ16" s="82">
        <f t="shared" si="2"/>
        <v>-52110.182904734407</v>
      </c>
      <c r="AR16" s="82">
        <f t="shared" si="2"/>
        <v>-52110.182904734407</v>
      </c>
      <c r="AS16" s="82">
        <f t="shared" si="2"/>
        <v>-52110.182904734407</v>
      </c>
      <c r="AT16" s="82">
        <f t="shared" si="2"/>
        <v>-52110.182904734407</v>
      </c>
      <c r="AU16" s="82">
        <f t="shared" si="2"/>
        <v>-52110.182904734407</v>
      </c>
      <c r="AV16" s="82">
        <f t="shared" si="2"/>
        <v>-52110.182904734407</v>
      </c>
      <c r="AW16" s="82">
        <f t="shared" si="2"/>
        <v>-52110.182904734407</v>
      </c>
      <c r="AX16" s="82">
        <f t="shared" si="2"/>
        <v>-52110.182904734407</v>
      </c>
      <c r="AY16" s="82">
        <f t="shared" si="2"/>
        <v>-52110.182904734407</v>
      </c>
      <c r="AZ16" s="82">
        <f t="shared" si="2"/>
        <v>-52110.182904734407</v>
      </c>
      <c r="BA16" s="82">
        <f t="shared" si="2"/>
        <v>-52110.182904734407</v>
      </c>
      <c r="BB16" s="82">
        <f t="shared" si="2"/>
        <v>-52110.182904734407</v>
      </c>
      <c r="BC16" s="82">
        <f t="shared" si="2"/>
        <v>-52110.182904734407</v>
      </c>
      <c r="BD16" s="82">
        <f t="shared" si="2"/>
        <v>-52110.182904734407</v>
      </c>
      <c r="BE16" s="82">
        <f t="shared" si="2"/>
        <v>-52110.182904734407</v>
      </c>
      <c r="BF16" s="82">
        <f t="shared" si="2"/>
        <v>-52110.182904734407</v>
      </c>
      <c r="BG16" s="82">
        <f t="shared" si="2"/>
        <v>-52110.182904734407</v>
      </c>
      <c r="BH16" s="82">
        <f t="shared" si="2"/>
        <v>-52110.182904734407</v>
      </c>
      <c r="BI16" s="82">
        <f t="shared" si="2"/>
        <v>-52110.182904734407</v>
      </c>
      <c r="BJ16" s="82">
        <f t="shared" si="2"/>
        <v>-52110.182904734407</v>
      </c>
      <c r="BK16" s="82">
        <f t="shared" si="2"/>
        <v>-52110.182904734407</v>
      </c>
      <c r="BL16" s="82">
        <f t="shared" si="2"/>
        <v>-52110.182904734407</v>
      </c>
      <c r="BM16" s="82">
        <f t="shared" si="2"/>
        <v>-52110.182904734407</v>
      </c>
      <c r="BN16" s="82">
        <f t="shared" si="2"/>
        <v>-52110.182904734407</v>
      </c>
      <c r="BO16" s="82">
        <f t="shared" si="2"/>
        <v>-52110.182904734407</v>
      </c>
      <c r="BP16" s="82">
        <f t="shared" si="2"/>
        <v>-52110.182904734407</v>
      </c>
      <c r="BQ16" s="82">
        <f t="shared" si="2"/>
        <v>-52110.182904734407</v>
      </c>
      <c r="BR16" s="82">
        <f t="shared" si="2"/>
        <v>-52110.182904734407</v>
      </c>
      <c r="BS16" s="82">
        <f t="shared" si="2"/>
        <v>-52110.182904734407</v>
      </c>
      <c r="BT16" s="82">
        <f t="shared" si="2"/>
        <v>-52110.182904734407</v>
      </c>
      <c r="BU16" s="82">
        <f t="shared" si="2"/>
        <v>-52110.182904734407</v>
      </c>
      <c r="BV16" s="82">
        <f t="shared" ref="BV16:CH16" si="3">BU19</f>
        <v>-52110.182904734407</v>
      </c>
      <c r="BW16" s="82">
        <f t="shared" si="3"/>
        <v>-52110.182904734407</v>
      </c>
      <c r="BX16" s="82">
        <f t="shared" si="3"/>
        <v>-52110.182904734407</v>
      </c>
      <c r="BY16" s="82">
        <f t="shared" si="3"/>
        <v>-52110.182904734407</v>
      </c>
      <c r="BZ16" s="82">
        <f t="shared" si="3"/>
        <v>-52110.182904734407</v>
      </c>
      <c r="CA16" s="82">
        <f t="shared" si="3"/>
        <v>-52110.182904734407</v>
      </c>
      <c r="CB16" s="82">
        <f t="shared" si="3"/>
        <v>-52110.182904734407</v>
      </c>
      <c r="CC16" s="82">
        <f t="shared" si="3"/>
        <v>-52110.182904734407</v>
      </c>
      <c r="CD16" s="82">
        <f t="shared" si="3"/>
        <v>-52110.182904734407</v>
      </c>
      <c r="CE16" s="82">
        <f t="shared" si="3"/>
        <v>-52110.182904734407</v>
      </c>
      <c r="CF16" s="82">
        <f t="shared" si="3"/>
        <v>-52110.182904734407</v>
      </c>
      <c r="CG16" s="82">
        <f t="shared" si="3"/>
        <v>-52110.182904734407</v>
      </c>
      <c r="CH16" s="82">
        <f t="shared" si="3"/>
        <v>-52110.182904734407</v>
      </c>
    </row>
    <row r="17" spans="1:86" s="82" customFormat="1" x14ac:dyDescent="0.25">
      <c r="A17" s="70"/>
      <c r="B17" s="70"/>
      <c r="C17" s="70"/>
      <c r="D17" s="50" t="s">
        <v>296</v>
      </c>
      <c r="E17" s="104"/>
      <c r="F17" s="47"/>
      <c r="G17" s="47"/>
      <c r="H17" s="50"/>
    </row>
    <row r="18" spans="1:86" s="82" customFormat="1" x14ac:dyDescent="0.25">
      <c r="A18" s="70"/>
      <c r="B18" s="70"/>
      <c r="C18" s="70"/>
      <c r="D18" s="50" t="str">
        <f>D$11</f>
        <v xml:space="preserve">Share capital redemption </v>
      </c>
      <c r="E18" s="82" t="str">
        <f t="shared" ref="E18:BP18" si="4">E$11</f>
        <v>CF</v>
      </c>
      <c r="F18" s="47" t="str">
        <f t="shared" si="4"/>
        <v>$ 000s</v>
      </c>
      <c r="G18" s="50">
        <f t="shared" si="4"/>
        <v>52110.182904734393</v>
      </c>
      <c r="H18" s="50">
        <f t="shared" si="4"/>
        <v>0</v>
      </c>
      <c r="I18" s="50">
        <f>+ConFunding!I80</f>
        <v>15831.10004153955</v>
      </c>
      <c r="J18" s="50">
        <f>+ConFunding!J80</f>
        <v>15548.17836994065</v>
      </c>
      <c r="K18" s="50">
        <f>+ConFunding!K80</f>
        <v>20730.904493254198</v>
      </c>
      <c r="L18" s="50">
        <f t="shared" si="4"/>
        <v>0</v>
      </c>
      <c r="M18" s="50">
        <f t="shared" si="4"/>
        <v>0</v>
      </c>
      <c r="N18" s="50">
        <f t="shared" si="4"/>
        <v>0</v>
      </c>
      <c r="O18" s="50">
        <f t="shared" si="4"/>
        <v>0</v>
      </c>
      <c r="P18" s="50">
        <f t="shared" si="4"/>
        <v>0</v>
      </c>
      <c r="Q18" s="50">
        <f t="shared" si="4"/>
        <v>0</v>
      </c>
      <c r="R18" s="50">
        <f t="shared" si="4"/>
        <v>0</v>
      </c>
      <c r="S18" s="50">
        <f t="shared" si="4"/>
        <v>0</v>
      </c>
      <c r="T18" s="50">
        <f t="shared" si="4"/>
        <v>0</v>
      </c>
      <c r="U18" s="50">
        <f t="shared" si="4"/>
        <v>0</v>
      </c>
      <c r="V18" s="50">
        <f t="shared" si="4"/>
        <v>0</v>
      </c>
      <c r="W18" s="50">
        <f t="shared" si="4"/>
        <v>0</v>
      </c>
      <c r="X18" s="50">
        <f t="shared" si="4"/>
        <v>0</v>
      </c>
      <c r="Y18" s="50">
        <f t="shared" si="4"/>
        <v>0</v>
      </c>
      <c r="Z18" s="50">
        <f t="shared" si="4"/>
        <v>0</v>
      </c>
      <c r="AA18" s="50">
        <f t="shared" si="4"/>
        <v>0</v>
      </c>
      <c r="AB18" s="50">
        <f t="shared" si="4"/>
        <v>0</v>
      </c>
      <c r="AC18" s="50">
        <f t="shared" si="4"/>
        <v>0</v>
      </c>
      <c r="AD18" s="50">
        <f t="shared" si="4"/>
        <v>0</v>
      </c>
      <c r="AE18" s="50">
        <f t="shared" si="4"/>
        <v>0</v>
      </c>
      <c r="AF18" s="50">
        <f t="shared" si="4"/>
        <v>0</v>
      </c>
      <c r="AG18" s="50">
        <f t="shared" si="4"/>
        <v>0</v>
      </c>
      <c r="AH18" s="50">
        <f t="shared" si="4"/>
        <v>0</v>
      </c>
      <c r="AI18" s="50">
        <f t="shared" si="4"/>
        <v>0</v>
      </c>
      <c r="AJ18" s="50">
        <f t="shared" si="4"/>
        <v>0</v>
      </c>
      <c r="AK18" s="50">
        <f t="shared" si="4"/>
        <v>0</v>
      </c>
      <c r="AL18" s="50">
        <f t="shared" si="4"/>
        <v>52110.182904734393</v>
      </c>
      <c r="AM18" s="50">
        <f t="shared" si="4"/>
        <v>0</v>
      </c>
      <c r="AN18" s="50">
        <f t="shared" si="4"/>
        <v>0</v>
      </c>
      <c r="AO18" s="50">
        <f t="shared" si="4"/>
        <v>0</v>
      </c>
      <c r="AP18" s="50">
        <f t="shared" si="4"/>
        <v>0</v>
      </c>
      <c r="AQ18" s="50">
        <f t="shared" si="4"/>
        <v>0</v>
      </c>
      <c r="AR18" s="50">
        <f t="shared" si="4"/>
        <v>0</v>
      </c>
      <c r="AS18" s="50">
        <f t="shared" si="4"/>
        <v>0</v>
      </c>
      <c r="AT18" s="50">
        <f t="shared" si="4"/>
        <v>0</v>
      </c>
      <c r="AU18" s="50">
        <f t="shared" si="4"/>
        <v>0</v>
      </c>
      <c r="AV18" s="50">
        <f t="shared" si="4"/>
        <v>0</v>
      </c>
      <c r="AW18" s="50">
        <f t="shared" si="4"/>
        <v>0</v>
      </c>
      <c r="AX18" s="50">
        <f t="shared" si="4"/>
        <v>0</v>
      </c>
      <c r="AY18" s="50">
        <f t="shared" si="4"/>
        <v>0</v>
      </c>
      <c r="AZ18" s="50">
        <f t="shared" si="4"/>
        <v>0</v>
      </c>
      <c r="BA18" s="50">
        <f t="shared" si="4"/>
        <v>0</v>
      </c>
      <c r="BB18" s="50">
        <f t="shared" si="4"/>
        <v>0</v>
      </c>
      <c r="BC18" s="50">
        <f t="shared" si="4"/>
        <v>0</v>
      </c>
      <c r="BD18" s="50">
        <f t="shared" si="4"/>
        <v>0</v>
      </c>
      <c r="BE18" s="50">
        <f t="shared" si="4"/>
        <v>0</v>
      </c>
      <c r="BF18" s="50">
        <f t="shared" si="4"/>
        <v>0</v>
      </c>
      <c r="BG18" s="50">
        <f t="shared" si="4"/>
        <v>0</v>
      </c>
      <c r="BH18" s="50">
        <f t="shared" si="4"/>
        <v>0</v>
      </c>
      <c r="BI18" s="50">
        <f t="shared" si="4"/>
        <v>0</v>
      </c>
      <c r="BJ18" s="50">
        <f t="shared" si="4"/>
        <v>0</v>
      </c>
      <c r="BK18" s="50">
        <f t="shared" si="4"/>
        <v>0</v>
      </c>
      <c r="BL18" s="50">
        <f t="shared" si="4"/>
        <v>0</v>
      </c>
      <c r="BM18" s="50">
        <f t="shared" si="4"/>
        <v>0</v>
      </c>
      <c r="BN18" s="50">
        <f t="shared" si="4"/>
        <v>0</v>
      </c>
      <c r="BO18" s="50">
        <f t="shared" si="4"/>
        <v>0</v>
      </c>
      <c r="BP18" s="50">
        <f t="shared" si="4"/>
        <v>0</v>
      </c>
      <c r="BQ18" s="50">
        <f t="shared" ref="BQ18:CH18" si="5">BQ$11</f>
        <v>0</v>
      </c>
      <c r="BR18" s="50">
        <f t="shared" si="5"/>
        <v>0</v>
      </c>
      <c r="BS18" s="50">
        <f t="shared" si="5"/>
        <v>0</v>
      </c>
      <c r="BT18" s="50">
        <f t="shared" si="5"/>
        <v>0</v>
      </c>
      <c r="BU18" s="50">
        <f t="shared" si="5"/>
        <v>0</v>
      </c>
      <c r="BV18" s="50">
        <f t="shared" si="5"/>
        <v>0</v>
      </c>
      <c r="BW18" s="50">
        <f t="shared" si="5"/>
        <v>0</v>
      </c>
      <c r="BX18" s="50">
        <f t="shared" si="5"/>
        <v>0</v>
      </c>
      <c r="BY18" s="50">
        <f t="shared" si="5"/>
        <v>0</v>
      </c>
      <c r="BZ18" s="50">
        <f t="shared" si="5"/>
        <v>0</v>
      </c>
      <c r="CA18" s="50">
        <f t="shared" si="5"/>
        <v>0</v>
      </c>
      <c r="CB18" s="50">
        <f t="shared" si="5"/>
        <v>0</v>
      </c>
      <c r="CC18" s="50">
        <f t="shared" si="5"/>
        <v>0</v>
      </c>
      <c r="CD18" s="50">
        <f t="shared" si="5"/>
        <v>0</v>
      </c>
      <c r="CE18" s="50">
        <f t="shared" si="5"/>
        <v>0</v>
      </c>
      <c r="CF18" s="50">
        <f t="shared" si="5"/>
        <v>0</v>
      </c>
      <c r="CG18" s="50">
        <f t="shared" si="5"/>
        <v>0</v>
      </c>
      <c r="CH18" s="50">
        <f t="shared" si="5"/>
        <v>0</v>
      </c>
    </row>
    <row r="19" spans="1:86" s="115" customFormat="1" x14ac:dyDescent="0.25">
      <c r="A19" s="111"/>
      <c r="B19" s="111"/>
      <c r="C19" s="111"/>
      <c r="D19" s="112" t="s">
        <v>297</v>
      </c>
      <c r="E19" s="113" t="s">
        <v>157</v>
      </c>
      <c r="F19" s="114" t="s">
        <v>59</v>
      </c>
      <c r="G19" s="114">
        <f>SUM(I19:CH19)</f>
        <v>-2496388.974975538</v>
      </c>
      <c r="H19" s="112"/>
      <c r="I19" s="115">
        <f t="shared" ref="I19:AN19" si="6">IF(I14=1,$E$13,I16+I17-I18)</f>
        <v>36279.082863194839</v>
      </c>
      <c r="J19" s="115">
        <f t="shared" si="6"/>
        <v>20730.904493254187</v>
      </c>
      <c r="K19" s="115">
        <f t="shared" si="6"/>
        <v>-1.0913936421275139E-11</v>
      </c>
      <c r="L19" s="115">
        <f t="shared" si="6"/>
        <v>-1.0913936421275139E-11</v>
      </c>
      <c r="M19" s="115">
        <f t="shared" si="6"/>
        <v>-1.0913936421275139E-11</v>
      </c>
      <c r="N19" s="115">
        <f t="shared" si="6"/>
        <v>-1.0913936421275139E-11</v>
      </c>
      <c r="O19" s="115">
        <f t="shared" si="6"/>
        <v>-1.0913936421275139E-11</v>
      </c>
      <c r="P19" s="115">
        <f t="shared" si="6"/>
        <v>-1.0913936421275139E-11</v>
      </c>
      <c r="Q19" s="115">
        <f t="shared" si="6"/>
        <v>-1.0913936421275139E-11</v>
      </c>
      <c r="R19" s="115">
        <f t="shared" si="6"/>
        <v>-1.0913936421275139E-11</v>
      </c>
      <c r="S19" s="115">
        <f t="shared" si="6"/>
        <v>-1.0913936421275139E-11</v>
      </c>
      <c r="T19" s="115">
        <f t="shared" si="6"/>
        <v>-1.0913936421275139E-11</v>
      </c>
      <c r="U19" s="115">
        <f t="shared" si="6"/>
        <v>-1.0913936421275139E-11</v>
      </c>
      <c r="V19" s="115">
        <f t="shared" si="6"/>
        <v>-1.0913936421275139E-11</v>
      </c>
      <c r="W19" s="115">
        <f t="shared" si="6"/>
        <v>-1.0913936421275139E-11</v>
      </c>
      <c r="X19" s="115">
        <f t="shared" si="6"/>
        <v>-1.0913936421275139E-11</v>
      </c>
      <c r="Y19" s="115">
        <f t="shared" si="6"/>
        <v>-1.0913936421275139E-11</v>
      </c>
      <c r="Z19" s="115">
        <f t="shared" si="6"/>
        <v>-1.0913936421275139E-11</v>
      </c>
      <c r="AA19" s="115">
        <f t="shared" si="6"/>
        <v>-1.0913936421275139E-11</v>
      </c>
      <c r="AB19" s="115">
        <f t="shared" si="6"/>
        <v>-1.0913936421275139E-11</v>
      </c>
      <c r="AC19" s="115">
        <f t="shared" si="6"/>
        <v>-1.0913936421275139E-11</v>
      </c>
      <c r="AD19" s="115">
        <f t="shared" si="6"/>
        <v>-1.0913936421275139E-11</v>
      </c>
      <c r="AE19" s="115">
        <f t="shared" si="6"/>
        <v>-1.0913936421275139E-11</v>
      </c>
      <c r="AF19" s="115">
        <f t="shared" si="6"/>
        <v>-1.0913936421275139E-11</v>
      </c>
      <c r="AG19" s="115">
        <f t="shared" si="6"/>
        <v>-1.0913936421275139E-11</v>
      </c>
      <c r="AH19" s="115">
        <f t="shared" si="6"/>
        <v>-1.0913936421275139E-11</v>
      </c>
      <c r="AI19" s="115">
        <f t="shared" si="6"/>
        <v>-1.0913936421275139E-11</v>
      </c>
      <c r="AJ19" s="115">
        <f t="shared" si="6"/>
        <v>-1.0913936421275139E-11</v>
      </c>
      <c r="AK19" s="115">
        <f t="shared" si="6"/>
        <v>-1.0913936421275139E-11</v>
      </c>
      <c r="AL19" s="115">
        <f t="shared" si="6"/>
        <v>-52110.182904734407</v>
      </c>
      <c r="AM19" s="115">
        <f t="shared" si="6"/>
        <v>-52110.182904734407</v>
      </c>
      <c r="AN19" s="115">
        <f t="shared" si="6"/>
        <v>-52110.182904734407</v>
      </c>
      <c r="AO19" s="115">
        <f t="shared" ref="AO19:BT19" si="7">IF(AO14=1,$E$13,AO16+AO17-AO18)</f>
        <v>-52110.182904734407</v>
      </c>
      <c r="AP19" s="115">
        <f t="shared" si="7"/>
        <v>-52110.182904734407</v>
      </c>
      <c r="AQ19" s="115">
        <f t="shared" si="7"/>
        <v>-52110.182904734407</v>
      </c>
      <c r="AR19" s="115">
        <f t="shared" si="7"/>
        <v>-52110.182904734407</v>
      </c>
      <c r="AS19" s="115">
        <f t="shared" si="7"/>
        <v>-52110.182904734407</v>
      </c>
      <c r="AT19" s="115">
        <f t="shared" si="7"/>
        <v>-52110.182904734407</v>
      </c>
      <c r="AU19" s="115">
        <f t="shared" si="7"/>
        <v>-52110.182904734407</v>
      </c>
      <c r="AV19" s="115">
        <f t="shared" si="7"/>
        <v>-52110.182904734407</v>
      </c>
      <c r="AW19" s="115">
        <f t="shared" si="7"/>
        <v>-52110.182904734407</v>
      </c>
      <c r="AX19" s="115">
        <f t="shared" si="7"/>
        <v>-52110.182904734407</v>
      </c>
      <c r="AY19" s="115">
        <f t="shared" si="7"/>
        <v>-52110.182904734407</v>
      </c>
      <c r="AZ19" s="115">
        <f t="shared" si="7"/>
        <v>-52110.182904734407</v>
      </c>
      <c r="BA19" s="115">
        <f t="shared" si="7"/>
        <v>-52110.182904734407</v>
      </c>
      <c r="BB19" s="115">
        <f t="shared" si="7"/>
        <v>-52110.182904734407</v>
      </c>
      <c r="BC19" s="115">
        <f t="shared" si="7"/>
        <v>-52110.182904734407</v>
      </c>
      <c r="BD19" s="115">
        <f t="shared" si="7"/>
        <v>-52110.182904734407</v>
      </c>
      <c r="BE19" s="115">
        <f t="shared" si="7"/>
        <v>-52110.182904734407</v>
      </c>
      <c r="BF19" s="115">
        <f t="shared" si="7"/>
        <v>-52110.182904734407</v>
      </c>
      <c r="BG19" s="115">
        <f t="shared" si="7"/>
        <v>-52110.182904734407</v>
      </c>
      <c r="BH19" s="115">
        <f t="shared" si="7"/>
        <v>-52110.182904734407</v>
      </c>
      <c r="BI19" s="115">
        <f t="shared" si="7"/>
        <v>-52110.182904734407</v>
      </c>
      <c r="BJ19" s="115">
        <f t="shared" si="7"/>
        <v>-52110.182904734407</v>
      </c>
      <c r="BK19" s="115">
        <f t="shared" si="7"/>
        <v>-52110.182904734407</v>
      </c>
      <c r="BL19" s="115">
        <f t="shared" si="7"/>
        <v>-52110.182904734407</v>
      </c>
      <c r="BM19" s="115">
        <f t="shared" si="7"/>
        <v>-52110.182904734407</v>
      </c>
      <c r="BN19" s="115">
        <f t="shared" si="7"/>
        <v>-52110.182904734407</v>
      </c>
      <c r="BO19" s="115">
        <f t="shared" si="7"/>
        <v>-52110.182904734407</v>
      </c>
      <c r="BP19" s="115">
        <f t="shared" si="7"/>
        <v>-52110.182904734407</v>
      </c>
      <c r="BQ19" s="115">
        <f t="shared" si="7"/>
        <v>-52110.182904734407</v>
      </c>
      <c r="BR19" s="115">
        <f t="shared" si="7"/>
        <v>-52110.182904734407</v>
      </c>
      <c r="BS19" s="115">
        <f t="shared" si="7"/>
        <v>-52110.182904734407</v>
      </c>
      <c r="BT19" s="115">
        <f t="shared" si="7"/>
        <v>-52110.182904734407</v>
      </c>
      <c r="BU19" s="115">
        <f t="shared" ref="BU19:CH19" si="8">IF(BU14=1,$E$13,BU16+BU17-BU18)</f>
        <v>-52110.182904734407</v>
      </c>
      <c r="BV19" s="115">
        <f t="shared" si="8"/>
        <v>-52110.182904734407</v>
      </c>
      <c r="BW19" s="115">
        <f t="shared" si="8"/>
        <v>-52110.182904734407</v>
      </c>
      <c r="BX19" s="115">
        <f t="shared" si="8"/>
        <v>-52110.182904734407</v>
      </c>
      <c r="BY19" s="115">
        <f t="shared" si="8"/>
        <v>-52110.182904734407</v>
      </c>
      <c r="BZ19" s="115">
        <f t="shared" si="8"/>
        <v>-52110.182904734407</v>
      </c>
      <c r="CA19" s="115">
        <f t="shared" si="8"/>
        <v>-52110.182904734407</v>
      </c>
      <c r="CB19" s="115">
        <f t="shared" si="8"/>
        <v>-52110.182904734407</v>
      </c>
      <c r="CC19" s="115">
        <f t="shared" si="8"/>
        <v>-52110.182904734407</v>
      </c>
      <c r="CD19" s="115">
        <f t="shared" si="8"/>
        <v>-52110.182904734407</v>
      </c>
      <c r="CE19" s="115">
        <f t="shared" si="8"/>
        <v>-52110.182904734407</v>
      </c>
      <c r="CF19" s="115">
        <f t="shared" si="8"/>
        <v>-52110.182904734407</v>
      </c>
      <c r="CG19" s="115">
        <f t="shared" si="8"/>
        <v>-52110.182904734407</v>
      </c>
      <c r="CH19" s="115">
        <f t="shared" si="8"/>
        <v>-52110.182904734407</v>
      </c>
    </row>
    <row r="21" spans="1:86" x14ac:dyDescent="0.25">
      <c r="A21" s="5" t="s">
        <v>298</v>
      </c>
    </row>
    <row r="23" spans="1:86" s="208" customFormat="1" x14ac:dyDescent="0.25">
      <c r="A23" s="204"/>
      <c r="B23" s="204"/>
      <c r="C23" s="204"/>
      <c r="D23" s="205" t="s">
        <v>299</v>
      </c>
      <c r="E23" s="206"/>
      <c r="F23" s="207" t="s">
        <v>59</v>
      </c>
      <c r="G23" s="207"/>
      <c r="H23" s="205"/>
      <c r="I23" s="208">
        <f>H26</f>
        <v>0</v>
      </c>
      <c r="J23" s="208">
        <f t="shared" ref="J23:BU23" si="9">I26</f>
        <v>0</v>
      </c>
      <c r="K23" s="208">
        <f t="shared" si="9"/>
        <v>0</v>
      </c>
      <c r="L23" s="208">
        <f t="shared" si="9"/>
        <v>0</v>
      </c>
      <c r="M23" s="208">
        <f t="shared" si="9"/>
        <v>756.3758294218826</v>
      </c>
      <c r="N23" s="208">
        <f t="shared" si="9"/>
        <v>1913.6209473763265</v>
      </c>
      <c r="O23" s="208">
        <f t="shared" si="9"/>
        <v>3411.0465344455233</v>
      </c>
      <c r="P23" s="208">
        <f t="shared" si="9"/>
        <v>4959.7230886949865</v>
      </c>
      <c r="Q23" s="208">
        <f t="shared" si="9"/>
        <v>6222.6467242327572</v>
      </c>
      <c r="R23" s="208">
        <f t="shared" si="9"/>
        <v>7485.3669357532808</v>
      </c>
      <c r="S23" s="208">
        <f t="shared" si="9"/>
        <v>8748.1227340845453</v>
      </c>
      <c r="T23" s="208">
        <f t="shared" si="9"/>
        <v>10010.656873256128</v>
      </c>
      <c r="U23" s="208">
        <f t="shared" si="9"/>
        <v>11273.743952358878</v>
      </c>
      <c r="V23" s="208">
        <f t="shared" si="9"/>
        <v>12536.610838763243</v>
      </c>
      <c r="W23" s="208">
        <f t="shared" si="9"/>
        <v>13799.516245476021</v>
      </c>
      <c r="X23" s="208">
        <f t="shared" si="9"/>
        <v>15062.181721185802</v>
      </c>
      <c r="Y23" s="208">
        <f t="shared" si="9"/>
        <v>16325.445716859627</v>
      </c>
      <c r="Z23" s="208">
        <f t="shared" si="9"/>
        <v>17588.471368875325</v>
      </c>
      <c r="AA23" s="208">
        <f t="shared" si="9"/>
        <v>20237.072299688713</v>
      </c>
      <c r="AB23" s="208">
        <f t="shared" si="9"/>
        <v>22885.413521468276</v>
      </c>
      <c r="AC23" s="208">
        <f t="shared" si="9"/>
        <v>25534.40260050532</v>
      </c>
      <c r="AD23" s="208">
        <f t="shared" si="9"/>
        <v>28183.133688701677</v>
      </c>
      <c r="AE23" s="208">
        <f t="shared" si="9"/>
        <v>30831.909909578746</v>
      </c>
      <c r="AF23" s="208">
        <f t="shared" si="9"/>
        <v>33480.405013045362</v>
      </c>
      <c r="AG23" s="208">
        <f t="shared" si="9"/>
        <v>36129.601378042564</v>
      </c>
      <c r="AH23" s="208">
        <f t="shared" si="9"/>
        <v>38778.518485456814</v>
      </c>
      <c r="AI23" s="208">
        <f t="shared" si="9"/>
        <v>41427.484445936141</v>
      </c>
      <c r="AJ23" s="208">
        <f t="shared" si="9"/>
        <v>44076.146115889656</v>
      </c>
      <c r="AK23" s="208">
        <f t="shared" si="9"/>
        <v>46725.566853876444</v>
      </c>
      <c r="AL23" s="208">
        <f t="shared" si="9"/>
        <v>49374.685314474526</v>
      </c>
      <c r="AM23" s="208">
        <f t="shared" si="9"/>
        <v>0</v>
      </c>
      <c r="AN23" s="208">
        <f t="shared" si="9"/>
        <v>-137.54121487841297</v>
      </c>
      <c r="AO23" s="208">
        <f t="shared" si="9"/>
        <v>-137.54121487841292</v>
      </c>
      <c r="AP23" s="208">
        <f t="shared" si="9"/>
        <v>-137.54121487841286</v>
      </c>
      <c r="AQ23" s="208">
        <f t="shared" si="9"/>
        <v>-137.5412148784128</v>
      </c>
      <c r="AR23" s="208">
        <f t="shared" si="9"/>
        <v>-137.54121487841275</v>
      </c>
      <c r="AS23" s="208">
        <f t="shared" si="9"/>
        <v>-137.54121487841269</v>
      </c>
      <c r="AT23" s="208">
        <f t="shared" si="9"/>
        <v>-137.54121487841263</v>
      </c>
      <c r="AU23" s="208">
        <f t="shared" si="9"/>
        <v>-137.54121487841257</v>
      </c>
      <c r="AV23" s="208">
        <f t="shared" si="9"/>
        <v>-137.54121487841252</v>
      </c>
      <c r="AW23" s="208">
        <f t="shared" si="9"/>
        <v>-137.54121487841246</v>
      </c>
      <c r="AX23" s="208">
        <f t="shared" si="9"/>
        <v>-137.5412148784124</v>
      </c>
      <c r="AY23" s="208">
        <f t="shared" si="9"/>
        <v>-137.54121487841235</v>
      </c>
      <c r="AZ23" s="208">
        <f t="shared" si="9"/>
        <v>-137.54121487841229</v>
      </c>
      <c r="BA23" s="208">
        <f t="shared" si="9"/>
        <v>-137.54121487841223</v>
      </c>
      <c r="BB23" s="208">
        <f t="shared" si="9"/>
        <v>-137.54121487841218</v>
      </c>
      <c r="BC23" s="208">
        <f t="shared" si="9"/>
        <v>-137.54121487841212</v>
      </c>
      <c r="BD23" s="208">
        <f t="shared" si="9"/>
        <v>-137.54121487841206</v>
      </c>
      <c r="BE23" s="208">
        <f t="shared" si="9"/>
        <v>-137.54121487841201</v>
      </c>
      <c r="BF23" s="208">
        <f t="shared" si="9"/>
        <v>-137.54121487841195</v>
      </c>
      <c r="BG23" s="208">
        <f t="shared" si="9"/>
        <v>-137.54121487841189</v>
      </c>
      <c r="BH23" s="208">
        <f t="shared" si="9"/>
        <v>-137.54121487841184</v>
      </c>
      <c r="BI23" s="208">
        <f t="shared" si="9"/>
        <v>-137.54121487841178</v>
      </c>
      <c r="BJ23" s="208">
        <f t="shared" si="9"/>
        <v>-137.54121487841172</v>
      </c>
      <c r="BK23" s="208">
        <f t="shared" si="9"/>
        <v>-137.54121487841167</v>
      </c>
      <c r="BL23" s="208">
        <f t="shared" si="9"/>
        <v>-137.54121487841161</v>
      </c>
      <c r="BM23" s="208">
        <f t="shared" si="9"/>
        <v>-137.54121487841155</v>
      </c>
      <c r="BN23" s="208">
        <f t="shared" si="9"/>
        <v>-137.54121487841149</v>
      </c>
      <c r="BO23" s="208">
        <f t="shared" si="9"/>
        <v>-137.54121487841144</v>
      </c>
      <c r="BP23" s="208">
        <f t="shared" si="9"/>
        <v>-137.54121487841138</v>
      </c>
      <c r="BQ23" s="208">
        <f t="shared" si="9"/>
        <v>-137.54121487841132</v>
      </c>
      <c r="BR23" s="208">
        <f t="shared" si="9"/>
        <v>-137.54121487841127</v>
      </c>
      <c r="BS23" s="208">
        <f t="shared" si="9"/>
        <v>-137.54121487841121</v>
      </c>
      <c r="BT23" s="208">
        <f t="shared" si="9"/>
        <v>-137.54121487841115</v>
      </c>
      <c r="BU23" s="208">
        <f t="shared" si="9"/>
        <v>-137.5412148784111</v>
      </c>
      <c r="BV23" s="208">
        <f t="shared" ref="BV23:CH23" si="10">BU26</f>
        <v>-137.54121487841104</v>
      </c>
      <c r="BW23" s="208">
        <f t="shared" si="10"/>
        <v>-137.54121487841098</v>
      </c>
      <c r="BX23" s="208">
        <f t="shared" si="10"/>
        <v>-137.54121487841093</v>
      </c>
      <c r="BY23" s="208">
        <f t="shared" si="10"/>
        <v>-137.54121487841087</v>
      </c>
      <c r="BZ23" s="208">
        <f t="shared" si="10"/>
        <v>-137.54121487841081</v>
      </c>
      <c r="CA23" s="208">
        <f t="shared" si="10"/>
        <v>-137.54121487841076</v>
      </c>
      <c r="CB23" s="208">
        <f t="shared" si="10"/>
        <v>-137.5412148784107</v>
      </c>
      <c r="CC23" s="208">
        <f t="shared" si="10"/>
        <v>-137.54121487841064</v>
      </c>
      <c r="CD23" s="208">
        <f t="shared" si="10"/>
        <v>-137.54121487841059</v>
      </c>
      <c r="CE23" s="208">
        <f t="shared" si="10"/>
        <v>-137.54121487841053</v>
      </c>
      <c r="CF23" s="208">
        <f t="shared" si="10"/>
        <v>-137.54121487841047</v>
      </c>
      <c r="CG23" s="208">
        <f t="shared" si="10"/>
        <v>-137.54121487841041</v>
      </c>
      <c r="CH23" s="208">
        <f t="shared" si="10"/>
        <v>-137.54121487841036</v>
      </c>
    </row>
    <row r="24" spans="1:86" s="82" customFormat="1" x14ac:dyDescent="0.25">
      <c r="A24" s="70"/>
      <c r="B24" s="70"/>
      <c r="C24" s="70"/>
      <c r="D24" s="180" t="str">
        <f>FinSt!D$75</f>
        <v xml:space="preserve">Cash flow available for dividends </v>
      </c>
      <c r="E24" s="180">
        <f>FinSt!E$75</f>
        <v>0</v>
      </c>
      <c r="F24" s="181" t="str">
        <f>FinSt!F$75</f>
        <v>$ 000s</v>
      </c>
      <c r="G24" s="180">
        <f>FinSt!G$75</f>
        <v>133575.48708217547</v>
      </c>
      <c r="H24" s="180">
        <f>FinSt!H$75</f>
        <v>0</v>
      </c>
      <c r="I24" s="180">
        <f>FinSt!I$75</f>
        <v>0</v>
      </c>
      <c r="J24" s="180">
        <f>FinSt!J$75</f>
        <v>0</v>
      </c>
      <c r="K24" s="180">
        <f>FinSt!K$75</f>
        <v>0</v>
      </c>
      <c r="L24" s="180">
        <f>FinSt!L$75</f>
        <v>756.3758294218826</v>
      </c>
      <c r="M24" s="180">
        <f>FinSt!M$75</f>
        <v>1157.2451179544439</v>
      </c>
      <c r="N24" s="180">
        <f>FinSt!N$75</f>
        <v>1497.4255870691966</v>
      </c>
      <c r="O24" s="180">
        <f>FinSt!O$75</f>
        <v>1768.0847816665853</v>
      </c>
      <c r="P24" s="180">
        <f>FinSt!P$75</f>
        <v>1951.8049058333124</v>
      </c>
      <c r="Q24" s="180">
        <f>FinSt!Q$75</f>
        <v>2237.8535981466339</v>
      </c>
      <c r="R24" s="180">
        <f>FinSt!R$75</f>
        <v>2542.5427048722013</v>
      </c>
      <c r="S24" s="180">
        <f>FinSt!S$75</f>
        <v>2866.7021345063658</v>
      </c>
      <c r="T24" s="180">
        <f>FinSt!T$75</f>
        <v>3212.7846640347625</v>
      </c>
      <c r="U24" s="180">
        <f>FinSt!U$75</f>
        <v>3580.7650162542968</v>
      </c>
      <c r="V24" s="180">
        <f>FinSt!V$75</f>
        <v>3973.3062511925673</v>
      </c>
      <c r="W24" s="180">
        <f>FinSt!W$75</f>
        <v>4391.6189316795953</v>
      </c>
      <c r="X24" s="180">
        <f>FinSt!X$75</f>
        <v>4838.6925051104054</v>
      </c>
      <c r="Y24" s="180">
        <f>FinSt!Y$75</f>
        <v>5314.8579168625502</v>
      </c>
      <c r="Z24" s="180">
        <f>FinSt!Z$75</f>
        <v>7208.9151585276577</v>
      </c>
      <c r="AA24" s="180">
        <f>FinSt!AA$75</f>
        <v>7712.723640207616</v>
      </c>
      <c r="AB24" s="180">
        <f>FinSt!AB$75</f>
        <v>8254.2882092574037</v>
      </c>
      <c r="AC24" s="180">
        <f>FinSt!AC$75</f>
        <v>8834.4389124852569</v>
      </c>
      <c r="AD24" s="180">
        <f>FinSt!AD$75</f>
        <v>9457.2168417379489</v>
      </c>
      <c r="AE24" s="180">
        <f>FinSt!AE$75</f>
        <v>10125.026847469086</v>
      </c>
      <c r="AF24" s="180">
        <f>FinSt!AF$75</f>
        <v>10842.428289183472</v>
      </c>
      <c r="AG24" s="180">
        <f>FinSt!AG$75</f>
        <v>11610.940934250293</v>
      </c>
      <c r="AH24" s="180">
        <f>FinSt!AH$75</f>
        <v>12435.604540406397</v>
      </c>
      <c r="AI24" s="180">
        <f>FinSt!AI$75</f>
        <v>13319.735148879048</v>
      </c>
      <c r="AJ24" s="180">
        <f>FinSt!AJ$75</f>
        <v>14269.031690912841</v>
      </c>
      <c r="AK24" s="180">
        <f>FinSt!AK$75</f>
        <v>15285.957342417663</v>
      </c>
      <c r="AL24" s="180">
        <f>FinSt!AL$75</f>
        <v>-35733.339203285563</v>
      </c>
      <c r="AM24" s="180">
        <f>FinSt!AM$75</f>
        <v>-137.54121487841297</v>
      </c>
      <c r="AN24" s="180">
        <f>FinSt!AN$75</f>
        <v>6.3664629124104983E-14</v>
      </c>
      <c r="AO24" s="180">
        <f>FinSt!AO$75</f>
        <v>6.3664629124104983E-14</v>
      </c>
      <c r="AP24" s="180">
        <f>FinSt!AP$75</f>
        <v>6.3664629124104983E-14</v>
      </c>
      <c r="AQ24" s="180">
        <f>FinSt!AQ$75</f>
        <v>6.3664629124104983E-14</v>
      </c>
      <c r="AR24" s="180">
        <f>FinSt!AR$75</f>
        <v>6.3664629124104983E-14</v>
      </c>
      <c r="AS24" s="180">
        <f>FinSt!AS$75</f>
        <v>6.3664629124104983E-14</v>
      </c>
      <c r="AT24" s="180">
        <f>FinSt!AT$75</f>
        <v>6.3664629124104983E-14</v>
      </c>
      <c r="AU24" s="180">
        <f>FinSt!AU$75</f>
        <v>6.3664629124104983E-14</v>
      </c>
      <c r="AV24" s="180">
        <f>FinSt!AV$75</f>
        <v>6.3664629124104983E-14</v>
      </c>
      <c r="AW24" s="180">
        <f>FinSt!AW$75</f>
        <v>6.3664629124104983E-14</v>
      </c>
      <c r="AX24" s="180">
        <f>FinSt!AX$75</f>
        <v>6.3664629124104983E-14</v>
      </c>
      <c r="AY24" s="180">
        <f>FinSt!AY$75</f>
        <v>6.3664629124104983E-14</v>
      </c>
      <c r="AZ24" s="180">
        <f>FinSt!AZ$75</f>
        <v>6.3664629124104983E-14</v>
      </c>
      <c r="BA24" s="180">
        <f>FinSt!BA$75</f>
        <v>6.3664629124104983E-14</v>
      </c>
      <c r="BB24" s="180">
        <f>FinSt!BB$75</f>
        <v>6.3664629124104983E-14</v>
      </c>
      <c r="BC24" s="180">
        <f>FinSt!BC$75</f>
        <v>6.3664629124104983E-14</v>
      </c>
      <c r="BD24" s="180">
        <f>FinSt!BD$75</f>
        <v>6.3664629124104983E-14</v>
      </c>
      <c r="BE24" s="180">
        <f>FinSt!BE$75</f>
        <v>6.3664629124104983E-14</v>
      </c>
      <c r="BF24" s="180">
        <f>FinSt!BF$75</f>
        <v>6.3664629124104983E-14</v>
      </c>
      <c r="BG24" s="180">
        <f>FinSt!BG$75</f>
        <v>6.3664629124104983E-14</v>
      </c>
      <c r="BH24" s="180">
        <f>FinSt!BH$75</f>
        <v>6.3664629124104983E-14</v>
      </c>
      <c r="BI24" s="180">
        <f>FinSt!BI$75</f>
        <v>6.3664629124104983E-14</v>
      </c>
      <c r="BJ24" s="180">
        <f>FinSt!BJ$75</f>
        <v>6.3664629124104983E-14</v>
      </c>
      <c r="BK24" s="180">
        <f>FinSt!BK$75</f>
        <v>6.3664629124104983E-14</v>
      </c>
      <c r="BL24" s="180">
        <f>FinSt!BL$75</f>
        <v>6.3664629124104983E-14</v>
      </c>
      <c r="BM24" s="180">
        <f>FinSt!BM$75</f>
        <v>6.3664629124104983E-14</v>
      </c>
      <c r="BN24" s="180">
        <f>FinSt!BN$75</f>
        <v>6.3664629124104983E-14</v>
      </c>
      <c r="BO24" s="180">
        <f>FinSt!BO$75</f>
        <v>6.3664629124104983E-14</v>
      </c>
      <c r="BP24" s="180">
        <f>FinSt!BP$75</f>
        <v>6.3664629124104983E-14</v>
      </c>
      <c r="BQ24" s="180">
        <f>FinSt!BQ$75</f>
        <v>6.3664629124104983E-14</v>
      </c>
      <c r="BR24" s="180">
        <f>FinSt!BR$75</f>
        <v>6.3664629124104983E-14</v>
      </c>
      <c r="BS24" s="180">
        <f>FinSt!BS$75</f>
        <v>6.3664629124104983E-14</v>
      </c>
      <c r="BT24" s="180">
        <f>FinSt!BT$75</f>
        <v>6.3664629124104983E-14</v>
      </c>
      <c r="BU24" s="180">
        <f>FinSt!BU$75</f>
        <v>6.3664629124104983E-14</v>
      </c>
      <c r="BV24" s="180">
        <f>FinSt!BV$75</f>
        <v>6.3664629124104983E-14</v>
      </c>
      <c r="BW24" s="180">
        <f>FinSt!BW$75</f>
        <v>6.3664629124104983E-14</v>
      </c>
      <c r="BX24" s="180">
        <f>FinSt!BX$75</f>
        <v>6.3664629124104983E-14</v>
      </c>
      <c r="BY24" s="180">
        <f>FinSt!BY$75</f>
        <v>6.3664629124104983E-14</v>
      </c>
      <c r="BZ24" s="180">
        <f>FinSt!BZ$75</f>
        <v>6.3664629124104983E-14</v>
      </c>
      <c r="CA24" s="180">
        <f>FinSt!CA$75</f>
        <v>6.3664629124104983E-14</v>
      </c>
      <c r="CB24" s="180">
        <f>FinSt!CB$75</f>
        <v>6.3664629124104983E-14</v>
      </c>
      <c r="CC24" s="180">
        <f>FinSt!CC$75</f>
        <v>6.3664629124104983E-14</v>
      </c>
      <c r="CD24" s="180">
        <f>FinSt!CD$75</f>
        <v>6.3664629124104983E-14</v>
      </c>
      <c r="CE24" s="180">
        <f>FinSt!CE$75</f>
        <v>6.3664629124104983E-14</v>
      </c>
      <c r="CF24" s="180">
        <f>FinSt!CF$75</f>
        <v>6.3664629124104983E-14</v>
      </c>
      <c r="CG24" s="180">
        <f>FinSt!CG$75</f>
        <v>6.3664629124104983E-14</v>
      </c>
      <c r="CH24" s="180">
        <f>FinSt!CH$75</f>
        <v>6.3664629124104983E-14</v>
      </c>
    </row>
    <row r="25" spans="1:86" s="82" customFormat="1" x14ac:dyDescent="0.25">
      <c r="A25" s="70"/>
      <c r="B25" s="70"/>
      <c r="C25" s="70"/>
      <c r="D25" s="124" t="str">
        <f>D$47</f>
        <v xml:space="preserve">Dividends paid </v>
      </c>
      <c r="E25" s="182" t="str">
        <f t="shared" ref="E25:BP25" si="11">E$47</f>
        <v>P&amp;L, CF</v>
      </c>
      <c r="F25" s="123" t="str">
        <f t="shared" si="11"/>
        <v>$ 000s</v>
      </c>
      <c r="G25" s="124">
        <f t="shared" si="11"/>
        <v>133713.02829705394</v>
      </c>
      <c r="H25" s="124">
        <f t="shared" si="11"/>
        <v>0</v>
      </c>
      <c r="I25" s="124">
        <f t="shared" si="11"/>
        <v>0</v>
      </c>
      <c r="J25" s="124">
        <f t="shared" si="11"/>
        <v>0</v>
      </c>
      <c r="K25" s="124">
        <f t="shared" si="11"/>
        <v>0</v>
      </c>
      <c r="L25" s="124">
        <f t="shared" si="11"/>
        <v>0</v>
      </c>
      <c r="M25" s="124">
        <f t="shared" si="11"/>
        <v>0</v>
      </c>
      <c r="N25" s="124">
        <f t="shared" si="11"/>
        <v>0</v>
      </c>
      <c r="O25" s="124">
        <f t="shared" si="11"/>
        <v>219.40822741712208</v>
      </c>
      <c r="P25" s="124">
        <f t="shared" si="11"/>
        <v>688.88127029554221</v>
      </c>
      <c r="Q25" s="124">
        <f t="shared" si="11"/>
        <v>975.13338662610954</v>
      </c>
      <c r="R25" s="124">
        <f t="shared" si="11"/>
        <v>1279.7869065409377</v>
      </c>
      <c r="S25" s="124">
        <f t="shared" si="11"/>
        <v>1604.1679953347834</v>
      </c>
      <c r="T25" s="124">
        <f t="shared" si="11"/>
        <v>1949.697584932014</v>
      </c>
      <c r="U25" s="124">
        <f t="shared" si="11"/>
        <v>2317.898129849933</v>
      </c>
      <c r="V25" s="124">
        <f t="shared" si="11"/>
        <v>2710.4008444797873</v>
      </c>
      <c r="W25" s="124">
        <f t="shared" si="11"/>
        <v>3128.9534559698127</v>
      </c>
      <c r="X25" s="124">
        <f t="shared" si="11"/>
        <v>3575.4285094365814</v>
      </c>
      <c r="Y25" s="124">
        <f t="shared" si="11"/>
        <v>4051.8322648468547</v>
      </c>
      <c r="Z25" s="124">
        <f t="shared" si="11"/>
        <v>4560.3142277142688</v>
      </c>
      <c r="AA25" s="124">
        <f t="shared" si="11"/>
        <v>5064.3824184280529</v>
      </c>
      <c r="AB25" s="124">
        <f t="shared" si="11"/>
        <v>5605.2991302203582</v>
      </c>
      <c r="AC25" s="124">
        <f t="shared" si="11"/>
        <v>6185.7078242889011</v>
      </c>
      <c r="AD25" s="124">
        <f t="shared" si="11"/>
        <v>6808.4406208608798</v>
      </c>
      <c r="AE25" s="124">
        <f t="shared" si="11"/>
        <v>7476.5317440024719</v>
      </c>
      <c r="AF25" s="124">
        <f t="shared" si="11"/>
        <v>8193.2319241862715</v>
      </c>
      <c r="AG25" s="124">
        <f t="shared" si="11"/>
        <v>8962.0238268360408</v>
      </c>
      <c r="AH25" s="124">
        <f t="shared" si="11"/>
        <v>9786.638579927072</v>
      </c>
      <c r="AI25" s="124">
        <f t="shared" si="11"/>
        <v>10671.073478925533</v>
      </c>
      <c r="AJ25" s="124">
        <f t="shared" si="11"/>
        <v>11619.610952926054</v>
      </c>
      <c r="AK25" s="124">
        <f t="shared" si="11"/>
        <v>12636.838881819578</v>
      </c>
      <c r="AL25" s="124">
        <f t="shared" si="11"/>
        <v>13641.346111188963</v>
      </c>
      <c r="AM25" s="124">
        <f t="shared" si="11"/>
        <v>0</v>
      </c>
      <c r="AN25" s="124">
        <f t="shared" si="11"/>
        <v>0</v>
      </c>
      <c r="AO25" s="124">
        <f t="shared" si="11"/>
        <v>0</v>
      </c>
      <c r="AP25" s="124">
        <f t="shared" si="11"/>
        <v>0</v>
      </c>
      <c r="AQ25" s="124">
        <f t="shared" si="11"/>
        <v>0</v>
      </c>
      <c r="AR25" s="124">
        <f t="shared" si="11"/>
        <v>0</v>
      </c>
      <c r="AS25" s="124">
        <f t="shared" si="11"/>
        <v>0</v>
      </c>
      <c r="AT25" s="124">
        <f t="shared" si="11"/>
        <v>0</v>
      </c>
      <c r="AU25" s="124">
        <f t="shared" si="11"/>
        <v>0</v>
      </c>
      <c r="AV25" s="124">
        <f t="shared" si="11"/>
        <v>0</v>
      </c>
      <c r="AW25" s="124">
        <f t="shared" si="11"/>
        <v>0</v>
      </c>
      <c r="AX25" s="124">
        <f t="shared" si="11"/>
        <v>0</v>
      </c>
      <c r="AY25" s="124">
        <f t="shared" si="11"/>
        <v>0</v>
      </c>
      <c r="AZ25" s="124">
        <f t="shared" si="11"/>
        <v>0</v>
      </c>
      <c r="BA25" s="124">
        <f t="shared" si="11"/>
        <v>0</v>
      </c>
      <c r="BB25" s="124">
        <f t="shared" si="11"/>
        <v>0</v>
      </c>
      <c r="BC25" s="124">
        <f t="shared" si="11"/>
        <v>0</v>
      </c>
      <c r="BD25" s="124">
        <f t="shared" si="11"/>
        <v>0</v>
      </c>
      <c r="BE25" s="124">
        <f t="shared" si="11"/>
        <v>0</v>
      </c>
      <c r="BF25" s="124">
        <f t="shared" si="11"/>
        <v>0</v>
      </c>
      <c r="BG25" s="124">
        <f t="shared" si="11"/>
        <v>0</v>
      </c>
      <c r="BH25" s="124">
        <f t="shared" si="11"/>
        <v>0</v>
      </c>
      <c r="BI25" s="124">
        <f t="shared" si="11"/>
        <v>0</v>
      </c>
      <c r="BJ25" s="124">
        <f t="shared" si="11"/>
        <v>0</v>
      </c>
      <c r="BK25" s="124">
        <f t="shared" si="11"/>
        <v>0</v>
      </c>
      <c r="BL25" s="124">
        <f t="shared" si="11"/>
        <v>0</v>
      </c>
      <c r="BM25" s="124">
        <f t="shared" si="11"/>
        <v>0</v>
      </c>
      <c r="BN25" s="124">
        <f t="shared" si="11"/>
        <v>0</v>
      </c>
      <c r="BO25" s="124">
        <f t="shared" si="11"/>
        <v>0</v>
      </c>
      <c r="BP25" s="124">
        <f t="shared" si="11"/>
        <v>0</v>
      </c>
      <c r="BQ25" s="124">
        <f t="shared" ref="BQ25:CH25" si="12">BQ$47</f>
        <v>0</v>
      </c>
      <c r="BR25" s="124">
        <f t="shared" si="12"/>
        <v>0</v>
      </c>
      <c r="BS25" s="124">
        <f t="shared" si="12"/>
        <v>0</v>
      </c>
      <c r="BT25" s="124">
        <f t="shared" si="12"/>
        <v>0</v>
      </c>
      <c r="BU25" s="124">
        <f t="shared" si="12"/>
        <v>0</v>
      </c>
      <c r="BV25" s="124">
        <f t="shared" si="12"/>
        <v>0</v>
      </c>
      <c r="BW25" s="124">
        <f t="shared" si="12"/>
        <v>0</v>
      </c>
      <c r="BX25" s="124">
        <f t="shared" si="12"/>
        <v>0</v>
      </c>
      <c r="BY25" s="124">
        <f t="shared" si="12"/>
        <v>0</v>
      </c>
      <c r="BZ25" s="124">
        <f t="shared" si="12"/>
        <v>0</v>
      </c>
      <c r="CA25" s="124">
        <f t="shared" si="12"/>
        <v>0</v>
      </c>
      <c r="CB25" s="124">
        <f t="shared" si="12"/>
        <v>0</v>
      </c>
      <c r="CC25" s="124">
        <f t="shared" si="12"/>
        <v>0</v>
      </c>
      <c r="CD25" s="124">
        <f t="shared" si="12"/>
        <v>0</v>
      </c>
      <c r="CE25" s="124">
        <f t="shared" si="12"/>
        <v>0</v>
      </c>
      <c r="CF25" s="124">
        <f t="shared" si="12"/>
        <v>0</v>
      </c>
      <c r="CG25" s="124">
        <f t="shared" si="12"/>
        <v>0</v>
      </c>
      <c r="CH25" s="124">
        <f t="shared" si="12"/>
        <v>0</v>
      </c>
    </row>
    <row r="26" spans="1:86" s="115" customFormat="1" x14ac:dyDescent="0.25">
      <c r="A26" s="111"/>
      <c r="B26" s="111"/>
      <c r="C26" s="111"/>
      <c r="D26" s="112" t="s">
        <v>300</v>
      </c>
      <c r="E26" s="113" t="s">
        <v>157</v>
      </c>
      <c r="F26" s="114" t="s">
        <v>59</v>
      </c>
      <c r="G26" s="114"/>
      <c r="H26" s="112"/>
      <c r="I26" s="115">
        <f>I23+I24-I25</f>
        <v>0</v>
      </c>
      <c r="J26" s="115">
        <f t="shared" ref="J26:BU26" si="13">J23+J24-J25</f>
        <v>0</v>
      </c>
      <c r="K26" s="115">
        <f t="shared" si="13"/>
        <v>0</v>
      </c>
      <c r="L26" s="115">
        <f t="shared" si="13"/>
        <v>756.3758294218826</v>
      </c>
      <c r="M26" s="115">
        <f t="shared" si="13"/>
        <v>1913.6209473763265</v>
      </c>
      <c r="N26" s="115">
        <f t="shared" si="13"/>
        <v>3411.0465344455233</v>
      </c>
      <c r="O26" s="115">
        <f t="shared" si="13"/>
        <v>4959.7230886949865</v>
      </c>
      <c r="P26" s="115">
        <f t="shared" si="13"/>
        <v>6222.6467242327572</v>
      </c>
      <c r="Q26" s="115">
        <f t="shared" si="13"/>
        <v>7485.3669357532808</v>
      </c>
      <c r="R26" s="115">
        <f t="shared" si="13"/>
        <v>8748.1227340845453</v>
      </c>
      <c r="S26" s="115">
        <f t="shared" si="13"/>
        <v>10010.656873256128</v>
      </c>
      <c r="T26" s="115">
        <f t="shared" si="13"/>
        <v>11273.743952358878</v>
      </c>
      <c r="U26" s="115">
        <f t="shared" si="13"/>
        <v>12536.610838763243</v>
      </c>
      <c r="V26" s="115">
        <f t="shared" si="13"/>
        <v>13799.516245476021</v>
      </c>
      <c r="W26" s="115">
        <f t="shared" si="13"/>
        <v>15062.181721185802</v>
      </c>
      <c r="X26" s="115">
        <f t="shared" si="13"/>
        <v>16325.445716859627</v>
      </c>
      <c r="Y26" s="115">
        <f t="shared" si="13"/>
        <v>17588.471368875325</v>
      </c>
      <c r="Z26" s="115">
        <f t="shared" si="13"/>
        <v>20237.072299688713</v>
      </c>
      <c r="AA26" s="115">
        <f t="shared" si="13"/>
        <v>22885.413521468276</v>
      </c>
      <c r="AB26" s="115">
        <f t="shared" si="13"/>
        <v>25534.40260050532</v>
      </c>
      <c r="AC26" s="115">
        <f t="shared" si="13"/>
        <v>28183.133688701677</v>
      </c>
      <c r="AD26" s="115">
        <f t="shared" si="13"/>
        <v>30831.909909578746</v>
      </c>
      <c r="AE26" s="115">
        <f t="shared" si="13"/>
        <v>33480.405013045362</v>
      </c>
      <c r="AF26" s="115">
        <f t="shared" si="13"/>
        <v>36129.601378042564</v>
      </c>
      <c r="AG26" s="115">
        <f t="shared" si="13"/>
        <v>38778.518485456814</v>
      </c>
      <c r="AH26" s="115">
        <f t="shared" si="13"/>
        <v>41427.484445936141</v>
      </c>
      <c r="AI26" s="115">
        <f t="shared" si="13"/>
        <v>44076.146115889656</v>
      </c>
      <c r="AJ26" s="115">
        <f t="shared" si="13"/>
        <v>46725.566853876444</v>
      </c>
      <c r="AK26" s="115">
        <f t="shared" si="13"/>
        <v>49374.685314474526</v>
      </c>
      <c r="AL26" s="115">
        <f t="shared" si="13"/>
        <v>0</v>
      </c>
      <c r="AM26" s="115">
        <f t="shared" si="13"/>
        <v>-137.54121487841297</v>
      </c>
      <c r="AN26" s="115">
        <f t="shared" si="13"/>
        <v>-137.54121487841292</v>
      </c>
      <c r="AO26" s="115">
        <f t="shared" si="13"/>
        <v>-137.54121487841286</v>
      </c>
      <c r="AP26" s="115">
        <f t="shared" si="13"/>
        <v>-137.5412148784128</v>
      </c>
      <c r="AQ26" s="115">
        <f t="shared" si="13"/>
        <v>-137.54121487841275</v>
      </c>
      <c r="AR26" s="115">
        <f t="shared" si="13"/>
        <v>-137.54121487841269</v>
      </c>
      <c r="AS26" s="115">
        <f t="shared" si="13"/>
        <v>-137.54121487841263</v>
      </c>
      <c r="AT26" s="115">
        <f t="shared" si="13"/>
        <v>-137.54121487841257</v>
      </c>
      <c r="AU26" s="115">
        <f t="shared" si="13"/>
        <v>-137.54121487841252</v>
      </c>
      <c r="AV26" s="115">
        <f t="shared" si="13"/>
        <v>-137.54121487841246</v>
      </c>
      <c r="AW26" s="115">
        <f t="shared" si="13"/>
        <v>-137.5412148784124</v>
      </c>
      <c r="AX26" s="115">
        <f t="shared" si="13"/>
        <v>-137.54121487841235</v>
      </c>
      <c r="AY26" s="115">
        <f t="shared" si="13"/>
        <v>-137.54121487841229</v>
      </c>
      <c r="AZ26" s="115">
        <f t="shared" si="13"/>
        <v>-137.54121487841223</v>
      </c>
      <c r="BA26" s="115">
        <f t="shared" si="13"/>
        <v>-137.54121487841218</v>
      </c>
      <c r="BB26" s="115">
        <f t="shared" si="13"/>
        <v>-137.54121487841212</v>
      </c>
      <c r="BC26" s="115">
        <f t="shared" si="13"/>
        <v>-137.54121487841206</v>
      </c>
      <c r="BD26" s="115">
        <f t="shared" si="13"/>
        <v>-137.54121487841201</v>
      </c>
      <c r="BE26" s="115">
        <f t="shared" si="13"/>
        <v>-137.54121487841195</v>
      </c>
      <c r="BF26" s="115">
        <f t="shared" si="13"/>
        <v>-137.54121487841189</v>
      </c>
      <c r="BG26" s="115">
        <f t="shared" si="13"/>
        <v>-137.54121487841184</v>
      </c>
      <c r="BH26" s="115">
        <f t="shared" si="13"/>
        <v>-137.54121487841178</v>
      </c>
      <c r="BI26" s="115">
        <f t="shared" si="13"/>
        <v>-137.54121487841172</v>
      </c>
      <c r="BJ26" s="115">
        <f t="shared" si="13"/>
        <v>-137.54121487841167</v>
      </c>
      <c r="BK26" s="115">
        <f t="shared" si="13"/>
        <v>-137.54121487841161</v>
      </c>
      <c r="BL26" s="115">
        <f t="shared" si="13"/>
        <v>-137.54121487841155</v>
      </c>
      <c r="BM26" s="115">
        <f t="shared" si="13"/>
        <v>-137.54121487841149</v>
      </c>
      <c r="BN26" s="115">
        <f t="shared" si="13"/>
        <v>-137.54121487841144</v>
      </c>
      <c r="BO26" s="115">
        <f t="shared" si="13"/>
        <v>-137.54121487841138</v>
      </c>
      <c r="BP26" s="115">
        <f t="shared" si="13"/>
        <v>-137.54121487841132</v>
      </c>
      <c r="BQ26" s="115">
        <f t="shared" si="13"/>
        <v>-137.54121487841127</v>
      </c>
      <c r="BR26" s="115">
        <f t="shared" si="13"/>
        <v>-137.54121487841121</v>
      </c>
      <c r="BS26" s="115">
        <f t="shared" si="13"/>
        <v>-137.54121487841115</v>
      </c>
      <c r="BT26" s="115">
        <f t="shared" si="13"/>
        <v>-137.5412148784111</v>
      </c>
      <c r="BU26" s="115">
        <f t="shared" si="13"/>
        <v>-137.54121487841104</v>
      </c>
      <c r="BV26" s="115">
        <f t="shared" ref="BV26:CH26" si="14">BV23+BV24-BV25</f>
        <v>-137.54121487841098</v>
      </c>
      <c r="BW26" s="115">
        <f t="shared" si="14"/>
        <v>-137.54121487841093</v>
      </c>
      <c r="BX26" s="115">
        <f t="shared" si="14"/>
        <v>-137.54121487841087</v>
      </c>
      <c r="BY26" s="115">
        <f t="shared" si="14"/>
        <v>-137.54121487841081</v>
      </c>
      <c r="BZ26" s="115">
        <f t="shared" si="14"/>
        <v>-137.54121487841076</v>
      </c>
      <c r="CA26" s="115">
        <f t="shared" si="14"/>
        <v>-137.5412148784107</v>
      </c>
      <c r="CB26" s="115">
        <f t="shared" si="14"/>
        <v>-137.54121487841064</v>
      </c>
      <c r="CC26" s="115">
        <f t="shared" si="14"/>
        <v>-137.54121487841059</v>
      </c>
      <c r="CD26" s="115">
        <f t="shared" si="14"/>
        <v>-137.54121487841053</v>
      </c>
      <c r="CE26" s="115">
        <f t="shared" si="14"/>
        <v>-137.54121487841047</v>
      </c>
      <c r="CF26" s="115">
        <f t="shared" si="14"/>
        <v>-137.54121487841041</v>
      </c>
      <c r="CG26" s="115">
        <f t="shared" si="14"/>
        <v>-137.54121487841036</v>
      </c>
      <c r="CH26" s="115">
        <f t="shared" si="14"/>
        <v>-137.5412148784103</v>
      </c>
    </row>
    <row r="28" spans="1:86" x14ac:dyDescent="0.25">
      <c r="A28" s="5" t="s">
        <v>301</v>
      </c>
    </row>
    <row r="30" spans="1:86" s="86" customFormat="1" x14ac:dyDescent="0.25">
      <c r="A30" s="85"/>
      <c r="B30" s="85"/>
      <c r="C30" s="85"/>
      <c r="D30" s="69" t="s">
        <v>302</v>
      </c>
      <c r="E30" s="109"/>
      <c r="F30" s="68" t="s">
        <v>59</v>
      </c>
      <c r="G30" s="68"/>
      <c r="H30" s="69"/>
      <c r="I30" s="86">
        <f>H33</f>
        <v>0</v>
      </c>
      <c r="J30" s="86">
        <f t="shared" ref="J30:BU30" si="15">I33</f>
        <v>0</v>
      </c>
      <c r="K30" s="86">
        <f t="shared" si="15"/>
        <v>0</v>
      </c>
      <c r="L30" s="86">
        <f t="shared" si="15"/>
        <v>0</v>
      </c>
      <c r="M30" s="86">
        <f t="shared" si="15"/>
        <v>-295.66128251781618</v>
      </c>
      <c r="N30" s="86">
        <f t="shared" si="15"/>
        <v>-367.09762470667516</v>
      </c>
      <c r="O30" s="86">
        <f t="shared" si="15"/>
        <v>-200.38462481657683</v>
      </c>
      <c r="P30" s="86">
        <f t="shared" si="15"/>
        <v>0</v>
      </c>
      <c r="Q30" s="86">
        <f t="shared" si="15"/>
        <v>0</v>
      </c>
      <c r="R30" s="86">
        <f t="shared" si="15"/>
        <v>0</v>
      </c>
      <c r="S30" s="86">
        <f t="shared" si="15"/>
        <v>0</v>
      </c>
      <c r="T30" s="86">
        <f t="shared" si="15"/>
        <v>0</v>
      </c>
      <c r="U30" s="86">
        <f t="shared" si="15"/>
        <v>0</v>
      </c>
      <c r="V30" s="86">
        <f t="shared" si="15"/>
        <v>0</v>
      </c>
      <c r="W30" s="86">
        <f t="shared" si="15"/>
        <v>0</v>
      </c>
      <c r="X30" s="86">
        <f t="shared" si="15"/>
        <v>0</v>
      </c>
      <c r="Y30" s="86">
        <f t="shared" si="15"/>
        <v>0</v>
      </c>
      <c r="Z30" s="86">
        <f t="shared" si="15"/>
        <v>0</v>
      </c>
      <c r="AA30" s="86">
        <f t="shared" si="15"/>
        <v>0</v>
      </c>
      <c r="AB30" s="86">
        <f t="shared" si="15"/>
        <v>0</v>
      </c>
      <c r="AC30" s="86">
        <f t="shared" si="15"/>
        <v>0</v>
      </c>
      <c r="AD30" s="86">
        <f t="shared" si="15"/>
        <v>0</v>
      </c>
      <c r="AE30" s="86">
        <f t="shared" si="15"/>
        <v>0</v>
      </c>
      <c r="AF30" s="86">
        <f t="shared" si="15"/>
        <v>0</v>
      </c>
      <c r="AG30" s="86">
        <f t="shared" si="15"/>
        <v>0</v>
      </c>
      <c r="AH30" s="86">
        <f t="shared" si="15"/>
        <v>0</v>
      </c>
      <c r="AI30" s="86">
        <f t="shared" si="15"/>
        <v>0</v>
      </c>
      <c r="AJ30" s="86">
        <f t="shared" si="15"/>
        <v>0</v>
      </c>
      <c r="AK30" s="86">
        <f t="shared" si="15"/>
        <v>0</v>
      </c>
      <c r="AL30" s="86">
        <f t="shared" si="15"/>
        <v>0</v>
      </c>
      <c r="AM30" s="86">
        <f t="shared" si="15"/>
        <v>86.326249533041846</v>
      </c>
      <c r="AN30" s="86">
        <f t="shared" si="15"/>
        <v>86.326249533041903</v>
      </c>
      <c r="AO30" s="86">
        <f t="shared" si="15"/>
        <v>86.32624953304196</v>
      </c>
      <c r="AP30" s="86">
        <f t="shared" si="15"/>
        <v>86.326249533042017</v>
      </c>
      <c r="AQ30" s="86">
        <f t="shared" si="15"/>
        <v>86.326249533042073</v>
      </c>
      <c r="AR30" s="86">
        <f t="shared" si="15"/>
        <v>86.32624953304213</v>
      </c>
      <c r="AS30" s="86">
        <f t="shared" si="15"/>
        <v>86.326249533042187</v>
      </c>
      <c r="AT30" s="86">
        <f t="shared" si="15"/>
        <v>86.326249533042244</v>
      </c>
      <c r="AU30" s="86">
        <f t="shared" si="15"/>
        <v>86.326249533042301</v>
      </c>
      <c r="AV30" s="86">
        <f t="shared" si="15"/>
        <v>86.326249533042358</v>
      </c>
      <c r="AW30" s="86">
        <f t="shared" si="15"/>
        <v>86.326249533042414</v>
      </c>
      <c r="AX30" s="86">
        <f t="shared" si="15"/>
        <v>86.326249533042471</v>
      </c>
      <c r="AY30" s="86">
        <f t="shared" si="15"/>
        <v>86.326249533042528</v>
      </c>
      <c r="AZ30" s="86">
        <f t="shared" si="15"/>
        <v>86.326249533042585</v>
      </c>
      <c r="BA30" s="86">
        <f t="shared" si="15"/>
        <v>86.326249533042642</v>
      </c>
      <c r="BB30" s="86">
        <f t="shared" si="15"/>
        <v>86.326249533042699</v>
      </c>
      <c r="BC30" s="86">
        <f t="shared" si="15"/>
        <v>86.326249533042756</v>
      </c>
      <c r="BD30" s="86">
        <f t="shared" si="15"/>
        <v>86.326249533042812</v>
      </c>
      <c r="BE30" s="86">
        <f t="shared" si="15"/>
        <v>86.326249533042869</v>
      </c>
      <c r="BF30" s="86">
        <f t="shared" si="15"/>
        <v>86.326249533042926</v>
      </c>
      <c r="BG30" s="86">
        <f t="shared" si="15"/>
        <v>86.326249533042983</v>
      </c>
      <c r="BH30" s="86">
        <f t="shared" si="15"/>
        <v>86.32624953304304</v>
      </c>
      <c r="BI30" s="86">
        <f t="shared" si="15"/>
        <v>86.326249533043097</v>
      </c>
      <c r="BJ30" s="86">
        <f t="shared" si="15"/>
        <v>86.326249533043153</v>
      </c>
      <c r="BK30" s="86">
        <f t="shared" si="15"/>
        <v>86.32624953304321</v>
      </c>
      <c r="BL30" s="86">
        <f t="shared" si="15"/>
        <v>86.326249533043267</v>
      </c>
      <c r="BM30" s="86">
        <f t="shared" si="15"/>
        <v>86.326249533043324</v>
      </c>
      <c r="BN30" s="86">
        <f t="shared" si="15"/>
        <v>86.326249533043381</v>
      </c>
      <c r="BO30" s="86">
        <f t="shared" si="15"/>
        <v>86.326249533043438</v>
      </c>
      <c r="BP30" s="86">
        <f t="shared" si="15"/>
        <v>86.326249533043494</v>
      </c>
      <c r="BQ30" s="86">
        <f t="shared" si="15"/>
        <v>86.326249533043551</v>
      </c>
      <c r="BR30" s="86">
        <f t="shared" si="15"/>
        <v>86.326249533043608</v>
      </c>
      <c r="BS30" s="86">
        <f t="shared" si="15"/>
        <v>86.326249533043665</v>
      </c>
      <c r="BT30" s="86">
        <f t="shared" si="15"/>
        <v>86.326249533043722</v>
      </c>
      <c r="BU30" s="86">
        <f t="shared" si="15"/>
        <v>86.326249533043779</v>
      </c>
      <c r="BV30" s="86">
        <f t="shared" ref="BV30:CH30" si="16">BU33</f>
        <v>86.326249533043836</v>
      </c>
      <c r="BW30" s="86">
        <f t="shared" si="16"/>
        <v>86.326249533043892</v>
      </c>
      <c r="BX30" s="86">
        <f t="shared" si="16"/>
        <v>86.326249533043949</v>
      </c>
      <c r="BY30" s="86">
        <f t="shared" si="16"/>
        <v>86.326249533044006</v>
      </c>
      <c r="BZ30" s="86">
        <f t="shared" si="16"/>
        <v>86.326249533044063</v>
      </c>
      <c r="CA30" s="86">
        <f t="shared" si="16"/>
        <v>86.32624953304412</v>
      </c>
      <c r="CB30" s="86">
        <f t="shared" si="16"/>
        <v>86.326249533044177</v>
      </c>
      <c r="CC30" s="86">
        <f t="shared" si="16"/>
        <v>86.326249533044233</v>
      </c>
      <c r="CD30" s="86">
        <f t="shared" si="16"/>
        <v>86.32624953304429</v>
      </c>
      <c r="CE30" s="86">
        <f t="shared" si="16"/>
        <v>86.326249533044347</v>
      </c>
      <c r="CF30" s="86">
        <f t="shared" si="16"/>
        <v>86.326249533044404</v>
      </c>
      <c r="CG30" s="86">
        <f t="shared" si="16"/>
        <v>86.326249533044461</v>
      </c>
      <c r="CH30" s="86">
        <f t="shared" si="16"/>
        <v>86.326249533044518</v>
      </c>
    </row>
    <row r="31" spans="1:86" s="82" customFormat="1" x14ac:dyDescent="0.25">
      <c r="A31" s="70"/>
      <c r="B31" s="70"/>
      <c r="C31" s="70"/>
      <c r="D31" s="180" t="str">
        <f>FinSt!D$20</f>
        <v>Profit after tax</v>
      </c>
      <c r="E31" s="180">
        <f>FinSt!E$20</f>
        <v>0</v>
      </c>
      <c r="F31" s="181" t="str">
        <f>FinSt!F$20</f>
        <v>$ 000s</v>
      </c>
      <c r="G31" s="180">
        <f>FinSt!G$20</f>
        <v>133799.35454658698</v>
      </c>
      <c r="H31" s="180">
        <f>FinSt!H$20</f>
        <v>0</v>
      </c>
      <c r="I31" s="180">
        <f>FinSt!I$20</f>
        <v>0</v>
      </c>
      <c r="J31" s="180">
        <f>FinSt!J$20</f>
        <v>0</v>
      </c>
      <c r="K31" s="180">
        <f>FinSt!K$20</f>
        <v>0</v>
      </c>
      <c r="L31" s="180">
        <f>FinSt!L$20</f>
        <v>-295.66128251781618</v>
      </c>
      <c r="M31" s="180">
        <f>FinSt!M$20</f>
        <v>-71.436342188859001</v>
      </c>
      <c r="N31" s="180">
        <f>FinSt!N$20</f>
        <v>166.71299989009833</v>
      </c>
      <c r="O31" s="180">
        <f>FinSt!O$20</f>
        <v>419.79285223369891</v>
      </c>
      <c r="P31" s="180">
        <f>FinSt!P$20</f>
        <v>688.88127029554221</v>
      </c>
      <c r="Q31" s="180">
        <f>FinSt!Q$20</f>
        <v>975.13338662610954</v>
      </c>
      <c r="R31" s="180">
        <f>FinSt!R$20</f>
        <v>1279.7869065409377</v>
      </c>
      <c r="S31" s="180">
        <f>FinSt!S$20</f>
        <v>1604.1679953347834</v>
      </c>
      <c r="T31" s="180">
        <f>FinSt!T$20</f>
        <v>1949.697584932014</v>
      </c>
      <c r="U31" s="180">
        <f>FinSt!U$20</f>
        <v>2317.898129849933</v>
      </c>
      <c r="V31" s="180">
        <f>FinSt!V$20</f>
        <v>2710.4008444797873</v>
      </c>
      <c r="W31" s="180">
        <f>FinSt!W$20</f>
        <v>3128.9534559698127</v>
      </c>
      <c r="X31" s="180">
        <f>FinSt!X$20</f>
        <v>3575.4285094365814</v>
      </c>
      <c r="Y31" s="180">
        <f>FinSt!Y$20</f>
        <v>4051.8322648468547</v>
      </c>
      <c r="Z31" s="180">
        <f>FinSt!Z$20</f>
        <v>4560.3142277142688</v>
      </c>
      <c r="AA31" s="180">
        <f>FinSt!AA$20</f>
        <v>5064.3824184280529</v>
      </c>
      <c r="AB31" s="180">
        <f>FinSt!AB$20</f>
        <v>5605.2991302203582</v>
      </c>
      <c r="AC31" s="180">
        <f>FinSt!AC$20</f>
        <v>6185.7078242889011</v>
      </c>
      <c r="AD31" s="180">
        <f>FinSt!AD$20</f>
        <v>6808.4406208608798</v>
      </c>
      <c r="AE31" s="180">
        <f>FinSt!AE$20</f>
        <v>7476.5317440024719</v>
      </c>
      <c r="AF31" s="180">
        <f>FinSt!AF$20</f>
        <v>8193.2319241862715</v>
      </c>
      <c r="AG31" s="180">
        <f>FinSt!AG$20</f>
        <v>8962.0238268360408</v>
      </c>
      <c r="AH31" s="180">
        <f>FinSt!AH$20</f>
        <v>9786.638579927072</v>
      </c>
      <c r="AI31" s="180">
        <f>FinSt!AI$20</f>
        <v>10671.073478925533</v>
      </c>
      <c r="AJ31" s="180">
        <f>FinSt!AJ$20</f>
        <v>11619.610952926054</v>
      </c>
      <c r="AK31" s="180">
        <f>FinSt!AK$20</f>
        <v>12636.838881819578</v>
      </c>
      <c r="AL31" s="180">
        <f>FinSt!AL$20</f>
        <v>13727.672360722005</v>
      </c>
      <c r="AM31" s="180">
        <f>FinSt!AM$20</f>
        <v>6.3664629124104983E-14</v>
      </c>
      <c r="AN31" s="180">
        <f>FinSt!AN$20</f>
        <v>6.3664629124104983E-14</v>
      </c>
      <c r="AO31" s="180">
        <f>FinSt!AO$20</f>
        <v>6.3664629124104983E-14</v>
      </c>
      <c r="AP31" s="180">
        <f>FinSt!AP$20</f>
        <v>6.3664629124104983E-14</v>
      </c>
      <c r="AQ31" s="180">
        <f>FinSt!AQ$20</f>
        <v>6.3664629124104983E-14</v>
      </c>
      <c r="AR31" s="180">
        <f>FinSt!AR$20</f>
        <v>6.3664629124104983E-14</v>
      </c>
      <c r="AS31" s="180">
        <f>FinSt!AS$20</f>
        <v>6.3664629124104983E-14</v>
      </c>
      <c r="AT31" s="180">
        <f>FinSt!AT$20</f>
        <v>6.3664629124104983E-14</v>
      </c>
      <c r="AU31" s="180">
        <f>FinSt!AU$20</f>
        <v>6.3664629124104983E-14</v>
      </c>
      <c r="AV31" s="180">
        <f>FinSt!AV$20</f>
        <v>6.3664629124104983E-14</v>
      </c>
      <c r="AW31" s="180">
        <f>FinSt!AW$20</f>
        <v>6.3664629124104983E-14</v>
      </c>
      <c r="AX31" s="180">
        <f>FinSt!AX$20</f>
        <v>6.3664629124104983E-14</v>
      </c>
      <c r="AY31" s="180">
        <f>FinSt!AY$20</f>
        <v>6.3664629124104983E-14</v>
      </c>
      <c r="AZ31" s="180">
        <f>FinSt!AZ$20</f>
        <v>6.3664629124104983E-14</v>
      </c>
      <c r="BA31" s="180">
        <f>FinSt!BA$20</f>
        <v>6.3664629124104983E-14</v>
      </c>
      <c r="BB31" s="180">
        <f>FinSt!BB$20</f>
        <v>6.3664629124104983E-14</v>
      </c>
      <c r="BC31" s="180">
        <f>FinSt!BC$20</f>
        <v>6.3664629124104983E-14</v>
      </c>
      <c r="BD31" s="180">
        <f>FinSt!BD$20</f>
        <v>6.3664629124104983E-14</v>
      </c>
      <c r="BE31" s="180">
        <f>FinSt!BE$20</f>
        <v>6.3664629124104983E-14</v>
      </c>
      <c r="BF31" s="180">
        <f>FinSt!BF$20</f>
        <v>6.3664629124104983E-14</v>
      </c>
      <c r="BG31" s="180">
        <f>FinSt!BG$20</f>
        <v>6.3664629124104983E-14</v>
      </c>
      <c r="BH31" s="180">
        <f>FinSt!BH$20</f>
        <v>6.3664629124104983E-14</v>
      </c>
      <c r="BI31" s="180">
        <f>FinSt!BI$20</f>
        <v>6.3664629124104983E-14</v>
      </c>
      <c r="BJ31" s="180">
        <f>FinSt!BJ$20</f>
        <v>6.3664629124104983E-14</v>
      </c>
      <c r="BK31" s="180">
        <f>FinSt!BK$20</f>
        <v>6.3664629124104983E-14</v>
      </c>
      <c r="BL31" s="180">
        <f>FinSt!BL$20</f>
        <v>6.3664629124104983E-14</v>
      </c>
      <c r="BM31" s="180">
        <f>FinSt!BM$20</f>
        <v>6.3664629124104983E-14</v>
      </c>
      <c r="BN31" s="180">
        <f>FinSt!BN$20</f>
        <v>6.3664629124104983E-14</v>
      </c>
      <c r="BO31" s="180">
        <f>FinSt!BO$20</f>
        <v>6.3664629124104983E-14</v>
      </c>
      <c r="BP31" s="180">
        <f>FinSt!BP$20</f>
        <v>6.3664629124104983E-14</v>
      </c>
      <c r="BQ31" s="180">
        <f>FinSt!BQ$20</f>
        <v>6.3664629124104983E-14</v>
      </c>
      <c r="BR31" s="180">
        <f>FinSt!BR$20</f>
        <v>6.3664629124104983E-14</v>
      </c>
      <c r="BS31" s="180">
        <f>FinSt!BS$20</f>
        <v>6.3664629124104983E-14</v>
      </c>
      <c r="BT31" s="180">
        <f>FinSt!BT$20</f>
        <v>6.3664629124104983E-14</v>
      </c>
      <c r="BU31" s="180">
        <f>FinSt!BU$20</f>
        <v>6.3664629124104983E-14</v>
      </c>
      <c r="BV31" s="180">
        <f>FinSt!BV$20</f>
        <v>6.3664629124104983E-14</v>
      </c>
      <c r="BW31" s="180">
        <f>FinSt!BW$20</f>
        <v>6.3664629124104983E-14</v>
      </c>
      <c r="BX31" s="180">
        <f>FinSt!BX$20</f>
        <v>6.3664629124104983E-14</v>
      </c>
      <c r="BY31" s="180">
        <f>FinSt!BY$20</f>
        <v>6.3664629124104983E-14</v>
      </c>
      <c r="BZ31" s="180">
        <f>FinSt!BZ$20</f>
        <v>6.3664629124104983E-14</v>
      </c>
      <c r="CA31" s="180">
        <f>FinSt!CA$20</f>
        <v>6.3664629124104983E-14</v>
      </c>
      <c r="CB31" s="180">
        <f>FinSt!CB$20</f>
        <v>6.3664629124104983E-14</v>
      </c>
      <c r="CC31" s="180">
        <f>FinSt!CC$20</f>
        <v>6.3664629124104983E-14</v>
      </c>
      <c r="CD31" s="180">
        <f>FinSt!CD$20</f>
        <v>6.3664629124104983E-14</v>
      </c>
      <c r="CE31" s="180">
        <f>FinSt!CE$20</f>
        <v>6.3664629124104983E-14</v>
      </c>
      <c r="CF31" s="180">
        <f>FinSt!CF$20</f>
        <v>6.3664629124104983E-14</v>
      </c>
      <c r="CG31" s="180">
        <f>FinSt!CG$20</f>
        <v>6.3664629124104983E-14</v>
      </c>
      <c r="CH31" s="180">
        <f>FinSt!CH$20</f>
        <v>6.3664629124104983E-14</v>
      </c>
    </row>
    <row r="32" spans="1:86" s="82" customFormat="1" x14ac:dyDescent="0.25">
      <c r="A32" s="70"/>
      <c r="B32" s="70"/>
      <c r="C32" s="70"/>
      <c r="D32" s="124" t="str">
        <f>D$47</f>
        <v xml:space="preserve">Dividends paid </v>
      </c>
      <c r="E32" s="182" t="str">
        <f t="shared" ref="E32:BP32" si="17">E$47</f>
        <v>P&amp;L, CF</v>
      </c>
      <c r="F32" s="123" t="str">
        <f t="shared" si="17"/>
        <v>$ 000s</v>
      </c>
      <c r="G32" s="124">
        <f t="shared" si="17"/>
        <v>133713.02829705394</v>
      </c>
      <c r="H32" s="124">
        <f t="shared" si="17"/>
        <v>0</v>
      </c>
      <c r="I32" s="124">
        <f t="shared" si="17"/>
        <v>0</v>
      </c>
      <c r="J32" s="124">
        <f t="shared" si="17"/>
        <v>0</v>
      </c>
      <c r="K32" s="124">
        <f t="shared" si="17"/>
        <v>0</v>
      </c>
      <c r="L32" s="124">
        <f t="shared" si="17"/>
        <v>0</v>
      </c>
      <c r="M32" s="124">
        <f t="shared" si="17"/>
        <v>0</v>
      </c>
      <c r="N32" s="124">
        <f t="shared" si="17"/>
        <v>0</v>
      </c>
      <c r="O32" s="124">
        <f t="shared" si="17"/>
        <v>219.40822741712208</v>
      </c>
      <c r="P32" s="124">
        <f t="shared" si="17"/>
        <v>688.88127029554221</v>
      </c>
      <c r="Q32" s="124">
        <f t="shared" si="17"/>
        <v>975.13338662610954</v>
      </c>
      <c r="R32" s="124">
        <f t="shared" si="17"/>
        <v>1279.7869065409377</v>
      </c>
      <c r="S32" s="124">
        <f t="shared" si="17"/>
        <v>1604.1679953347834</v>
      </c>
      <c r="T32" s="124">
        <f t="shared" si="17"/>
        <v>1949.697584932014</v>
      </c>
      <c r="U32" s="124">
        <f t="shared" si="17"/>
        <v>2317.898129849933</v>
      </c>
      <c r="V32" s="124">
        <f t="shared" si="17"/>
        <v>2710.4008444797873</v>
      </c>
      <c r="W32" s="124">
        <f t="shared" si="17"/>
        <v>3128.9534559698127</v>
      </c>
      <c r="X32" s="124">
        <f t="shared" si="17"/>
        <v>3575.4285094365814</v>
      </c>
      <c r="Y32" s="124">
        <f t="shared" si="17"/>
        <v>4051.8322648468547</v>
      </c>
      <c r="Z32" s="124">
        <f t="shared" si="17"/>
        <v>4560.3142277142688</v>
      </c>
      <c r="AA32" s="124">
        <f t="shared" si="17"/>
        <v>5064.3824184280529</v>
      </c>
      <c r="AB32" s="124">
        <f t="shared" si="17"/>
        <v>5605.2991302203582</v>
      </c>
      <c r="AC32" s="124">
        <f t="shared" si="17"/>
        <v>6185.7078242889011</v>
      </c>
      <c r="AD32" s="124">
        <f t="shared" si="17"/>
        <v>6808.4406208608798</v>
      </c>
      <c r="AE32" s="124">
        <f t="shared" si="17"/>
        <v>7476.5317440024719</v>
      </c>
      <c r="AF32" s="124">
        <f t="shared" si="17"/>
        <v>8193.2319241862715</v>
      </c>
      <c r="AG32" s="124">
        <f t="shared" si="17"/>
        <v>8962.0238268360408</v>
      </c>
      <c r="AH32" s="124">
        <f t="shared" si="17"/>
        <v>9786.638579927072</v>
      </c>
      <c r="AI32" s="124">
        <f t="shared" si="17"/>
        <v>10671.073478925533</v>
      </c>
      <c r="AJ32" s="124">
        <f t="shared" si="17"/>
        <v>11619.610952926054</v>
      </c>
      <c r="AK32" s="124">
        <f t="shared" si="17"/>
        <v>12636.838881819578</v>
      </c>
      <c r="AL32" s="124">
        <f t="shared" si="17"/>
        <v>13641.346111188963</v>
      </c>
      <c r="AM32" s="124">
        <f t="shared" si="17"/>
        <v>0</v>
      </c>
      <c r="AN32" s="124">
        <f t="shared" si="17"/>
        <v>0</v>
      </c>
      <c r="AO32" s="124">
        <f t="shared" si="17"/>
        <v>0</v>
      </c>
      <c r="AP32" s="124">
        <f t="shared" si="17"/>
        <v>0</v>
      </c>
      <c r="AQ32" s="124">
        <f t="shared" si="17"/>
        <v>0</v>
      </c>
      <c r="AR32" s="124">
        <f t="shared" si="17"/>
        <v>0</v>
      </c>
      <c r="AS32" s="124">
        <f t="shared" si="17"/>
        <v>0</v>
      </c>
      <c r="AT32" s="124">
        <f t="shared" si="17"/>
        <v>0</v>
      </c>
      <c r="AU32" s="124">
        <f t="shared" si="17"/>
        <v>0</v>
      </c>
      <c r="AV32" s="124">
        <f t="shared" si="17"/>
        <v>0</v>
      </c>
      <c r="AW32" s="124">
        <f t="shared" si="17"/>
        <v>0</v>
      </c>
      <c r="AX32" s="124">
        <f t="shared" si="17"/>
        <v>0</v>
      </c>
      <c r="AY32" s="124">
        <f t="shared" si="17"/>
        <v>0</v>
      </c>
      <c r="AZ32" s="124">
        <f t="shared" si="17"/>
        <v>0</v>
      </c>
      <c r="BA32" s="124">
        <f t="shared" si="17"/>
        <v>0</v>
      </c>
      <c r="BB32" s="124">
        <f t="shared" si="17"/>
        <v>0</v>
      </c>
      <c r="BC32" s="124">
        <f t="shared" si="17"/>
        <v>0</v>
      </c>
      <c r="BD32" s="124">
        <f t="shared" si="17"/>
        <v>0</v>
      </c>
      <c r="BE32" s="124">
        <f t="shared" si="17"/>
        <v>0</v>
      </c>
      <c r="BF32" s="124">
        <f t="shared" si="17"/>
        <v>0</v>
      </c>
      <c r="BG32" s="124">
        <f t="shared" si="17"/>
        <v>0</v>
      </c>
      <c r="BH32" s="124">
        <f t="shared" si="17"/>
        <v>0</v>
      </c>
      <c r="BI32" s="124">
        <f t="shared" si="17"/>
        <v>0</v>
      </c>
      <c r="BJ32" s="124">
        <f t="shared" si="17"/>
        <v>0</v>
      </c>
      <c r="BK32" s="124">
        <f t="shared" si="17"/>
        <v>0</v>
      </c>
      <c r="BL32" s="124">
        <f t="shared" si="17"/>
        <v>0</v>
      </c>
      <c r="BM32" s="124">
        <f t="shared" si="17"/>
        <v>0</v>
      </c>
      <c r="BN32" s="124">
        <f t="shared" si="17"/>
        <v>0</v>
      </c>
      <c r="BO32" s="124">
        <f t="shared" si="17"/>
        <v>0</v>
      </c>
      <c r="BP32" s="124">
        <f t="shared" si="17"/>
        <v>0</v>
      </c>
      <c r="BQ32" s="124">
        <f t="shared" ref="BQ32:CH32" si="18">BQ$47</f>
        <v>0</v>
      </c>
      <c r="BR32" s="124">
        <f t="shared" si="18"/>
        <v>0</v>
      </c>
      <c r="BS32" s="124">
        <f t="shared" si="18"/>
        <v>0</v>
      </c>
      <c r="BT32" s="124">
        <f t="shared" si="18"/>
        <v>0</v>
      </c>
      <c r="BU32" s="124">
        <f t="shared" si="18"/>
        <v>0</v>
      </c>
      <c r="BV32" s="124">
        <f t="shared" si="18"/>
        <v>0</v>
      </c>
      <c r="BW32" s="124">
        <f t="shared" si="18"/>
        <v>0</v>
      </c>
      <c r="BX32" s="124">
        <f t="shared" si="18"/>
        <v>0</v>
      </c>
      <c r="BY32" s="124">
        <f t="shared" si="18"/>
        <v>0</v>
      </c>
      <c r="BZ32" s="124">
        <f t="shared" si="18"/>
        <v>0</v>
      </c>
      <c r="CA32" s="124">
        <f t="shared" si="18"/>
        <v>0</v>
      </c>
      <c r="CB32" s="124">
        <f t="shared" si="18"/>
        <v>0</v>
      </c>
      <c r="CC32" s="124">
        <f t="shared" si="18"/>
        <v>0</v>
      </c>
      <c r="CD32" s="124">
        <f t="shared" si="18"/>
        <v>0</v>
      </c>
      <c r="CE32" s="124">
        <f t="shared" si="18"/>
        <v>0</v>
      </c>
      <c r="CF32" s="124">
        <f t="shared" si="18"/>
        <v>0</v>
      </c>
      <c r="CG32" s="124">
        <f t="shared" si="18"/>
        <v>0</v>
      </c>
      <c r="CH32" s="124">
        <f t="shared" si="18"/>
        <v>0</v>
      </c>
    </row>
    <row r="33" spans="1:86" s="115" customFormat="1" x14ac:dyDescent="0.25">
      <c r="A33" s="111"/>
      <c r="B33" s="111"/>
      <c r="C33" s="111"/>
      <c r="D33" s="112" t="s">
        <v>303</v>
      </c>
      <c r="E33" s="113" t="s">
        <v>157</v>
      </c>
      <c r="F33" s="114" t="s">
        <v>59</v>
      </c>
      <c r="G33" s="114"/>
      <c r="H33" s="112"/>
      <c r="I33" s="115">
        <f>I30+I31-I32</f>
        <v>0</v>
      </c>
      <c r="J33" s="115">
        <f t="shared" ref="J33:BU33" si="19">J30+J31-J32</f>
        <v>0</v>
      </c>
      <c r="K33" s="115">
        <f t="shared" si="19"/>
        <v>0</v>
      </c>
      <c r="L33" s="115">
        <f t="shared" si="19"/>
        <v>-295.66128251781618</v>
      </c>
      <c r="M33" s="115">
        <f t="shared" si="19"/>
        <v>-367.09762470667516</v>
      </c>
      <c r="N33" s="115">
        <f t="shared" si="19"/>
        <v>-200.38462481657683</v>
      </c>
      <c r="O33" s="115">
        <f t="shared" si="19"/>
        <v>0</v>
      </c>
      <c r="P33" s="115">
        <f t="shared" si="19"/>
        <v>0</v>
      </c>
      <c r="Q33" s="115">
        <f t="shared" si="19"/>
        <v>0</v>
      </c>
      <c r="R33" s="115">
        <f t="shared" si="19"/>
        <v>0</v>
      </c>
      <c r="S33" s="115">
        <f t="shared" si="19"/>
        <v>0</v>
      </c>
      <c r="T33" s="115">
        <f t="shared" si="19"/>
        <v>0</v>
      </c>
      <c r="U33" s="115">
        <f t="shared" si="19"/>
        <v>0</v>
      </c>
      <c r="V33" s="115">
        <f t="shared" si="19"/>
        <v>0</v>
      </c>
      <c r="W33" s="115">
        <f t="shared" si="19"/>
        <v>0</v>
      </c>
      <c r="X33" s="115">
        <f t="shared" si="19"/>
        <v>0</v>
      </c>
      <c r="Y33" s="115">
        <f t="shared" si="19"/>
        <v>0</v>
      </c>
      <c r="Z33" s="115">
        <f t="shared" si="19"/>
        <v>0</v>
      </c>
      <c r="AA33" s="115">
        <f t="shared" si="19"/>
        <v>0</v>
      </c>
      <c r="AB33" s="115">
        <f t="shared" si="19"/>
        <v>0</v>
      </c>
      <c r="AC33" s="115">
        <f t="shared" si="19"/>
        <v>0</v>
      </c>
      <c r="AD33" s="115">
        <f t="shared" si="19"/>
        <v>0</v>
      </c>
      <c r="AE33" s="115">
        <f t="shared" si="19"/>
        <v>0</v>
      </c>
      <c r="AF33" s="115">
        <f t="shared" si="19"/>
        <v>0</v>
      </c>
      <c r="AG33" s="115">
        <f t="shared" si="19"/>
        <v>0</v>
      </c>
      <c r="AH33" s="115">
        <f t="shared" si="19"/>
        <v>0</v>
      </c>
      <c r="AI33" s="115">
        <f t="shared" si="19"/>
        <v>0</v>
      </c>
      <c r="AJ33" s="115">
        <f t="shared" si="19"/>
        <v>0</v>
      </c>
      <c r="AK33" s="115">
        <f t="shared" si="19"/>
        <v>0</v>
      </c>
      <c r="AL33" s="115">
        <f t="shared" si="19"/>
        <v>86.326249533041846</v>
      </c>
      <c r="AM33" s="115">
        <f t="shared" si="19"/>
        <v>86.326249533041903</v>
      </c>
      <c r="AN33" s="115">
        <f t="shared" si="19"/>
        <v>86.32624953304196</v>
      </c>
      <c r="AO33" s="115">
        <f t="shared" si="19"/>
        <v>86.326249533042017</v>
      </c>
      <c r="AP33" s="115">
        <f t="shared" si="19"/>
        <v>86.326249533042073</v>
      </c>
      <c r="AQ33" s="115">
        <f t="shared" si="19"/>
        <v>86.32624953304213</v>
      </c>
      <c r="AR33" s="115">
        <f t="shared" si="19"/>
        <v>86.326249533042187</v>
      </c>
      <c r="AS33" s="115">
        <f>AS30+AS31-AS32</f>
        <v>86.326249533042244</v>
      </c>
      <c r="AT33" s="115">
        <f t="shared" si="19"/>
        <v>86.326249533042301</v>
      </c>
      <c r="AU33" s="115">
        <f t="shared" si="19"/>
        <v>86.326249533042358</v>
      </c>
      <c r="AV33" s="115">
        <f t="shared" si="19"/>
        <v>86.326249533042414</v>
      </c>
      <c r="AW33" s="115">
        <f t="shared" si="19"/>
        <v>86.326249533042471</v>
      </c>
      <c r="AX33" s="115">
        <f t="shared" si="19"/>
        <v>86.326249533042528</v>
      </c>
      <c r="AY33" s="115">
        <f t="shared" si="19"/>
        <v>86.326249533042585</v>
      </c>
      <c r="AZ33" s="115">
        <f t="shared" si="19"/>
        <v>86.326249533042642</v>
      </c>
      <c r="BA33" s="115">
        <f t="shared" si="19"/>
        <v>86.326249533042699</v>
      </c>
      <c r="BB33" s="115">
        <f t="shared" si="19"/>
        <v>86.326249533042756</v>
      </c>
      <c r="BC33" s="115">
        <f t="shared" si="19"/>
        <v>86.326249533042812</v>
      </c>
      <c r="BD33" s="115">
        <f t="shared" si="19"/>
        <v>86.326249533042869</v>
      </c>
      <c r="BE33" s="115">
        <f t="shared" si="19"/>
        <v>86.326249533042926</v>
      </c>
      <c r="BF33" s="115">
        <f t="shared" si="19"/>
        <v>86.326249533042983</v>
      </c>
      <c r="BG33" s="115">
        <f t="shared" si="19"/>
        <v>86.32624953304304</v>
      </c>
      <c r="BH33" s="115">
        <f t="shared" si="19"/>
        <v>86.326249533043097</v>
      </c>
      <c r="BI33" s="115">
        <f t="shared" si="19"/>
        <v>86.326249533043153</v>
      </c>
      <c r="BJ33" s="115">
        <f t="shared" si="19"/>
        <v>86.32624953304321</v>
      </c>
      <c r="BK33" s="115">
        <f t="shared" si="19"/>
        <v>86.326249533043267</v>
      </c>
      <c r="BL33" s="115">
        <f t="shared" si="19"/>
        <v>86.326249533043324</v>
      </c>
      <c r="BM33" s="115">
        <f t="shared" si="19"/>
        <v>86.326249533043381</v>
      </c>
      <c r="BN33" s="115">
        <f t="shared" si="19"/>
        <v>86.326249533043438</v>
      </c>
      <c r="BO33" s="115">
        <f t="shared" si="19"/>
        <v>86.326249533043494</v>
      </c>
      <c r="BP33" s="115">
        <f t="shared" si="19"/>
        <v>86.326249533043551</v>
      </c>
      <c r="BQ33" s="115">
        <f t="shared" si="19"/>
        <v>86.326249533043608</v>
      </c>
      <c r="BR33" s="115">
        <f t="shared" si="19"/>
        <v>86.326249533043665</v>
      </c>
      <c r="BS33" s="115">
        <f t="shared" si="19"/>
        <v>86.326249533043722</v>
      </c>
      <c r="BT33" s="115">
        <f t="shared" si="19"/>
        <v>86.326249533043779</v>
      </c>
      <c r="BU33" s="115">
        <f t="shared" si="19"/>
        <v>86.326249533043836</v>
      </c>
      <c r="BV33" s="115">
        <f t="shared" ref="BV33:CH33" si="20">BV30+BV31-BV32</f>
        <v>86.326249533043892</v>
      </c>
      <c r="BW33" s="115">
        <f t="shared" si="20"/>
        <v>86.326249533043949</v>
      </c>
      <c r="BX33" s="115">
        <f t="shared" si="20"/>
        <v>86.326249533044006</v>
      </c>
      <c r="BY33" s="115">
        <f t="shared" si="20"/>
        <v>86.326249533044063</v>
      </c>
      <c r="BZ33" s="115">
        <f t="shared" si="20"/>
        <v>86.32624953304412</v>
      </c>
      <c r="CA33" s="115">
        <f t="shared" si="20"/>
        <v>86.326249533044177</v>
      </c>
      <c r="CB33" s="115">
        <f t="shared" si="20"/>
        <v>86.326249533044233</v>
      </c>
      <c r="CC33" s="115">
        <f t="shared" si="20"/>
        <v>86.32624953304429</v>
      </c>
      <c r="CD33" s="115">
        <f t="shared" si="20"/>
        <v>86.326249533044347</v>
      </c>
      <c r="CE33" s="115">
        <f t="shared" si="20"/>
        <v>86.326249533044404</v>
      </c>
      <c r="CF33" s="115">
        <f t="shared" si="20"/>
        <v>86.326249533044461</v>
      </c>
      <c r="CG33" s="115">
        <f t="shared" si="20"/>
        <v>86.326249533044518</v>
      </c>
      <c r="CH33" s="115">
        <f t="shared" si="20"/>
        <v>86.326249533044574</v>
      </c>
    </row>
    <row r="35" spans="1:86" x14ac:dyDescent="0.25">
      <c r="A35" s="5" t="s">
        <v>304</v>
      </c>
    </row>
    <row r="37" spans="1:86" x14ac:dyDescent="0.25">
      <c r="D37" s="124" t="str">
        <f>D$23</f>
        <v>Retained cash balance BEG</v>
      </c>
      <c r="E37" s="182">
        <f t="shared" ref="E37:BP37" si="21">E$23</f>
        <v>0</v>
      </c>
      <c r="F37" s="123" t="str">
        <f t="shared" si="21"/>
        <v>$ 000s</v>
      </c>
      <c r="G37" s="124">
        <f t="shared" si="21"/>
        <v>0</v>
      </c>
      <c r="H37" s="124">
        <f t="shared" si="21"/>
        <v>0</v>
      </c>
      <c r="I37" s="124">
        <f t="shared" si="21"/>
        <v>0</v>
      </c>
      <c r="J37" s="124">
        <f t="shared" si="21"/>
        <v>0</v>
      </c>
      <c r="K37" s="124">
        <f t="shared" si="21"/>
        <v>0</v>
      </c>
      <c r="L37" s="124">
        <f t="shared" si="21"/>
        <v>0</v>
      </c>
      <c r="M37" s="124">
        <f t="shared" si="21"/>
        <v>756.3758294218826</v>
      </c>
      <c r="N37" s="124">
        <f t="shared" si="21"/>
        <v>1913.6209473763265</v>
      </c>
      <c r="O37" s="124">
        <f t="shared" si="21"/>
        <v>3411.0465344455233</v>
      </c>
      <c r="P37" s="124">
        <f t="shared" si="21"/>
        <v>4959.7230886949865</v>
      </c>
      <c r="Q37" s="124">
        <f t="shared" si="21"/>
        <v>6222.6467242327572</v>
      </c>
      <c r="R37" s="124">
        <f t="shared" si="21"/>
        <v>7485.3669357532808</v>
      </c>
      <c r="S37" s="124">
        <f t="shared" si="21"/>
        <v>8748.1227340845453</v>
      </c>
      <c r="T37" s="124">
        <f t="shared" si="21"/>
        <v>10010.656873256128</v>
      </c>
      <c r="U37" s="124">
        <f t="shared" si="21"/>
        <v>11273.743952358878</v>
      </c>
      <c r="V37" s="124">
        <f t="shared" si="21"/>
        <v>12536.610838763243</v>
      </c>
      <c r="W37" s="124">
        <f t="shared" si="21"/>
        <v>13799.516245476021</v>
      </c>
      <c r="X37" s="124">
        <f t="shared" si="21"/>
        <v>15062.181721185802</v>
      </c>
      <c r="Y37" s="124">
        <f t="shared" si="21"/>
        <v>16325.445716859627</v>
      </c>
      <c r="Z37" s="124">
        <f t="shared" si="21"/>
        <v>17588.471368875325</v>
      </c>
      <c r="AA37" s="124">
        <f t="shared" si="21"/>
        <v>20237.072299688713</v>
      </c>
      <c r="AB37" s="124">
        <f t="shared" si="21"/>
        <v>22885.413521468276</v>
      </c>
      <c r="AC37" s="124">
        <f t="shared" si="21"/>
        <v>25534.40260050532</v>
      </c>
      <c r="AD37" s="124">
        <f t="shared" si="21"/>
        <v>28183.133688701677</v>
      </c>
      <c r="AE37" s="124">
        <f t="shared" si="21"/>
        <v>30831.909909578746</v>
      </c>
      <c r="AF37" s="124">
        <f t="shared" si="21"/>
        <v>33480.405013045362</v>
      </c>
      <c r="AG37" s="124">
        <f t="shared" si="21"/>
        <v>36129.601378042564</v>
      </c>
      <c r="AH37" s="124">
        <f t="shared" si="21"/>
        <v>38778.518485456814</v>
      </c>
      <c r="AI37" s="124">
        <f t="shared" si="21"/>
        <v>41427.484445936141</v>
      </c>
      <c r="AJ37" s="124">
        <f t="shared" si="21"/>
        <v>44076.146115889656</v>
      </c>
      <c r="AK37" s="124">
        <f t="shared" si="21"/>
        <v>46725.566853876444</v>
      </c>
      <c r="AL37" s="124">
        <f t="shared" si="21"/>
        <v>49374.685314474526</v>
      </c>
      <c r="AM37" s="124">
        <f t="shared" si="21"/>
        <v>0</v>
      </c>
      <c r="AN37" s="124">
        <f t="shared" si="21"/>
        <v>-137.54121487841297</v>
      </c>
      <c r="AO37" s="124">
        <f t="shared" si="21"/>
        <v>-137.54121487841292</v>
      </c>
      <c r="AP37" s="124">
        <f t="shared" si="21"/>
        <v>-137.54121487841286</v>
      </c>
      <c r="AQ37" s="124">
        <f t="shared" si="21"/>
        <v>-137.5412148784128</v>
      </c>
      <c r="AR37" s="124">
        <f t="shared" si="21"/>
        <v>-137.54121487841275</v>
      </c>
      <c r="AS37" s="124">
        <f t="shared" si="21"/>
        <v>-137.54121487841269</v>
      </c>
      <c r="AT37" s="124">
        <f t="shared" si="21"/>
        <v>-137.54121487841263</v>
      </c>
      <c r="AU37" s="124">
        <f t="shared" si="21"/>
        <v>-137.54121487841257</v>
      </c>
      <c r="AV37" s="124">
        <f t="shared" si="21"/>
        <v>-137.54121487841252</v>
      </c>
      <c r="AW37" s="124">
        <f t="shared" si="21"/>
        <v>-137.54121487841246</v>
      </c>
      <c r="AX37" s="124">
        <f t="shared" si="21"/>
        <v>-137.5412148784124</v>
      </c>
      <c r="AY37" s="124">
        <f t="shared" si="21"/>
        <v>-137.54121487841235</v>
      </c>
      <c r="AZ37" s="124">
        <f t="shared" si="21"/>
        <v>-137.54121487841229</v>
      </c>
      <c r="BA37" s="124">
        <f t="shared" si="21"/>
        <v>-137.54121487841223</v>
      </c>
      <c r="BB37" s="124">
        <f t="shared" si="21"/>
        <v>-137.54121487841218</v>
      </c>
      <c r="BC37" s="124">
        <f t="shared" si="21"/>
        <v>-137.54121487841212</v>
      </c>
      <c r="BD37" s="124">
        <f t="shared" si="21"/>
        <v>-137.54121487841206</v>
      </c>
      <c r="BE37" s="124">
        <f t="shared" si="21"/>
        <v>-137.54121487841201</v>
      </c>
      <c r="BF37" s="124">
        <f t="shared" si="21"/>
        <v>-137.54121487841195</v>
      </c>
      <c r="BG37" s="124">
        <f t="shared" si="21"/>
        <v>-137.54121487841189</v>
      </c>
      <c r="BH37" s="124">
        <f t="shared" si="21"/>
        <v>-137.54121487841184</v>
      </c>
      <c r="BI37" s="124">
        <f t="shared" si="21"/>
        <v>-137.54121487841178</v>
      </c>
      <c r="BJ37" s="124">
        <f t="shared" si="21"/>
        <v>-137.54121487841172</v>
      </c>
      <c r="BK37" s="124">
        <f t="shared" si="21"/>
        <v>-137.54121487841167</v>
      </c>
      <c r="BL37" s="124">
        <f t="shared" si="21"/>
        <v>-137.54121487841161</v>
      </c>
      <c r="BM37" s="124">
        <f t="shared" si="21"/>
        <v>-137.54121487841155</v>
      </c>
      <c r="BN37" s="124">
        <f t="shared" si="21"/>
        <v>-137.54121487841149</v>
      </c>
      <c r="BO37" s="124">
        <f t="shared" si="21"/>
        <v>-137.54121487841144</v>
      </c>
      <c r="BP37" s="124">
        <f t="shared" si="21"/>
        <v>-137.54121487841138</v>
      </c>
      <c r="BQ37" s="124">
        <f t="shared" ref="BQ37:CH37" si="22">BQ$23</f>
        <v>-137.54121487841132</v>
      </c>
      <c r="BR37" s="124">
        <f t="shared" si="22"/>
        <v>-137.54121487841127</v>
      </c>
      <c r="BS37" s="124">
        <f t="shared" si="22"/>
        <v>-137.54121487841121</v>
      </c>
      <c r="BT37" s="124">
        <f t="shared" si="22"/>
        <v>-137.54121487841115</v>
      </c>
      <c r="BU37" s="124">
        <f t="shared" si="22"/>
        <v>-137.5412148784111</v>
      </c>
      <c r="BV37" s="124">
        <f t="shared" si="22"/>
        <v>-137.54121487841104</v>
      </c>
      <c r="BW37" s="124">
        <f t="shared" si="22"/>
        <v>-137.54121487841098</v>
      </c>
      <c r="BX37" s="124">
        <f t="shared" si="22"/>
        <v>-137.54121487841093</v>
      </c>
      <c r="BY37" s="124">
        <f t="shared" si="22"/>
        <v>-137.54121487841087</v>
      </c>
      <c r="BZ37" s="124">
        <f t="shared" si="22"/>
        <v>-137.54121487841081</v>
      </c>
      <c r="CA37" s="124">
        <f t="shared" si="22"/>
        <v>-137.54121487841076</v>
      </c>
      <c r="CB37" s="124">
        <f t="shared" si="22"/>
        <v>-137.5412148784107</v>
      </c>
      <c r="CC37" s="124">
        <f t="shared" si="22"/>
        <v>-137.54121487841064</v>
      </c>
      <c r="CD37" s="124">
        <f t="shared" si="22"/>
        <v>-137.54121487841059</v>
      </c>
      <c r="CE37" s="124">
        <f t="shared" si="22"/>
        <v>-137.54121487841053</v>
      </c>
      <c r="CF37" s="124">
        <f t="shared" si="22"/>
        <v>-137.54121487841047</v>
      </c>
      <c r="CG37" s="124">
        <f t="shared" si="22"/>
        <v>-137.54121487841041</v>
      </c>
      <c r="CH37" s="124">
        <f t="shared" si="22"/>
        <v>-137.54121487841036</v>
      </c>
    </row>
    <row r="38" spans="1:86" s="82" customFormat="1" x14ac:dyDescent="0.25">
      <c r="A38" s="70"/>
      <c r="B38" s="70"/>
      <c r="C38" s="70"/>
      <c r="D38" s="180" t="str">
        <f>FinSt!D$75</f>
        <v xml:space="preserve">Cash flow available for dividends </v>
      </c>
      <c r="E38" s="180">
        <f>FinSt!E$75</f>
        <v>0</v>
      </c>
      <c r="F38" s="181" t="str">
        <f>FinSt!F$75</f>
        <v>$ 000s</v>
      </c>
      <c r="G38" s="180">
        <f>FinSt!G$75</f>
        <v>133575.48708217547</v>
      </c>
      <c r="H38" s="180">
        <f>FinSt!H$75</f>
        <v>0</v>
      </c>
      <c r="I38" s="180">
        <f>FinSt!I$75</f>
        <v>0</v>
      </c>
      <c r="J38" s="180">
        <f>FinSt!J$75</f>
        <v>0</v>
      </c>
      <c r="K38" s="180">
        <f>FinSt!K$75</f>
        <v>0</v>
      </c>
      <c r="L38" s="180">
        <f>FinSt!L$75</f>
        <v>756.3758294218826</v>
      </c>
      <c r="M38" s="180">
        <f>FinSt!M$75</f>
        <v>1157.2451179544439</v>
      </c>
      <c r="N38" s="180">
        <f>FinSt!N$75</f>
        <v>1497.4255870691966</v>
      </c>
      <c r="O38" s="180">
        <f>FinSt!O$75</f>
        <v>1768.0847816665853</v>
      </c>
      <c r="P38" s="180">
        <f>FinSt!P$75</f>
        <v>1951.8049058333124</v>
      </c>
      <c r="Q38" s="180">
        <f>FinSt!Q$75</f>
        <v>2237.8535981466339</v>
      </c>
      <c r="R38" s="180">
        <f>FinSt!R$75</f>
        <v>2542.5427048722013</v>
      </c>
      <c r="S38" s="180">
        <f>FinSt!S$75</f>
        <v>2866.7021345063658</v>
      </c>
      <c r="T38" s="180">
        <f>FinSt!T$75</f>
        <v>3212.7846640347625</v>
      </c>
      <c r="U38" s="180">
        <f>FinSt!U$75</f>
        <v>3580.7650162542968</v>
      </c>
      <c r="V38" s="180">
        <f>FinSt!V$75</f>
        <v>3973.3062511925673</v>
      </c>
      <c r="W38" s="180">
        <f>FinSt!W$75</f>
        <v>4391.6189316795953</v>
      </c>
      <c r="X38" s="180">
        <f>FinSt!X$75</f>
        <v>4838.6925051104054</v>
      </c>
      <c r="Y38" s="180">
        <f>FinSt!Y$75</f>
        <v>5314.8579168625502</v>
      </c>
      <c r="Z38" s="180">
        <f>FinSt!Z$75</f>
        <v>7208.9151585276577</v>
      </c>
      <c r="AA38" s="180">
        <f>FinSt!AA$75</f>
        <v>7712.723640207616</v>
      </c>
      <c r="AB38" s="180">
        <f>FinSt!AB$75</f>
        <v>8254.2882092574037</v>
      </c>
      <c r="AC38" s="180">
        <f>FinSt!AC$75</f>
        <v>8834.4389124852569</v>
      </c>
      <c r="AD38" s="180">
        <f>FinSt!AD$75</f>
        <v>9457.2168417379489</v>
      </c>
      <c r="AE38" s="180">
        <f>FinSt!AE$75</f>
        <v>10125.026847469086</v>
      </c>
      <c r="AF38" s="180">
        <f>FinSt!AF$75</f>
        <v>10842.428289183472</v>
      </c>
      <c r="AG38" s="180">
        <f>FinSt!AG$75</f>
        <v>11610.940934250293</v>
      </c>
      <c r="AH38" s="180">
        <f>FinSt!AH$75</f>
        <v>12435.604540406397</v>
      </c>
      <c r="AI38" s="180">
        <f>FinSt!AI$75</f>
        <v>13319.735148879048</v>
      </c>
      <c r="AJ38" s="180">
        <f>FinSt!AJ$75</f>
        <v>14269.031690912841</v>
      </c>
      <c r="AK38" s="180">
        <f>FinSt!AK$75</f>
        <v>15285.957342417663</v>
      </c>
      <c r="AL38" s="180">
        <f>FinSt!AL$75</f>
        <v>-35733.339203285563</v>
      </c>
      <c r="AM38" s="180">
        <f>FinSt!AM$75</f>
        <v>-137.54121487841297</v>
      </c>
      <c r="AN38" s="180">
        <f>FinSt!AN$75</f>
        <v>6.3664629124104983E-14</v>
      </c>
      <c r="AO38" s="180">
        <f>FinSt!AO$75</f>
        <v>6.3664629124104983E-14</v>
      </c>
      <c r="AP38" s="180">
        <f>FinSt!AP$75</f>
        <v>6.3664629124104983E-14</v>
      </c>
      <c r="AQ38" s="180">
        <f>FinSt!AQ$75</f>
        <v>6.3664629124104983E-14</v>
      </c>
      <c r="AR38" s="180">
        <f>FinSt!AR$75</f>
        <v>6.3664629124104983E-14</v>
      </c>
      <c r="AS38" s="180">
        <f>FinSt!AS$75</f>
        <v>6.3664629124104983E-14</v>
      </c>
      <c r="AT38" s="180">
        <f>FinSt!AT$75</f>
        <v>6.3664629124104983E-14</v>
      </c>
      <c r="AU38" s="180">
        <f>FinSt!AU$75</f>
        <v>6.3664629124104983E-14</v>
      </c>
      <c r="AV38" s="180">
        <f>FinSt!AV$75</f>
        <v>6.3664629124104983E-14</v>
      </c>
      <c r="AW38" s="180">
        <f>FinSt!AW$75</f>
        <v>6.3664629124104983E-14</v>
      </c>
      <c r="AX38" s="180">
        <f>FinSt!AX$75</f>
        <v>6.3664629124104983E-14</v>
      </c>
      <c r="AY38" s="180">
        <f>FinSt!AY$75</f>
        <v>6.3664629124104983E-14</v>
      </c>
      <c r="AZ38" s="180">
        <f>FinSt!AZ$75</f>
        <v>6.3664629124104983E-14</v>
      </c>
      <c r="BA38" s="180">
        <f>FinSt!BA$75</f>
        <v>6.3664629124104983E-14</v>
      </c>
      <c r="BB38" s="180">
        <f>FinSt!BB$75</f>
        <v>6.3664629124104983E-14</v>
      </c>
      <c r="BC38" s="180">
        <f>FinSt!BC$75</f>
        <v>6.3664629124104983E-14</v>
      </c>
      <c r="BD38" s="180">
        <f>FinSt!BD$75</f>
        <v>6.3664629124104983E-14</v>
      </c>
      <c r="BE38" s="180">
        <f>FinSt!BE$75</f>
        <v>6.3664629124104983E-14</v>
      </c>
      <c r="BF38" s="180">
        <f>FinSt!BF$75</f>
        <v>6.3664629124104983E-14</v>
      </c>
      <c r="BG38" s="180">
        <f>FinSt!BG$75</f>
        <v>6.3664629124104983E-14</v>
      </c>
      <c r="BH38" s="180">
        <f>FinSt!BH$75</f>
        <v>6.3664629124104983E-14</v>
      </c>
      <c r="BI38" s="180">
        <f>FinSt!BI$75</f>
        <v>6.3664629124104983E-14</v>
      </c>
      <c r="BJ38" s="180">
        <f>FinSt!BJ$75</f>
        <v>6.3664629124104983E-14</v>
      </c>
      <c r="BK38" s="180">
        <f>FinSt!BK$75</f>
        <v>6.3664629124104983E-14</v>
      </c>
      <c r="BL38" s="180">
        <f>FinSt!BL$75</f>
        <v>6.3664629124104983E-14</v>
      </c>
      <c r="BM38" s="180">
        <f>FinSt!BM$75</f>
        <v>6.3664629124104983E-14</v>
      </c>
      <c r="BN38" s="180">
        <f>FinSt!BN$75</f>
        <v>6.3664629124104983E-14</v>
      </c>
      <c r="BO38" s="180">
        <f>FinSt!BO$75</f>
        <v>6.3664629124104983E-14</v>
      </c>
      <c r="BP38" s="180">
        <f>FinSt!BP$75</f>
        <v>6.3664629124104983E-14</v>
      </c>
      <c r="BQ38" s="180">
        <f>FinSt!BQ$75</f>
        <v>6.3664629124104983E-14</v>
      </c>
      <c r="BR38" s="180">
        <f>FinSt!BR$75</f>
        <v>6.3664629124104983E-14</v>
      </c>
      <c r="BS38" s="180">
        <f>FinSt!BS$75</f>
        <v>6.3664629124104983E-14</v>
      </c>
      <c r="BT38" s="180">
        <f>FinSt!BT$75</f>
        <v>6.3664629124104983E-14</v>
      </c>
      <c r="BU38" s="180">
        <f>FinSt!BU$75</f>
        <v>6.3664629124104983E-14</v>
      </c>
      <c r="BV38" s="180">
        <f>FinSt!BV$75</f>
        <v>6.3664629124104983E-14</v>
      </c>
      <c r="BW38" s="180">
        <f>FinSt!BW$75</f>
        <v>6.3664629124104983E-14</v>
      </c>
      <c r="BX38" s="180">
        <f>FinSt!BX$75</f>
        <v>6.3664629124104983E-14</v>
      </c>
      <c r="BY38" s="180">
        <f>FinSt!BY$75</f>
        <v>6.3664629124104983E-14</v>
      </c>
      <c r="BZ38" s="180">
        <f>FinSt!BZ$75</f>
        <v>6.3664629124104983E-14</v>
      </c>
      <c r="CA38" s="180">
        <f>FinSt!CA$75</f>
        <v>6.3664629124104983E-14</v>
      </c>
      <c r="CB38" s="180">
        <f>FinSt!CB$75</f>
        <v>6.3664629124104983E-14</v>
      </c>
      <c r="CC38" s="180">
        <f>FinSt!CC$75</f>
        <v>6.3664629124104983E-14</v>
      </c>
      <c r="CD38" s="180">
        <f>FinSt!CD$75</f>
        <v>6.3664629124104983E-14</v>
      </c>
      <c r="CE38" s="180">
        <f>FinSt!CE$75</f>
        <v>6.3664629124104983E-14</v>
      </c>
      <c r="CF38" s="180">
        <f>FinSt!CF$75</f>
        <v>6.3664629124104983E-14</v>
      </c>
      <c r="CG38" s="180">
        <f>FinSt!CG$75</f>
        <v>6.3664629124104983E-14</v>
      </c>
      <c r="CH38" s="180">
        <f>FinSt!CH$75</f>
        <v>6.3664629124104983E-14</v>
      </c>
    </row>
    <row r="39" spans="1:86" x14ac:dyDescent="0.25">
      <c r="D39" s="6" t="s">
        <v>305</v>
      </c>
      <c r="F39" s="7" t="s">
        <v>59</v>
      </c>
      <c r="I39" s="14">
        <f>MAX(0,SUM(I37:I38))</f>
        <v>0</v>
      </c>
      <c r="J39" s="14">
        <f t="shared" ref="J39:BU39" si="23">MAX(0,SUM(J37:J38))</f>
        <v>0</v>
      </c>
      <c r="K39" s="14">
        <f t="shared" si="23"/>
        <v>0</v>
      </c>
      <c r="L39" s="14">
        <f t="shared" si="23"/>
        <v>756.3758294218826</v>
      </c>
      <c r="M39" s="14">
        <f t="shared" si="23"/>
        <v>1913.6209473763265</v>
      </c>
      <c r="N39" s="14">
        <f t="shared" si="23"/>
        <v>3411.0465344455233</v>
      </c>
      <c r="O39" s="14">
        <f t="shared" si="23"/>
        <v>5179.1313161121088</v>
      </c>
      <c r="P39" s="14">
        <f t="shared" si="23"/>
        <v>6911.5279945282991</v>
      </c>
      <c r="Q39" s="14">
        <f t="shared" si="23"/>
        <v>8460.5003223793901</v>
      </c>
      <c r="R39" s="14">
        <f t="shared" si="23"/>
        <v>10027.909640625483</v>
      </c>
      <c r="S39" s="14">
        <f t="shared" si="23"/>
        <v>11614.824868590911</v>
      </c>
      <c r="T39" s="14">
        <f t="shared" si="23"/>
        <v>13223.441537290892</v>
      </c>
      <c r="U39" s="14">
        <f t="shared" si="23"/>
        <v>14854.508968613176</v>
      </c>
      <c r="V39" s="14">
        <f t="shared" si="23"/>
        <v>16509.917089955808</v>
      </c>
      <c r="W39" s="14">
        <f t="shared" si="23"/>
        <v>18191.135177155615</v>
      </c>
      <c r="X39" s="14">
        <f t="shared" si="23"/>
        <v>19900.874226296208</v>
      </c>
      <c r="Y39" s="14">
        <f t="shared" si="23"/>
        <v>21640.303633722178</v>
      </c>
      <c r="Z39" s="14">
        <f t="shared" si="23"/>
        <v>24797.386527402981</v>
      </c>
      <c r="AA39" s="14">
        <f t="shared" si="23"/>
        <v>27949.795939896328</v>
      </c>
      <c r="AB39" s="14">
        <f t="shared" si="23"/>
        <v>31139.701730725679</v>
      </c>
      <c r="AC39" s="14">
        <f t="shared" si="23"/>
        <v>34368.841512990577</v>
      </c>
      <c r="AD39" s="14">
        <f t="shared" si="23"/>
        <v>37640.350530439624</v>
      </c>
      <c r="AE39" s="14">
        <f t="shared" si="23"/>
        <v>40956.936757047835</v>
      </c>
      <c r="AF39" s="14">
        <f t="shared" si="23"/>
        <v>44322.833302228835</v>
      </c>
      <c r="AG39" s="14">
        <f t="shared" si="23"/>
        <v>47740.542312292855</v>
      </c>
      <c r="AH39" s="14">
        <f t="shared" si="23"/>
        <v>51214.123025863213</v>
      </c>
      <c r="AI39" s="14">
        <f t="shared" si="23"/>
        <v>54747.219594815193</v>
      </c>
      <c r="AJ39" s="14">
        <f t="shared" si="23"/>
        <v>58345.177806802501</v>
      </c>
      <c r="AK39" s="14">
        <f t="shared" si="23"/>
        <v>62011.524196294107</v>
      </c>
      <c r="AL39" s="14">
        <f t="shared" si="23"/>
        <v>13641.346111188963</v>
      </c>
      <c r="AM39" s="14">
        <f t="shared" si="23"/>
        <v>0</v>
      </c>
      <c r="AN39" s="14">
        <f t="shared" si="23"/>
        <v>0</v>
      </c>
      <c r="AO39" s="14">
        <f t="shared" si="23"/>
        <v>0</v>
      </c>
      <c r="AP39" s="14">
        <f t="shared" si="23"/>
        <v>0</v>
      </c>
      <c r="AQ39" s="14">
        <f t="shared" si="23"/>
        <v>0</v>
      </c>
      <c r="AR39" s="14">
        <f t="shared" si="23"/>
        <v>0</v>
      </c>
      <c r="AS39" s="14">
        <f>MAX(0,SUM(AS37:AS38))</f>
        <v>0</v>
      </c>
      <c r="AT39" s="14">
        <f t="shared" si="23"/>
        <v>0</v>
      </c>
      <c r="AU39" s="14">
        <f t="shared" si="23"/>
        <v>0</v>
      </c>
      <c r="AV39" s="14">
        <f t="shared" si="23"/>
        <v>0</v>
      </c>
      <c r="AW39" s="14">
        <f t="shared" si="23"/>
        <v>0</v>
      </c>
      <c r="AX39" s="14">
        <f t="shared" si="23"/>
        <v>0</v>
      </c>
      <c r="AY39" s="14">
        <f t="shared" si="23"/>
        <v>0</v>
      </c>
      <c r="AZ39" s="14">
        <f t="shared" si="23"/>
        <v>0</v>
      </c>
      <c r="BA39" s="14">
        <f t="shared" si="23"/>
        <v>0</v>
      </c>
      <c r="BB39" s="14">
        <f t="shared" si="23"/>
        <v>0</v>
      </c>
      <c r="BC39" s="14">
        <f t="shared" si="23"/>
        <v>0</v>
      </c>
      <c r="BD39" s="14">
        <f t="shared" si="23"/>
        <v>0</v>
      </c>
      <c r="BE39" s="14">
        <f t="shared" si="23"/>
        <v>0</v>
      </c>
      <c r="BF39" s="14">
        <f t="shared" si="23"/>
        <v>0</v>
      </c>
      <c r="BG39" s="14">
        <f t="shared" si="23"/>
        <v>0</v>
      </c>
      <c r="BH39" s="14">
        <f t="shared" si="23"/>
        <v>0</v>
      </c>
      <c r="BI39" s="14">
        <f t="shared" si="23"/>
        <v>0</v>
      </c>
      <c r="BJ39" s="14">
        <f t="shared" si="23"/>
        <v>0</v>
      </c>
      <c r="BK39" s="14">
        <f t="shared" si="23"/>
        <v>0</v>
      </c>
      <c r="BL39" s="14">
        <f t="shared" si="23"/>
        <v>0</v>
      </c>
      <c r="BM39" s="14">
        <f t="shared" si="23"/>
        <v>0</v>
      </c>
      <c r="BN39" s="14">
        <f t="shared" si="23"/>
        <v>0</v>
      </c>
      <c r="BO39" s="14">
        <f t="shared" si="23"/>
        <v>0</v>
      </c>
      <c r="BP39" s="14">
        <f t="shared" si="23"/>
        <v>0</v>
      </c>
      <c r="BQ39" s="14">
        <f t="shared" si="23"/>
        <v>0</v>
      </c>
      <c r="BR39" s="14">
        <f t="shared" si="23"/>
        <v>0</v>
      </c>
      <c r="BS39" s="14">
        <f t="shared" si="23"/>
        <v>0</v>
      </c>
      <c r="BT39" s="14">
        <f t="shared" si="23"/>
        <v>0</v>
      </c>
      <c r="BU39" s="14">
        <f t="shared" si="23"/>
        <v>0</v>
      </c>
      <c r="BV39" s="14">
        <f t="shared" ref="BV39:CH39" si="24">MAX(0,SUM(BV37:BV38))</f>
        <v>0</v>
      </c>
      <c r="BW39" s="14">
        <f t="shared" si="24"/>
        <v>0</v>
      </c>
      <c r="BX39" s="14">
        <f t="shared" si="24"/>
        <v>0</v>
      </c>
      <c r="BY39" s="14">
        <f t="shared" si="24"/>
        <v>0</v>
      </c>
      <c r="BZ39" s="14">
        <f t="shared" si="24"/>
        <v>0</v>
      </c>
      <c r="CA39" s="14">
        <f t="shared" si="24"/>
        <v>0</v>
      </c>
      <c r="CB39" s="14">
        <f t="shared" si="24"/>
        <v>0</v>
      </c>
      <c r="CC39" s="14">
        <f t="shared" si="24"/>
        <v>0</v>
      </c>
      <c r="CD39" s="14">
        <f t="shared" si="24"/>
        <v>0</v>
      </c>
      <c r="CE39" s="14">
        <f t="shared" si="24"/>
        <v>0</v>
      </c>
      <c r="CF39" s="14">
        <f t="shared" si="24"/>
        <v>0</v>
      </c>
      <c r="CG39" s="14">
        <f t="shared" si="24"/>
        <v>0</v>
      </c>
      <c r="CH39" s="14">
        <f t="shared" si="24"/>
        <v>0</v>
      </c>
    </row>
    <row r="41" spans="1:86" x14ac:dyDescent="0.25">
      <c r="D41" s="124" t="str">
        <f>D$30</f>
        <v>Retained earnings balance BEG</v>
      </c>
      <c r="E41" s="182">
        <f t="shared" ref="E41:BP41" si="25">E$30</f>
        <v>0</v>
      </c>
      <c r="F41" s="123" t="str">
        <f t="shared" si="25"/>
        <v>$ 000s</v>
      </c>
      <c r="G41" s="124">
        <f t="shared" si="25"/>
        <v>0</v>
      </c>
      <c r="H41" s="124">
        <f t="shared" si="25"/>
        <v>0</v>
      </c>
      <c r="I41" s="124">
        <f t="shared" si="25"/>
        <v>0</v>
      </c>
      <c r="J41" s="124">
        <f t="shared" si="25"/>
        <v>0</v>
      </c>
      <c r="K41" s="124">
        <f t="shared" si="25"/>
        <v>0</v>
      </c>
      <c r="L41" s="124">
        <f t="shared" si="25"/>
        <v>0</v>
      </c>
      <c r="M41" s="124">
        <f t="shared" si="25"/>
        <v>-295.66128251781618</v>
      </c>
      <c r="N41" s="124">
        <f t="shared" si="25"/>
        <v>-367.09762470667516</v>
      </c>
      <c r="O41" s="124">
        <f t="shared" si="25"/>
        <v>-200.38462481657683</v>
      </c>
      <c r="P41" s="124">
        <f t="shared" si="25"/>
        <v>0</v>
      </c>
      <c r="Q41" s="124">
        <f t="shared" si="25"/>
        <v>0</v>
      </c>
      <c r="R41" s="124">
        <f t="shared" si="25"/>
        <v>0</v>
      </c>
      <c r="S41" s="124">
        <f t="shared" si="25"/>
        <v>0</v>
      </c>
      <c r="T41" s="124">
        <f t="shared" si="25"/>
        <v>0</v>
      </c>
      <c r="U41" s="124">
        <f t="shared" si="25"/>
        <v>0</v>
      </c>
      <c r="V41" s="124">
        <f t="shared" si="25"/>
        <v>0</v>
      </c>
      <c r="W41" s="124">
        <f t="shared" si="25"/>
        <v>0</v>
      </c>
      <c r="X41" s="124">
        <f t="shared" si="25"/>
        <v>0</v>
      </c>
      <c r="Y41" s="124">
        <f t="shared" si="25"/>
        <v>0</v>
      </c>
      <c r="Z41" s="124">
        <f t="shared" si="25"/>
        <v>0</v>
      </c>
      <c r="AA41" s="124">
        <f t="shared" si="25"/>
        <v>0</v>
      </c>
      <c r="AB41" s="124">
        <f t="shared" si="25"/>
        <v>0</v>
      </c>
      <c r="AC41" s="124">
        <f t="shared" si="25"/>
        <v>0</v>
      </c>
      <c r="AD41" s="124">
        <f t="shared" si="25"/>
        <v>0</v>
      </c>
      <c r="AE41" s="124">
        <f t="shared" si="25"/>
        <v>0</v>
      </c>
      <c r="AF41" s="124">
        <f t="shared" si="25"/>
        <v>0</v>
      </c>
      <c r="AG41" s="124">
        <f t="shared" si="25"/>
        <v>0</v>
      </c>
      <c r="AH41" s="124">
        <f t="shared" si="25"/>
        <v>0</v>
      </c>
      <c r="AI41" s="124">
        <f t="shared" si="25"/>
        <v>0</v>
      </c>
      <c r="AJ41" s="124">
        <f t="shared" si="25"/>
        <v>0</v>
      </c>
      <c r="AK41" s="124">
        <f t="shared" si="25"/>
        <v>0</v>
      </c>
      <c r="AL41" s="124">
        <f t="shared" si="25"/>
        <v>0</v>
      </c>
      <c r="AM41" s="124">
        <f t="shared" si="25"/>
        <v>86.326249533041846</v>
      </c>
      <c r="AN41" s="124">
        <f t="shared" si="25"/>
        <v>86.326249533041903</v>
      </c>
      <c r="AO41" s="124">
        <f t="shared" si="25"/>
        <v>86.32624953304196</v>
      </c>
      <c r="AP41" s="124">
        <f t="shared" si="25"/>
        <v>86.326249533042017</v>
      </c>
      <c r="AQ41" s="124">
        <f t="shared" si="25"/>
        <v>86.326249533042073</v>
      </c>
      <c r="AR41" s="124">
        <f t="shared" si="25"/>
        <v>86.32624953304213</v>
      </c>
      <c r="AS41" s="124">
        <f t="shared" si="25"/>
        <v>86.326249533042187</v>
      </c>
      <c r="AT41" s="124">
        <f t="shared" si="25"/>
        <v>86.326249533042244</v>
      </c>
      <c r="AU41" s="124">
        <f t="shared" si="25"/>
        <v>86.326249533042301</v>
      </c>
      <c r="AV41" s="124">
        <f t="shared" si="25"/>
        <v>86.326249533042358</v>
      </c>
      <c r="AW41" s="124">
        <f t="shared" si="25"/>
        <v>86.326249533042414</v>
      </c>
      <c r="AX41" s="124">
        <f t="shared" si="25"/>
        <v>86.326249533042471</v>
      </c>
      <c r="AY41" s="124">
        <f t="shared" si="25"/>
        <v>86.326249533042528</v>
      </c>
      <c r="AZ41" s="124">
        <f t="shared" si="25"/>
        <v>86.326249533042585</v>
      </c>
      <c r="BA41" s="124">
        <f t="shared" si="25"/>
        <v>86.326249533042642</v>
      </c>
      <c r="BB41" s="124">
        <f t="shared" si="25"/>
        <v>86.326249533042699</v>
      </c>
      <c r="BC41" s="124">
        <f t="shared" si="25"/>
        <v>86.326249533042756</v>
      </c>
      <c r="BD41" s="124">
        <f t="shared" si="25"/>
        <v>86.326249533042812</v>
      </c>
      <c r="BE41" s="124">
        <f t="shared" si="25"/>
        <v>86.326249533042869</v>
      </c>
      <c r="BF41" s="124">
        <f t="shared" si="25"/>
        <v>86.326249533042926</v>
      </c>
      <c r="BG41" s="124">
        <f t="shared" si="25"/>
        <v>86.326249533042983</v>
      </c>
      <c r="BH41" s="124">
        <f t="shared" si="25"/>
        <v>86.32624953304304</v>
      </c>
      <c r="BI41" s="124">
        <f t="shared" si="25"/>
        <v>86.326249533043097</v>
      </c>
      <c r="BJ41" s="124">
        <f t="shared" si="25"/>
        <v>86.326249533043153</v>
      </c>
      <c r="BK41" s="124">
        <f t="shared" si="25"/>
        <v>86.32624953304321</v>
      </c>
      <c r="BL41" s="124">
        <f t="shared" si="25"/>
        <v>86.326249533043267</v>
      </c>
      <c r="BM41" s="124">
        <f t="shared" si="25"/>
        <v>86.326249533043324</v>
      </c>
      <c r="BN41" s="124">
        <f t="shared" si="25"/>
        <v>86.326249533043381</v>
      </c>
      <c r="BO41" s="124">
        <f t="shared" si="25"/>
        <v>86.326249533043438</v>
      </c>
      <c r="BP41" s="124">
        <f t="shared" si="25"/>
        <v>86.326249533043494</v>
      </c>
      <c r="BQ41" s="124">
        <f t="shared" ref="BQ41:CH41" si="26">BQ$30</f>
        <v>86.326249533043551</v>
      </c>
      <c r="BR41" s="124">
        <f t="shared" si="26"/>
        <v>86.326249533043608</v>
      </c>
      <c r="BS41" s="124">
        <f t="shared" si="26"/>
        <v>86.326249533043665</v>
      </c>
      <c r="BT41" s="124">
        <f t="shared" si="26"/>
        <v>86.326249533043722</v>
      </c>
      <c r="BU41" s="124">
        <f t="shared" si="26"/>
        <v>86.326249533043779</v>
      </c>
      <c r="BV41" s="124">
        <f t="shared" si="26"/>
        <v>86.326249533043836</v>
      </c>
      <c r="BW41" s="124">
        <f t="shared" si="26"/>
        <v>86.326249533043892</v>
      </c>
      <c r="BX41" s="124">
        <f t="shared" si="26"/>
        <v>86.326249533043949</v>
      </c>
      <c r="BY41" s="124">
        <f t="shared" si="26"/>
        <v>86.326249533044006</v>
      </c>
      <c r="BZ41" s="124">
        <f t="shared" si="26"/>
        <v>86.326249533044063</v>
      </c>
      <c r="CA41" s="124">
        <f t="shared" si="26"/>
        <v>86.32624953304412</v>
      </c>
      <c r="CB41" s="124">
        <f t="shared" si="26"/>
        <v>86.326249533044177</v>
      </c>
      <c r="CC41" s="124">
        <f t="shared" si="26"/>
        <v>86.326249533044233</v>
      </c>
      <c r="CD41" s="124">
        <f t="shared" si="26"/>
        <v>86.32624953304429</v>
      </c>
      <c r="CE41" s="124">
        <f t="shared" si="26"/>
        <v>86.326249533044347</v>
      </c>
      <c r="CF41" s="124">
        <f t="shared" si="26"/>
        <v>86.326249533044404</v>
      </c>
      <c r="CG41" s="124">
        <f t="shared" si="26"/>
        <v>86.326249533044461</v>
      </c>
      <c r="CH41" s="124">
        <f t="shared" si="26"/>
        <v>86.326249533044518</v>
      </c>
    </row>
    <row r="42" spans="1:86" s="82" customFormat="1" x14ac:dyDescent="0.25">
      <c r="A42" s="70"/>
      <c r="B42" s="70"/>
      <c r="C42" s="70"/>
      <c r="D42" s="180" t="str">
        <f>FinSt!D$20</f>
        <v>Profit after tax</v>
      </c>
      <c r="E42" s="180">
        <f>FinSt!E$20</f>
        <v>0</v>
      </c>
      <c r="F42" s="181" t="str">
        <f>FinSt!F$20</f>
        <v>$ 000s</v>
      </c>
      <c r="G42" s="180">
        <f>FinSt!G$20</f>
        <v>133799.35454658698</v>
      </c>
      <c r="H42" s="180">
        <f>FinSt!H$20</f>
        <v>0</v>
      </c>
      <c r="I42" s="180">
        <f>FinSt!I$20</f>
        <v>0</v>
      </c>
      <c r="J42" s="180">
        <f>FinSt!J$20</f>
        <v>0</v>
      </c>
      <c r="K42" s="180">
        <f>FinSt!K$20</f>
        <v>0</v>
      </c>
      <c r="L42" s="180">
        <f>FinSt!L$20</f>
        <v>-295.66128251781618</v>
      </c>
      <c r="M42" s="180">
        <f>FinSt!M$20</f>
        <v>-71.436342188859001</v>
      </c>
      <c r="N42" s="180">
        <f>FinSt!N$20</f>
        <v>166.71299989009833</v>
      </c>
      <c r="O42" s="180">
        <f>FinSt!O$20</f>
        <v>419.79285223369891</v>
      </c>
      <c r="P42" s="180">
        <f>FinSt!P$20</f>
        <v>688.88127029554221</v>
      </c>
      <c r="Q42" s="180">
        <f>FinSt!Q$20</f>
        <v>975.13338662610954</v>
      </c>
      <c r="R42" s="180">
        <f>FinSt!R$20</f>
        <v>1279.7869065409377</v>
      </c>
      <c r="S42" s="180">
        <f>FinSt!S$20</f>
        <v>1604.1679953347834</v>
      </c>
      <c r="T42" s="180">
        <f>FinSt!T$20</f>
        <v>1949.697584932014</v>
      </c>
      <c r="U42" s="180">
        <f>FinSt!U$20</f>
        <v>2317.898129849933</v>
      </c>
      <c r="V42" s="180">
        <f>FinSt!V$20</f>
        <v>2710.4008444797873</v>
      </c>
      <c r="W42" s="180">
        <f>FinSt!W$20</f>
        <v>3128.9534559698127</v>
      </c>
      <c r="X42" s="180">
        <f>FinSt!X$20</f>
        <v>3575.4285094365814</v>
      </c>
      <c r="Y42" s="180">
        <f>FinSt!Y$20</f>
        <v>4051.8322648468547</v>
      </c>
      <c r="Z42" s="180">
        <f>FinSt!Z$20</f>
        <v>4560.3142277142688</v>
      </c>
      <c r="AA42" s="180">
        <f>FinSt!AA$20</f>
        <v>5064.3824184280529</v>
      </c>
      <c r="AB42" s="180">
        <f>FinSt!AB$20</f>
        <v>5605.2991302203582</v>
      </c>
      <c r="AC42" s="180">
        <f>FinSt!AC$20</f>
        <v>6185.7078242889011</v>
      </c>
      <c r="AD42" s="180">
        <f>FinSt!AD$20</f>
        <v>6808.4406208608798</v>
      </c>
      <c r="AE42" s="180">
        <f>FinSt!AE$20</f>
        <v>7476.5317440024719</v>
      </c>
      <c r="AF42" s="180">
        <f>FinSt!AF$20</f>
        <v>8193.2319241862715</v>
      </c>
      <c r="AG42" s="180">
        <f>FinSt!AG$20</f>
        <v>8962.0238268360408</v>
      </c>
      <c r="AH42" s="180">
        <f>FinSt!AH$20</f>
        <v>9786.638579927072</v>
      </c>
      <c r="AI42" s="180">
        <f>FinSt!AI$20</f>
        <v>10671.073478925533</v>
      </c>
      <c r="AJ42" s="180">
        <f>FinSt!AJ$20</f>
        <v>11619.610952926054</v>
      </c>
      <c r="AK42" s="180">
        <f>FinSt!AK$20</f>
        <v>12636.838881819578</v>
      </c>
      <c r="AL42" s="180">
        <f>FinSt!AL$20</f>
        <v>13727.672360722005</v>
      </c>
      <c r="AM42" s="180">
        <f>FinSt!AM$20</f>
        <v>6.3664629124104983E-14</v>
      </c>
      <c r="AN42" s="180">
        <f>FinSt!AN$20</f>
        <v>6.3664629124104983E-14</v>
      </c>
      <c r="AO42" s="180">
        <f>FinSt!AO$20</f>
        <v>6.3664629124104983E-14</v>
      </c>
      <c r="AP42" s="180">
        <f>FinSt!AP$20</f>
        <v>6.3664629124104983E-14</v>
      </c>
      <c r="AQ42" s="180">
        <f>FinSt!AQ$20</f>
        <v>6.3664629124104983E-14</v>
      </c>
      <c r="AR42" s="180">
        <f>FinSt!AR$20</f>
        <v>6.3664629124104983E-14</v>
      </c>
      <c r="AS42" s="180">
        <f>FinSt!AS$20</f>
        <v>6.3664629124104983E-14</v>
      </c>
      <c r="AT42" s="180">
        <f>FinSt!AT$20</f>
        <v>6.3664629124104983E-14</v>
      </c>
      <c r="AU42" s="180">
        <f>FinSt!AU$20</f>
        <v>6.3664629124104983E-14</v>
      </c>
      <c r="AV42" s="180">
        <f>FinSt!AV$20</f>
        <v>6.3664629124104983E-14</v>
      </c>
      <c r="AW42" s="180">
        <f>FinSt!AW$20</f>
        <v>6.3664629124104983E-14</v>
      </c>
      <c r="AX42" s="180">
        <f>FinSt!AX$20</f>
        <v>6.3664629124104983E-14</v>
      </c>
      <c r="AY42" s="180">
        <f>FinSt!AY$20</f>
        <v>6.3664629124104983E-14</v>
      </c>
      <c r="AZ42" s="180">
        <f>FinSt!AZ$20</f>
        <v>6.3664629124104983E-14</v>
      </c>
      <c r="BA42" s="180">
        <f>FinSt!BA$20</f>
        <v>6.3664629124104983E-14</v>
      </c>
      <c r="BB42" s="180">
        <f>FinSt!BB$20</f>
        <v>6.3664629124104983E-14</v>
      </c>
      <c r="BC42" s="180">
        <f>FinSt!BC$20</f>
        <v>6.3664629124104983E-14</v>
      </c>
      <c r="BD42" s="180">
        <f>FinSt!BD$20</f>
        <v>6.3664629124104983E-14</v>
      </c>
      <c r="BE42" s="180">
        <f>FinSt!BE$20</f>
        <v>6.3664629124104983E-14</v>
      </c>
      <c r="BF42" s="180">
        <f>FinSt!BF$20</f>
        <v>6.3664629124104983E-14</v>
      </c>
      <c r="BG42" s="180">
        <f>FinSt!BG$20</f>
        <v>6.3664629124104983E-14</v>
      </c>
      <c r="BH42" s="180">
        <f>FinSt!BH$20</f>
        <v>6.3664629124104983E-14</v>
      </c>
      <c r="BI42" s="180">
        <f>FinSt!BI$20</f>
        <v>6.3664629124104983E-14</v>
      </c>
      <c r="BJ42" s="180">
        <f>FinSt!BJ$20</f>
        <v>6.3664629124104983E-14</v>
      </c>
      <c r="BK42" s="180">
        <f>FinSt!BK$20</f>
        <v>6.3664629124104983E-14</v>
      </c>
      <c r="BL42" s="180">
        <f>FinSt!BL$20</f>
        <v>6.3664629124104983E-14</v>
      </c>
      <c r="BM42" s="180">
        <f>FinSt!BM$20</f>
        <v>6.3664629124104983E-14</v>
      </c>
      <c r="BN42" s="180">
        <f>FinSt!BN$20</f>
        <v>6.3664629124104983E-14</v>
      </c>
      <c r="BO42" s="180">
        <f>FinSt!BO$20</f>
        <v>6.3664629124104983E-14</v>
      </c>
      <c r="BP42" s="180">
        <f>FinSt!BP$20</f>
        <v>6.3664629124104983E-14</v>
      </c>
      <c r="BQ42" s="180">
        <f>FinSt!BQ$20</f>
        <v>6.3664629124104983E-14</v>
      </c>
      <c r="BR42" s="180">
        <f>FinSt!BR$20</f>
        <v>6.3664629124104983E-14</v>
      </c>
      <c r="BS42" s="180">
        <f>FinSt!BS$20</f>
        <v>6.3664629124104983E-14</v>
      </c>
      <c r="BT42" s="180">
        <f>FinSt!BT$20</f>
        <v>6.3664629124104983E-14</v>
      </c>
      <c r="BU42" s="180">
        <f>FinSt!BU$20</f>
        <v>6.3664629124104983E-14</v>
      </c>
      <c r="BV42" s="180">
        <f>FinSt!BV$20</f>
        <v>6.3664629124104983E-14</v>
      </c>
      <c r="BW42" s="180">
        <f>FinSt!BW$20</f>
        <v>6.3664629124104983E-14</v>
      </c>
      <c r="BX42" s="180">
        <f>FinSt!BX$20</f>
        <v>6.3664629124104983E-14</v>
      </c>
      <c r="BY42" s="180">
        <f>FinSt!BY$20</f>
        <v>6.3664629124104983E-14</v>
      </c>
      <c r="BZ42" s="180">
        <f>FinSt!BZ$20</f>
        <v>6.3664629124104983E-14</v>
      </c>
      <c r="CA42" s="180">
        <f>FinSt!CA$20</f>
        <v>6.3664629124104983E-14</v>
      </c>
      <c r="CB42" s="180">
        <f>FinSt!CB$20</f>
        <v>6.3664629124104983E-14</v>
      </c>
      <c r="CC42" s="180">
        <f>FinSt!CC$20</f>
        <v>6.3664629124104983E-14</v>
      </c>
      <c r="CD42" s="180">
        <f>FinSt!CD$20</f>
        <v>6.3664629124104983E-14</v>
      </c>
      <c r="CE42" s="180">
        <f>FinSt!CE$20</f>
        <v>6.3664629124104983E-14</v>
      </c>
      <c r="CF42" s="180">
        <f>FinSt!CF$20</f>
        <v>6.3664629124104983E-14</v>
      </c>
      <c r="CG42" s="180">
        <f>FinSt!CG$20</f>
        <v>6.3664629124104983E-14</v>
      </c>
      <c r="CH42" s="180">
        <f>FinSt!CH$20</f>
        <v>6.3664629124104983E-14</v>
      </c>
    </row>
    <row r="43" spans="1:86" x14ac:dyDescent="0.25">
      <c r="D43" s="6" t="s">
        <v>306</v>
      </c>
      <c r="F43" s="7" t="s">
        <v>59</v>
      </c>
      <c r="I43" s="14">
        <f>MAX(0,SUM(I41:I42))</f>
        <v>0</v>
      </c>
      <c r="J43" s="14">
        <f t="shared" ref="J43:BU43" si="27">MAX(0,SUM(J41:J42))</f>
        <v>0</v>
      </c>
      <c r="K43" s="14">
        <f t="shared" si="27"/>
        <v>0</v>
      </c>
      <c r="L43" s="14">
        <f t="shared" si="27"/>
        <v>0</v>
      </c>
      <c r="M43" s="14">
        <f t="shared" si="27"/>
        <v>0</v>
      </c>
      <c r="N43" s="14">
        <f t="shared" si="27"/>
        <v>0</v>
      </c>
      <c r="O43" s="14">
        <f t="shared" si="27"/>
        <v>219.40822741712208</v>
      </c>
      <c r="P43" s="14">
        <f t="shared" si="27"/>
        <v>688.88127029554221</v>
      </c>
      <c r="Q43" s="14">
        <f t="shared" si="27"/>
        <v>975.13338662610954</v>
      </c>
      <c r="R43" s="14">
        <f t="shared" si="27"/>
        <v>1279.7869065409377</v>
      </c>
      <c r="S43" s="14">
        <f t="shared" si="27"/>
        <v>1604.1679953347834</v>
      </c>
      <c r="T43" s="14">
        <f t="shared" si="27"/>
        <v>1949.697584932014</v>
      </c>
      <c r="U43" s="14">
        <f t="shared" si="27"/>
        <v>2317.898129849933</v>
      </c>
      <c r="V43" s="14">
        <f t="shared" si="27"/>
        <v>2710.4008444797873</v>
      </c>
      <c r="W43" s="14">
        <f t="shared" si="27"/>
        <v>3128.9534559698127</v>
      </c>
      <c r="X43" s="14">
        <f t="shared" si="27"/>
        <v>3575.4285094365814</v>
      </c>
      <c r="Y43" s="14">
        <f t="shared" si="27"/>
        <v>4051.8322648468547</v>
      </c>
      <c r="Z43" s="14">
        <f t="shared" si="27"/>
        <v>4560.3142277142688</v>
      </c>
      <c r="AA43" s="14">
        <f t="shared" si="27"/>
        <v>5064.3824184280529</v>
      </c>
      <c r="AB43" s="14">
        <f t="shared" si="27"/>
        <v>5605.2991302203582</v>
      </c>
      <c r="AC43" s="14">
        <f t="shared" si="27"/>
        <v>6185.7078242889011</v>
      </c>
      <c r="AD43" s="14">
        <f t="shared" si="27"/>
        <v>6808.4406208608798</v>
      </c>
      <c r="AE43" s="14">
        <f t="shared" si="27"/>
        <v>7476.5317440024719</v>
      </c>
      <c r="AF43" s="14">
        <f t="shared" si="27"/>
        <v>8193.2319241862715</v>
      </c>
      <c r="AG43" s="14">
        <f t="shared" si="27"/>
        <v>8962.0238268360408</v>
      </c>
      <c r="AH43" s="14">
        <f t="shared" si="27"/>
        <v>9786.638579927072</v>
      </c>
      <c r="AI43" s="14">
        <f t="shared" si="27"/>
        <v>10671.073478925533</v>
      </c>
      <c r="AJ43" s="14">
        <f t="shared" si="27"/>
        <v>11619.610952926054</v>
      </c>
      <c r="AK43" s="14">
        <f t="shared" si="27"/>
        <v>12636.838881819578</v>
      </c>
      <c r="AL43" s="14">
        <f t="shared" si="27"/>
        <v>13727.672360722005</v>
      </c>
      <c r="AM43" s="14">
        <f t="shared" si="27"/>
        <v>86.326249533041903</v>
      </c>
      <c r="AN43" s="14">
        <f t="shared" si="27"/>
        <v>86.32624953304196</v>
      </c>
      <c r="AO43" s="14">
        <f t="shared" si="27"/>
        <v>86.326249533042017</v>
      </c>
      <c r="AP43" s="14">
        <f t="shared" si="27"/>
        <v>86.326249533042073</v>
      </c>
      <c r="AQ43" s="14">
        <f t="shared" si="27"/>
        <v>86.32624953304213</v>
      </c>
      <c r="AR43" s="14">
        <f t="shared" si="27"/>
        <v>86.326249533042187</v>
      </c>
      <c r="AS43" s="14">
        <f>MAX(0,SUM(AS41:AS42))</f>
        <v>86.326249533042244</v>
      </c>
      <c r="AT43" s="14">
        <f t="shared" si="27"/>
        <v>86.326249533042301</v>
      </c>
      <c r="AU43" s="14">
        <f t="shared" si="27"/>
        <v>86.326249533042358</v>
      </c>
      <c r="AV43" s="14">
        <f t="shared" si="27"/>
        <v>86.326249533042414</v>
      </c>
      <c r="AW43" s="14">
        <f t="shared" si="27"/>
        <v>86.326249533042471</v>
      </c>
      <c r="AX43" s="14">
        <f t="shared" si="27"/>
        <v>86.326249533042528</v>
      </c>
      <c r="AY43" s="14">
        <f t="shared" si="27"/>
        <v>86.326249533042585</v>
      </c>
      <c r="AZ43" s="14">
        <f t="shared" si="27"/>
        <v>86.326249533042642</v>
      </c>
      <c r="BA43" s="14">
        <f t="shared" si="27"/>
        <v>86.326249533042699</v>
      </c>
      <c r="BB43" s="14">
        <f t="shared" si="27"/>
        <v>86.326249533042756</v>
      </c>
      <c r="BC43" s="14">
        <f t="shared" si="27"/>
        <v>86.326249533042812</v>
      </c>
      <c r="BD43" s="14">
        <f t="shared" si="27"/>
        <v>86.326249533042869</v>
      </c>
      <c r="BE43" s="14">
        <f t="shared" si="27"/>
        <v>86.326249533042926</v>
      </c>
      <c r="BF43" s="14">
        <f t="shared" si="27"/>
        <v>86.326249533042983</v>
      </c>
      <c r="BG43" s="14">
        <f t="shared" si="27"/>
        <v>86.32624953304304</v>
      </c>
      <c r="BH43" s="14">
        <f t="shared" si="27"/>
        <v>86.326249533043097</v>
      </c>
      <c r="BI43" s="14">
        <f t="shared" si="27"/>
        <v>86.326249533043153</v>
      </c>
      <c r="BJ43" s="14">
        <f t="shared" si="27"/>
        <v>86.32624953304321</v>
      </c>
      <c r="BK43" s="14">
        <f t="shared" si="27"/>
        <v>86.326249533043267</v>
      </c>
      <c r="BL43" s="14">
        <f t="shared" si="27"/>
        <v>86.326249533043324</v>
      </c>
      <c r="BM43" s="14">
        <f t="shared" si="27"/>
        <v>86.326249533043381</v>
      </c>
      <c r="BN43" s="14">
        <f t="shared" si="27"/>
        <v>86.326249533043438</v>
      </c>
      <c r="BO43" s="14">
        <f t="shared" si="27"/>
        <v>86.326249533043494</v>
      </c>
      <c r="BP43" s="14">
        <f t="shared" si="27"/>
        <v>86.326249533043551</v>
      </c>
      <c r="BQ43" s="14">
        <f t="shared" si="27"/>
        <v>86.326249533043608</v>
      </c>
      <c r="BR43" s="14">
        <f t="shared" si="27"/>
        <v>86.326249533043665</v>
      </c>
      <c r="BS43" s="14">
        <f t="shared" si="27"/>
        <v>86.326249533043722</v>
      </c>
      <c r="BT43" s="14">
        <f t="shared" si="27"/>
        <v>86.326249533043779</v>
      </c>
      <c r="BU43" s="14">
        <f t="shared" si="27"/>
        <v>86.326249533043836</v>
      </c>
      <c r="BV43" s="14">
        <f t="shared" ref="BV43:CH43" si="28">MAX(0,SUM(BV41:BV42))</f>
        <v>86.326249533043892</v>
      </c>
      <c r="BW43" s="14">
        <f t="shared" si="28"/>
        <v>86.326249533043949</v>
      </c>
      <c r="BX43" s="14">
        <f t="shared" si="28"/>
        <v>86.326249533044006</v>
      </c>
      <c r="BY43" s="14">
        <f t="shared" si="28"/>
        <v>86.326249533044063</v>
      </c>
      <c r="BZ43" s="14">
        <f t="shared" si="28"/>
        <v>86.32624953304412</v>
      </c>
      <c r="CA43" s="14">
        <f t="shared" si="28"/>
        <v>86.326249533044177</v>
      </c>
      <c r="CB43" s="14">
        <f t="shared" si="28"/>
        <v>86.326249533044233</v>
      </c>
      <c r="CC43" s="14">
        <f t="shared" si="28"/>
        <v>86.32624953304429</v>
      </c>
      <c r="CD43" s="14">
        <f t="shared" si="28"/>
        <v>86.326249533044347</v>
      </c>
      <c r="CE43" s="14">
        <f t="shared" si="28"/>
        <v>86.326249533044404</v>
      </c>
      <c r="CF43" s="14">
        <f t="shared" si="28"/>
        <v>86.326249533044461</v>
      </c>
      <c r="CG43" s="14">
        <f t="shared" si="28"/>
        <v>86.326249533044518</v>
      </c>
      <c r="CH43" s="14">
        <f t="shared" si="28"/>
        <v>86.326249533044574</v>
      </c>
    </row>
    <row r="45" spans="1:86" x14ac:dyDescent="0.25">
      <c r="D45" s="6" t="str">
        <f>D$39</f>
        <v xml:space="preserve">Total cash available for dividends </v>
      </c>
      <c r="E45" s="14">
        <f t="shared" ref="E45:BP45" si="29">E$39</f>
        <v>0</v>
      </c>
      <c r="F45" s="7" t="str">
        <f t="shared" si="29"/>
        <v>$ 000s</v>
      </c>
      <c r="G45" s="6">
        <f t="shared" si="29"/>
        <v>0</v>
      </c>
      <c r="H45" s="6">
        <f t="shared" si="29"/>
        <v>0</v>
      </c>
      <c r="I45" s="6">
        <f t="shared" si="29"/>
        <v>0</v>
      </c>
      <c r="J45" s="6">
        <f t="shared" si="29"/>
        <v>0</v>
      </c>
      <c r="K45" s="6">
        <f t="shared" si="29"/>
        <v>0</v>
      </c>
      <c r="L45" s="6">
        <f t="shared" si="29"/>
        <v>756.3758294218826</v>
      </c>
      <c r="M45" s="6">
        <f t="shared" si="29"/>
        <v>1913.6209473763265</v>
      </c>
      <c r="N45" s="6">
        <f t="shared" si="29"/>
        <v>3411.0465344455233</v>
      </c>
      <c r="O45" s="6">
        <f t="shared" si="29"/>
        <v>5179.1313161121088</v>
      </c>
      <c r="P45" s="6">
        <f t="shared" si="29"/>
        <v>6911.5279945282991</v>
      </c>
      <c r="Q45" s="6">
        <f t="shared" si="29"/>
        <v>8460.5003223793901</v>
      </c>
      <c r="R45" s="6">
        <f t="shared" si="29"/>
        <v>10027.909640625483</v>
      </c>
      <c r="S45" s="6">
        <f t="shared" si="29"/>
        <v>11614.824868590911</v>
      </c>
      <c r="T45" s="6">
        <f t="shared" si="29"/>
        <v>13223.441537290892</v>
      </c>
      <c r="U45" s="6">
        <f t="shared" si="29"/>
        <v>14854.508968613176</v>
      </c>
      <c r="V45" s="6">
        <f t="shared" si="29"/>
        <v>16509.917089955808</v>
      </c>
      <c r="W45" s="6">
        <f t="shared" si="29"/>
        <v>18191.135177155615</v>
      </c>
      <c r="X45" s="6">
        <f t="shared" si="29"/>
        <v>19900.874226296208</v>
      </c>
      <c r="Y45" s="6">
        <f t="shared" si="29"/>
        <v>21640.303633722178</v>
      </c>
      <c r="Z45" s="6">
        <f t="shared" si="29"/>
        <v>24797.386527402981</v>
      </c>
      <c r="AA45" s="6">
        <f t="shared" si="29"/>
        <v>27949.795939896328</v>
      </c>
      <c r="AB45" s="6">
        <f t="shared" si="29"/>
        <v>31139.701730725679</v>
      </c>
      <c r="AC45" s="6">
        <f t="shared" si="29"/>
        <v>34368.841512990577</v>
      </c>
      <c r="AD45" s="6">
        <f t="shared" si="29"/>
        <v>37640.350530439624</v>
      </c>
      <c r="AE45" s="6">
        <f t="shared" si="29"/>
        <v>40956.936757047835</v>
      </c>
      <c r="AF45" s="6">
        <f t="shared" si="29"/>
        <v>44322.833302228835</v>
      </c>
      <c r="AG45" s="6">
        <f t="shared" si="29"/>
        <v>47740.542312292855</v>
      </c>
      <c r="AH45" s="6">
        <f t="shared" si="29"/>
        <v>51214.123025863213</v>
      </c>
      <c r="AI45" s="6">
        <f t="shared" si="29"/>
        <v>54747.219594815193</v>
      </c>
      <c r="AJ45" s="6">
        <f t="shared" si="29"/>
        <v>58345.177806802501</v>
      </c>
      <c r="AK45" s="6">
        <f t="shared" si="29"/>
        <v>62011.524196294107</v>
      </c>
      <c r="AL45" s="6">
        <f t="shared" si="29"/>
        <v>13641.346111188963</v>
      </c>
      <c r="AM45" s="6">
        <f t="shared" si="29"/>
        <v>0</v>
      </c>
      <c r="AN45" s="6">
        <f t="shared" si="29"/>
        <v>0</v>
      </c>
      <c r="AO45" s="6">
        <f t="shared" si="29"/>
        <v>0</v>
      </c>
      <c r="AP45" s="6">
        <f t="shared" si="29"/>
        <v>0</v>
      </c>
      <c r="AQ45" s="6">
        <f t="shared" si="29"/>
        <v>0</v>
      </c>
      <c r="AR45" s="6">
        <f t="shared" si="29"/>
        <v>0</v>
      </c>
      <c r="AS45" s="6">
        <f t="shared" si="29"/>
        <v>0</v>
      </c>
      <c r="AT45" s="6">
        <f t="shared" si="29"/>
        <v>0</v>
      </c>
      <c r="AU45" s="6">
        <f t="shared" si="29"/>
        <v>0</v>
      </c>
      <c r="AV45" s="6">
        <f t="shared" si="29"/>
        <v>0</v>
      </c>
      <c r="AW45" s="6">
        <f t="shared" si="29"/>
        <v>0</v>
      </c>
      <c r="AX45" s="6">
        <f t="shared" si="29"/>
        <v>0</v>
      </c>
      <c r="AY45" s="6">
        <f t="shared" si="29"/>
        <v>0</v>
      </c>
      <c r="AZ45" s="6">
        <f t="shared" si="29"/>
        <v>0</v>
      </c>
      <c r="BA45" s="6">
        <f t="shared" si="29"/>
        <v>0</v>
      </c>
      <c r="BB45" s="6">
        <f t="shared" si="29"/>
        <v>0</v>
      </c>
      <c r="BC45" s="6">
        <f t="shared" si="29"/>
        <v>0</v>
      </c>
      <c r="BD45" s="6">
        <f t="shared" si="29"/>
        <v>0</v>
      </c>
      <c r="BE45" s="6">
        <f t="shared" si="29"/>
        <v>0</v>
      </c>
      <c r="BF45" s="6">
        <f t="shared" si="29"/>
        <v>0</v>
      </c>
      <c r="BG45" s="6">
        <f t="shared" si="29"/>
        <v>0</v>
      </c>
      <c r="BH45" s="6">
        <f t="shared" si="29"/>
        <v>0</v>
      </c>
      <c r="BI45" s="6">
        <f t="shared" si="29"/>
        <v>0</v>
      </c>
      <c r="BJ45" s="6">
        <f t="shared" si="29"/>
        <v>0</v>
      </c>
      <c r="BK45" s="6">
        <f t="shared" si="29"/>
        <v>0</v>
      </c>
      <c r="BL45" s="6">
        <f t="shared" si="29"/>
        <v>0</v>
      </c>
      <c r="BM45" s="6">
        <f t="shared" si="29"/>
        <v>0</v>
      </c>
      <c r="BN45" s="6">
        <f t="shared" si="29"/>
        <v>0</v>
      </c>
      <c r="BO45" s="6">
        <f t="shared" si="29"/>
        <v>0</v>
      </c>
      <c r="BP45" s="6">
        <f t="shared" si="29"/>
        <v>0</v>
      </c>
      <c r="BQ45" s="6">
        <f t="shared" ref="BQ45:CH45" si="30">BQ$39</f>
        <v>0</v>
      </c>
      <c r="BR45" s="6">
        <f t="shared" si="30"/>
        <v>0</v>
      </c>
      <c r="BS45" s="6">
        <f t="shared" si="30"/>
        <v>0</v>
      </c>
      <c r="BT45" s="6">
        <f t="shared" si="30"/>
        <v>0</v>
      </c>
      <c r="BU45" s="6">
        <f t="shared" si="30"/>
        <v>0</v>
      </c>
      <c r="BV45" s="6">
        <f t="shared" si="30"/>
        <v>0</v>
      </c>
      <c r="BW45" s="6">
        <f t="shared" si="30"/>
        <v>0</v>
      </c>
      <c r="BX45" s="6">
        <f t="shared" si="30"/>
        <v>0</v>
      </c>
      <c r="BY45" s="6">
        <f t="shared" si="30"/>
        <v>0</v>
      </c>
      <c r="BZ45" s="6">
        <f t="shared" si="30"/>
        <v>0</v>
      </c>
      <c r="CA45" s="6">
        <f t="shared" si="30"/>
        <v>0</v>
      </c>
      <c r="CB45" s="6">
        <f t="shared" si="30"/>
        <v>0</v>
      </c>
      <c r="CC45" s="6">
        <f t="shared" si="30"/>
        <v>0</v>
      </c>
      <c r="CD45" s="6">
        <f t="shared" si="30"/>
        <v>0</v>
      </c>
      <c r="CE45" s="6">
        <f t="shared" si="30"/>
        <v>0</v>
      </c>
      <c r="CF45" s="6">
        <f t="shared" si="30"/>
        <v>0</v>
      </c>
      <c r="CG45" s="6">
        <f t="shared" si="30"/>
        <v>0</v>
      </c>
      <c r="CH45" s="6">
        <f t="shared" si="30"/>
        <v>0</v>
      </c>
    </row>
    <row r="46" spans="1:86" x14ac:dyDescent="0.25">
      <c r="D46" s="6" t="str">
        <f>D$43</f>
        <v xml:space="preserve">Total earnings available for dividends </v>
      </c>
      <c r="E46" s="14">
        <f t="shared" ref="E46:BP46" si="31">E$43</f>
        <v>0</v>
      </c>
      <c r="F46" s="7" t="str">
        <f t="shared" si="31"/>
        <v>$ 000s</v>
      </c>
      <c r="G46" s="6">
        <f t="shared" si="31"/>
        <v>0</v>
      </c>
      <c r="H46" s="6">
        <f t="shared" si="31"/>
        <v>0</v>
      </c>
      <c r="I46" s="6">
        <f t="shared" si="31"/>
        <v>0</v>
      </c>
      <c r="J46" s="6">
        <f t="shared" si="31"/>
        <v>0</v>
      </c>
      <c r="K46" s="6">
        <f t="shared" si="31"/>
        <v>0</v>
      </c>
      <c r="L46" s="6">
        <f t="shared" si="31"/>
        <v>0</v>
      </c>
      <c r="M46" s="6">
        <f t="shared" si="31"/>
        <v>0</v>
      </c>
      <c r="N46" s="6">
        <f t="shared" si="31"/>
        <v>0</v>
      </c>
      <c r="O46" s="6">
        <f t="shared" si="31"/>
        <v>219.40822741712208</v>
      </c>
      <c r="P46" s="6">
        <f t="shared" si="31"/>
        <v>688.88127029554221</v>
      </c>
      <c r="Q46" s="6">
        <f t="shared" si="31"/>
        <v>975.13338662610954</v>
      </c>
      <c r="R46" s="6">
        <f t="shared" si="31"/>
        <v>1279.7869065409377</v>
      </c>
      <c r="S46" s="6">
        <f t="shared" si="31"/>
        <v>1604.1679953347834</v>
      </c>
      <c r="T46" s="6">
        <f t="shared" si="31"/>
        <v>1949.697584932014</v>
      </c>
      <c r="U46" s="6">
        <f t="shared" si="31"/>
        <v>2317.898129849933</v>
      </c>
      <c r="V46" s="6">
        <f t="shared" si="31"/>
        <v>2710.4008444797873</v>
      </c>
      <c r="W46" s="6">
        <f t="shared" si="31"/>
        <v>3128.9534559698127</v>
      </c>
      <c r="X46" s="6">
        <f t="shared" si="31"/>
        <v>3575.4285094365814</v>
      </c>
      <c r="Y46" s="6">
        <f t="shared" si="31"/>
        <v>4051.8322648468547</v>
      </c>
      <c r="Z46" s="6">
        <f t="shared" si="31"/>
        <v>4560.3142277142688</v>
      </c>
      <c r="AA46" s="6">
        <f t="shared" si="31"/>
        <v>5064.3824184280529</v>
      </c>
      <c r="AB46" s="6">
        <f t="shared" si="31"/>
        <v>5605.2991302203582</v>
      </c>
      <c r="AC46" s="6">
        <f t="shared" si="31"/>
        <v>6185.7078242889011</v>
      </c>
      <c r="AD46" s="6">
        <f t="shared" si="31"/>
        <v>6808.4406208608798</v>
      </c>
      <c r="AE46" s="6">
        <f t="shared" si="31"/>
        <v>7476.5317440024719</v>
      </c>
      <c r="AF46" s="6">
        <f t="shared" si="31"/>
        <v>8193.2319241862715</v>
      </c>
      <c r="AG46" s="6">
        <f t="shared" si="31"/>
        <v>8962.0238268360408</v>
      </c>
      <c r="AH46" s="6">
        <f t="shared" si="31"/>
        <v>9786.638579927072</v>
      </c>
      <c r="AI46" s="6">
        <f t="shared" si="31"/>
        <v>10671.073478925533</v>
      </c>
      <c r="AJ46" s="6">
        <f t="shared" si="31"/>
        <v>11619.610952926054</v>
      </c>
      <c r="AK46" s="6">
        <f t="shared" si="31"/>
        <v>12636.838881819578</v>
      </c>
      <c r="AL46" s="6">
        <f t="shared" si="31"/>
        <v>13727.672360722005</v>
      </c>
      <c r="AM46" s="6">
        <f t="shared" si="31"/>
        <v>86.326249533041903</v>
      </c>
      <c r="AN46" s="6">
        <f t="shared" si="31"/>
        <v>86.32624953304196</v>
      </c>
      <c r="AO46" s="6">
        <f t="shared" si="31"/>
        <v>86.326249533042017</v>
      </c>
      <c r="AP46" s="6">
        <f t="shared" si="31"/>
        <v>86.326249533042073</v>
      </c>
      <c r="AQ46" s="6">
        <f t="shared" si="31"/>
        <v>86.32624953304213</v>
      </c>
      <c r="AR46" s="6">
        <f t="shared" si="31"/>
        <v>86.326249533042187</v>
      </c>
      <c r="AS46" s="6">
        <f t="shared" si="31"/>
        <v>86.326249533042244</v>
      </c>
      <c r="AT46" s="6">
        <f t="shared" si="31"/>
        <v>86.326249533042301</v>
      </c>
      <c r="AU46" s="6">
        <f t="shared" si="31"/>
        <v>86.326249533042358</v>
      </c>
      <c r="AV46" s="6">
        <f t="shared" si="31"/>
        <v>86.326249533042414</v>
      </c>
      <c r="AW46" s="6">
        <f t="shared" si="31"/>
        <v>86.326249533042471</v>
      </c>
      <c r="AX46" s="6">
        <f t="shared" si="31"/>
        <v>86.326249533042528</v>
      </c>
      <c r="AY46" s="6">
        <f t="shared" si="31"/>
        <v>86.326249533042585</v>
      </c>
      <c r="AZ46" s="6">
        <f t="shared" si="31"/>
        <v>86.326249533042642</v>
      </c>
      <c r="BA46" s="6">
        <f t="shared" si="31"/>
        <v>86.326249533042699</v>
      </c>
      <c r="BB46" s="6">
        <f t="shared" si="31"/>
        <v>86.326249533042756</v>
      </c>
      <c r="BC46" s="6">
        <f t="shared" si="31"/>
        <v>86.326249533042812</v>
      </c>
      <c r="BD46" s="6">
        <f t="shared" si="31"/>
        <v>86.326249533042869</v>
      </c>
      <c r="BE46" s="6">
        <f t="shared" si="31"/>
        <v>86.326249533042926</v>
      </c>
      <c r="BF46" s="6">
        <f t="shared" si="31"/>
        <v>86.326249533042983</v>
      </c>
      <c r="BG46" s="6">
        <f t="shared" si="31"/>
        <v>86.32624953304304</v>
      </c>
      <c r="BH46" s="6">
        <f t="shared" si="31"/>
        <v>86.326249533043097</v>
      </c>
      <c r="BI46" s="6">
        <f t="shared" si="31"/>
        <v>86.326249533043153</v>
      </c>
      <c r="BJ46" s="6">
        <f t="shared" si="31"/>
        <v>86.32624953304321</v>
      </c>
      <c r="BK46" s="6">
        <f t="shared" si="31"/>
        <v>86.326249533043267</v>
      </c>
      <c r="BL46" s="6">
        <f t="shared" si="31"/>
        <v>86.326249533043324</v>
      </c>
      <c r="BM46" s="6">
        <f t="shared" si="31"/>
        <v>86.326249533043381</v>
      </c>
      <c r="BN46" s="6">
        <f t="shared" si="31"/>
        <v>86.326249533043438</v>
      </c>
      <c r="BO46" s="6">
        <f t="shared" si="31"/>
        <v>86.326249533043494</v>
      </c>
      <c r="BP46" s="6">
        <f t="shared" si="31"/>
        <v>86.326249533043551</v>
      </c>
      <c r="BQ46" s="6">
        <f t="shared" ref="BQ46:CH46" si="32">BQ$43</f>
        <v>86.326249533043608</v>
      </c>
      <c r="BR46" s="6">
        <f t="shared" si="32"/>
        <v>86.326249533043665</v>
      </c>
      <c r="BS46" s="6">
        <f t="shared" si="32"/>
        <v>86.326249533043722</v>
      </c>
      <c r="BT46" s="6">
        <f t="shared" si="32"/>
        <v>86.326249533043779</v>
      </c>
      <c r="BU46" s="6">
        <f t="shared" si="32"/>
        <v>86.326249533043836</v>
      </c>
      <c r="BV46" s="6">
        <f t="shared" si="32"/>
        <v>86.326249533043892</v>
      </c>
      <c r="BW46" s="6">
        <f t="shared" si="32"/>
        <v>86.326249533043949</v>
      </c>
      <c r="BX46" s="6">
        <f t="shared" si="32"/>
        <v>86.326249533044006</v>
      </c>
      <c r="BY46" s="6">
        <f t="shared" si="32"/>
        <v>86.326249533044063</v>
      </c>
      <c r="BZ46" s="6">
        <f t="shared" si="32"/>
        <v>86.32624953304412</v>
      </c>
      <c r="CA46" s="6">
        <f t="shared" si="32"/>
        <v>86.326249533044177</v>
      </c>
      <c r="CB46" s="6">
        <f t="shared" si="32"/>
        <v>86.326249533044233</v>
      </c>
      <c r="CC46" s="6">
        <f t="shared" si="32"/>
        <v>86.32624953304429</v>
      </c>
      <c r="CD46" s="6">
        <f t="shared" si="32"/>
        <v>86.326249533044347</v>
      </c>
      <c r="CE46" s="6">
        <f t="shared" si="32"/>
        <v>86.326249533044404</v>
      </c>
      <c r="CF46" s="6">
        <f t="shared" si="32"/>
        <v>86.326249533044461</v>
      </c>
      <c r="CG46" s="6">
        <f t="shared" si="32"/>
        <v>86.326249533044518</v>
      </c>
      <c r="CH46" s="6">
        <f t="shared" si="32"/>
        <v>86.326249533044574</v>
      </c>
    </row>
    <row r="47" spans="1:86" s="80" customFormat="1" x14ac:dyDescent="0.25">
      <c r="A47" s="59"/>
      <c r="B47" s="59"/>
      <c r="C47" s="59"/>
      <c r="D47" s="60" t="s">
        <v>307</v>
      </c>
      <c r="E47" s="116" t="s">
        <v>183</v>
      </c>
      <c r="F47" s="62" t="s">
        <v>59</v>
      </c>
      <c r="G47" s="62">
        <f>SUM(I47:CH47)</f>
        <v>133713.02829705394</v>
      </c>
      <c r="H47" s="60"/>
      <c r="I47" s="80">
        <f>MIN(I45:I46)</f>
        <v>0</v>
      </c>
      <c r="J47" s="80">
        <f t="shared" ref="J47:BU47" si="33">MIN(J45:J46)</f>
        <v>0</v>
      </c>
      <c r="K47" s="80">
        <f t="shared" si="33"/>
        <v>0</v>
      </c>
      <c r="L47" s="80">
        <f t="shared" si="33"/>
        <v>0</v>
      </c>
      <c r="M47" s="80">
        <f t="shared" si="33"/>
        <v>0</v>
      </c>
      <c r="N47" s="80">
        <f t="shared" si="33"/>
        <v>0</v>
      </c>
      <c r="O47" s="80">
        <f t="shared" si="33"/>
        <v>219.40822741712208</v>
      </c>
      <c r="P47" s="80">
        <f t="shared" si="33"/>
        <v>688.88127029554221</v>
      </c>
      <c r="Q47" s="80">
        <f t="shared" si="33"/>
        <v>975.13338662610954</v>
      </c>
      <c r="R47" s="80">
        <f t="shared" si="33"/>
        <v>1279.7869065409377</v>
      </c>
      <c r="S47" s="80">
        <f t="shared" si="33"/>
        <v>1604.1679953347834</v>
      </c>
      <c r="T47" s="80">
        <f t="shared" si="33"/>
        <v>1949.697584932014</v>
      </c>
      <c r="U47" s="80">
        <f t="shared" si="33"/>
        <v>2317.898129849933</v>
      </c>
      <c r="V47" s="80">
        <f t="shared" si="33"/>
        <v>2710.4008444797873</v>
      </c>
      <c r="W47" s="80">
        <f t="shared" si="33"/>
        <v>3128.9534559698127</v>
      </c>
      <c r="X47" s="80">
        <f t="shared" si="33"/>
        <v>3575.4285094365814</v>
      </c>
      <c r="Y47" s="80">
        <f t="shared" si="33"/>
        <v>4051.8322648468547</v>
      </c>
      <c r="Z47" s="80">
        <f t="shared" si="33"/>
        <v>4560.3142277142688</v>
      </c>
      <c r="AA47" s="80">
        <f t="shared" si="33"/>
        <v>5064.3824184280529</v>
      </c>
      <c r="AB47" s="80">
        <f t="shared" si="33"/>
        <v>5605.2991302203582</v>
      </c>
      <c r="AC47" s="80">
        <f t="shared" si="33"/>
        <v>6185.7078242889011</v>
      </c>
      <c r="AD47" s="80">
        <f t="shared" si="33"/>
        <v>6808.4406208608798</v>
      </c>
      <c r="AE47" s="80">
        <f t="shared" si="33"/>
        <v>7476.5317440024719</v>
      </c>
      <c r="AF47" s="80">
        <f t="shared" si="33"/>
        <v>8193.2319241862715</v>
      </c>
      <c r="AG47" s="80">
        <f t="shared" si="33"/>
        <v>8962.0238268360408</v>
      </c>
      <c r="AH47" s="80">
        <f t="shared" si="33"/>
        <v>9786.638579927072</v>
      </c>
      <c r="AI47" s="80">
        <f t="shared" si="33"/>
        <v>10671.073478925533</v>
      </c>
      <c r="AJ47" s="80">
        <f t="shared" si="33"/>
        <v>11619.610952926054</v>
      </c>
      <c r="AK47" s="80">
        <f t="shared" si="33"/>
        <v>12636.838881819578</v>
      </c>
      <c r="AL47" s="80">
        <f>MIN(AL45:AL46)</f>
        <v>13641.346111188963</v>
      </c>
      <c r="AM47" s="80">
        <f t="shared" si="33"/>
        <v>0</v>
      </c>
      <c r="AN47" s="80">
        <f t="shared" si="33"/>
        <v>0</v>
      </c>
      <c r="AO47" s="80">
        <f t="shared" si="33"/>
        <v>0</v>
      </c>
      <c r="AP47" s="80">
        <f t="shared" si="33"/>
        <v>0</v>
      </c>
      <c r="AQ47" s="80">
        <f t="shared" si="33"/>
        <v>0</v>
      </c>
      <c r="AR47" s="80">
        <f t="shared" si="33"/>
        <v>0</v>
      </c>
      <c r="AS47" s="80">
        <f>MIN(AS45:AS46)</f>
        <v>0</v>
      </c>
      <c r="AT47" s="80">
        <f t="shared" si="33"/>
        <v>0</v>
      </c>
      <c r="AU47" s="80">
        <f t="shared" si="33"/>
        <v>0</v>
      </c>
      <c r="AV47" s="80">
        <f t="shared" si="33"/>
        <v>0</v>
      </c>
      <c r="AW47" s="80">
        <f t="shared" si="33"/>
        <v>0</v>
      </c>
      <c r="AX47" s="80">
        <f t="shared" si="33"/>
        <v>0</v>
      </c>
      <c r="AY47" s="80">
        <f t="shared" si="33"/>
        <v>0</v>
      </c>
      <c r="AZ47" s="80">
        <f t="shared" si="33"/>
        <v>0</v>
      </c>
      <c r="BA47" s="80">
        <f t="shared" si="33"/>
        <v>0</v>
      </c>
      <c r="BB47" s="80">
        <f t="shared" si="33"/>
        <v>0</v>
      </c>
      <c r="BC47" s="80">
        <f t="shared" si="33"/>
        <v>0</v>
      </c>
      <c r="BD47" s="80">
        <f t="shared" si="33"/>
        <v>0</v>
      </c>
      <c r="BE47" s="80">
        <f t="shared" si="33"/>
        <v>0</v>
      </c>
      <c r="BF47" s="80">
        <f t="shared" si="33"/>
        <v>0</v>
      </c>
      <c r="BG47" s="80">
        <f t="shared" si="33"/>
        <v>0</v>
      </c>
      <c r="BH47" s="80">
        <f t="shared" si="33"/>
        <v>0</v>
      </c>
      <c r="BI47" s="80">
        <f t="shared" si="33"/>
        <v>0</v>
      </c>
      <c r="BJ47" s="80">
        <f t="shared" si="33"/>
        <v>0</v>
      </c>
      <c r="BK47" s="80">
        <f t="shared" si="33"/>
        <v>0</v>
      </c>
      <c r="BL47" s="80">
        <f t="shared" si="33"/>
        <v>0</v>
      </c>
      <c r="BM47" s="80">
        <f t="shared" si="33"/>
        <v>0</v>
      </c>
      <c r="BN47" s="80">
        <f t="shared" si="33"/>
        <v>0</v>
      </c>
      <c r="BO47" s="80">
        <f t="shared" si="33"/>
        <v>0</v>
      </c>
      <c r="BP47" s="80">
        <f t="shared" si="33"/>
        <v>0</v>
      </c>
      <c r="BQ47" s="80">
        <f t="shared" si="33"/>
        <v>0</v>
      </c>
      <c r="BR47" s="80">
        <f t="shared" si="33"/>
        <v>0</v>
      </c>
      <c r="BS47" s="80">
        <f t="shared" si="33"/>
        <v>0</v>
      </c>
      <c r="BT47" s="80">
        <f t="shared" si="33"/>
        <v>0</v>
      </c>
      <c r="BU47" s="80">
        <f t="shared" si="33"/>
        <v>0</v>
      </c>
      <c r="BV47" s="80">
        <f t="shared" ref="BV47:CH47" si="34">MIN(BV45:BV46)</f>
        <v>0</v>
      </c>
      <c r="BW47" s="80">
        <f t="shared" si="34"/>
        <v>0</v>
      </c>
      <c r="BX47" s="80">
        <f t="shared" si="34"/>
        <v>0</v>
      </c>
      <c r="BY47" s="80">
        <f t="shared" si="34"/>
        <v>0</v>
      </c>
      <c r="BZ47" s="80">
        <f t="shared" si="34"/>
        <v>0</v>
      </c>
      <c r="CA47" s="80">
        <f t="shared" si="34"/>
        <v>0</v>
      </c>
      <c r="CB47" s="80">
        <f t="shared" si="34"/>
        <v>0</v>
      </c>
      <c r="CC47" s="80">
        <f t="shared" si="34"/>
        <v>0</v>
      </c>
      <c r="CD47" s="80">
        <f t="shared" si="34"/>
        <v>0</v>
      </c>
      <c r="CE47" s="80">
        <f t="shared" si="34"/>
        <v>0</v>
      </c>
      <c r="CF47" s="80">
        <f t="shared" si="34"/>
        <v>0</v>
      </c>
      <c r="CG47" s="80">
        <f t="shared" si="34"/>
        <v>0</v>
      </c>
      <c r="CH47" s="80">
        <f t="shared" si="34"/>
        <v>0</v>
      </c>
    </row>
  </sheetData>
  <conditionalFormatting sqref="I3:XFD3">
    <cfRule type="cellIs" dxfId="59" priority="1" operator="equal">
      <formula>"Post-operate."</formula>
    </cfRule>
    <cfRule type="cellIs" dxfId="58" priority="2" operator="equal">
      <formula>"Operation "</formula>
    </cfRule>
    <cfRule type="cellIs" dxfId="57" priority="3" operator="equal">
      <formula>"Construction "</formula>
    </cfRule>
    <cfRule type="cellIs" dxfId="56" priority="4" operator="equal">
      <formula>"FC "</formula>
    </cfRule>
    <cfRule type="cellIs" dxfId="55" priority="5" operator="equal">
      <formula>"Pre-FC"</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109"/>
  <sheetViews>
    <sheetView zoomScale="90" zoomScaleNormal="90" workbookViewId="0">
      <pane xSplit="7" ySplit="5" topLeftCell="H100" activePane="bottomRight" state="frozen"/>
      <selection pane="topRight" activeCell="H1" sqref="H1"/>
      <selection pane="bottomLeft" activeCell="A6" sqref="A6"/>
      <selection pane="bottomRight" activeCell="L20" sqref="L20"/>
    </sheetView>
  </sheetViews>
  <sheetFormatPr defaultColWidth="0" defaultRowHeight="15" x14ac:dyDescent="0.25"/>
  <cols>
    <col min="1" max="3" width="1.28515625" style="5" customWidth="1"/>
    <col min="4" max="4" width="44.140625" style="6" bestFit="1" customWidth="1"/>
    <col min="5" max="5" width="12.85546875" style="225" customWidth="1"/>
    <col min="6" max="6" width="12.85546875" style="226" customWidth="1"/>
    <col min="7" max="7" width="12.85546875" style="47" customWidth="1"/>
    <col min="8" max="8" width="2.5703125" style="50" customWidth="1"/>
    <col min="9" max="76" width="13.7109375" style="47" customWidth="1"/>
    <col min="77" max="86" width="13.7109375" style="51" customWidth="1"/>
    <col min="87" max="87" width="5.28515625" style="18" hidden="1"/>
    <col min="88" max="16383" width="0" style="18" hidden="1"/>
    <col min="16384" max="16384" width="1.42578125" style="18" hidden="1" customWidth="1"/>
  </cols>
  <sheetData>
    <row r="1" spans="1:86" s="17" customFormat="1" ht="20.25" x14ac:dyDescent="0.3">
      <c r="A1" s="9" t="str">
        <f ca="1">MID(CELL("filename",A6),FIND("]",CELL("filename",A6))+1,255)</f>
        <v>ConFunding</v>
      </c>
      <c r="B1" s="10"/>
      <c r="C1" s="10"/>
      <c r="D1" s="11"/>
      <c r="E1" s="210"/>
      <c r="F1" s="211"/>
      <c r="G1" s="12"/>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row>
    <row r="2" spans="1:86" s="21" customFormat="1" x14ac:dyDescent="0.25">
      <c r="A2" s="5"/>
      <c r="B2" s="5"/>
      <c r="C2" s="5"/>
      <c r="D2" s="6" t="str">
        <f>ConTiming!D$2</f>
        <v xml:space="preserve">Financial period end date </v>
      </c>
      <c r="E2" s="212"/>
      <c r="F2" s="166"/>
      <c r="G2" s="7"/>
      <c r="H2" s="6">
        <f>ConTiming!H$2</f>
        <v>0</v>
      </c>
      <c r="I2" s="4">
        <f>ConTiming!I$2</f>
        <v>44926</v>
      </c>
      <c r="J2" s="4">
        <f>ConTiming!J$2</f>
        <v>45291</v>
      </c>
      <c r="K2" s="4">
        <f>ConTiming!K$2</f>
        <v>45657</v>
      </c>
      <c r="L2" s="4">
        <f>ConTiming!L$2</f>
        <v>46022</v>
      </c>
      <c r="M2" s="4">
        <f>ConTiming!M$2</f>
        <v>46387</v>
      </c>
      <c r="N2" s="4">
        <f>ConTiming!N$2</f>
        <v>46752</v>
      </c>
      <c r="O2" s="4">
        <f>ConTiming!O$2</f>
        <v>47118</v>
      </c>
      <c r="P2" s="4">
        <f>ConTiming!P$2</f>
        <v>47483</v>
      </c>
      <c r="Q2" s="4">
        <f>ConTiming!Q$2</f>
        <v>47848</v>
      </c>
      <c r="R2" s="4">
        <f>ConTiming!R$2</f>
        <v>48213</v>
      </c>
      <c r="S2" s="4">
        <f>ConTiming!S$2</f>
        <v>48579</v>
      </c>
      <c r="T2" s="4">
        <f>ConTiming!T$2</f>
        <v>48944</v>
      </c>
      <c r="U2" s="4">
        <f>ConTiming!U$2</f>
        <v>49309</v>
      </c>
      <c r="V2" s="4">
        <f>ConTiming!V$2</f>
        <v>49674</v>
      </c>
      <c r="W2" s="4">
        <f>ConTiming!W$2</f>
        <v>50040</v>
      </c>
      <c r="X2" s="4">
        <f>ConTiming!X$2</f>
        <v>50405</v>
      </c>
      <c r="Y2" s="4">
        <f>ConTiming!Y$2</f>
        <v>50770</v>
      </c>
      <c r="Z2" s="4">
        <f>ConTiming!Z$2</f>
        <v>51135</v>
      </c>
      <c r="AA2" s="4">
        <f>ConTiming!AA$2</f>
        <v>51501</v>
      </c>
      <c r="AB2" s="4">
        <f>ConTiming!AB$2</f>
        <v>51866</v>
      </c>
      <c r="AC2" s="4">
        <f>ConTiming!AC$2</f>
        <v>52231</v>
      </c>
      <c r="AD2" s="4">
        <f>ConTiming!AD$2</f>
        <v>52596</v>
      </c>
      <c r="AE2" s="4">
        <f>ConTiming!AE$2</f>
        <v>52962</v>
      </c>
      <c r="AF2" s="4">
        <f>ConTiming!AF$2</f>
        <v>53327</v>
      </c>
      <c r="AG2" s="4">
        <f>ConTiming!AG$2</f>
        <v>53692</v>
      </c>
      <c r="AH2" s="4">
        <f>ConTiming!AH$2</f>
        <v>54057</v>
      </c>
      <c r="AI2" s="4">
        <f>ConTiming!AI$2</f>
        <v>54423</v>
      </c>
      <c r="AJ2" s="4">
        <f>ConTiming!AJ$2</f>
        <v>54788</v>
      </c>
      <c r="AK2" s="4">
        <f>ConTiming!AK$2</f>
        <v>55153</v>
      </c>
      <c r="AL2" s="4">
        <f>ConTiming!AL$2</f>
        <v>55518</v>
      </c>
      <c r="AM2" s="4">
        <f>ConTiming!AM$2</f>
        <v>55884</v>
      </c>
      <c r="AN2" s="4">
        <f>ConTiming!AN$2</f>
        <v>56249</v>
      </c>
      <c r="AO2" s="4">
        <f>ConTiming!AO$2</f>
        <v>56614</v>
      </c>
      <c r="AP2" s="4">
        <f>ConTiming!AP$2</f>
        <v>56979</v>
      </c>
      <c r="AQ2" s="4">
        <f>ConTiming!AQ$2</f>
        <v>57345</v>
      </c>
      <c r="AR2" s="4">
        <f>ConTiming!AR$2</f>
        <v>57710</v>
      </c>
      <c r="AS2" s="4">
        <f>ConTiming!AS$2</f>
        <v>58075</v>
      </c>
      <c r="AT2" s="4">
        <f>ConTiming!AT$2</f>
        <v>58440</v>
      </c>
      <c r="AU2" s="4">
        <f>ConTiming!AU$2</f>
        <v>58806</v>
      </c>
      <c r="AV2" s="4">
        <f>ConTiming!AV$2</f>
        <v>59171</v>
      </c>
      <c r="AW2" s="4">
        <f>ConTiming!AW$2</f>
        <v>59536</v>
      </c>
      <c r="AX2" s="4">
        <f>ConTiming!AX$2</f>
        <v>59901</v>
      </c>
      <c r="AY2" s="4">
        <f>ConTiming!AY$2</f>
        <v>60267</v>
      </c>
      <c r="AZ2" s="4">
        <f>ConTiming!AZ$2</f>
        <v>60632</v>
      </c>
      <c r="BA2" s="4">
        <f>ConTiming!BA$2</f>
        <v>60997</v>
      </c>
      <c r="BB2" s="4">
        <f>ConTiming!BB$2</f>
        <v>61362</v>
      </c>
      <c r="BC2" s="4">
        <f>ConTiming!BC$2</f>
        <v>61728</v>
      </c>
      <c r="BD2" s="4">
        <f>ConTiming!BD$2</f>
        <v>62093</v>
      </c>
      <c r="BE2" s="4">
        <f>ConTiming!BE$2</f>
        <v>62458</v>
      </c>
      <c r="BF2" s="4">
        <f>ConTiming!BF$2</f>
        <v>62823</v>
      </c>
      <c r="BG2" s="4">
        <f>ConTiming!BG$2</f>
        <v>63189</v>
      </c>
      <c r="BH2" s="4">
        <f>ConTiming!BH$2</f>
        <v>63554</v>
      </c>
      <c r="BI2" s="4">
        <f>ConTiming!BI$2</f>
        <v>63919</v>
      </c>
      <c r="BJ2" s="4">
        <f>ConTiming!BJ$2</f>
        <v>64284</v>
      </c>
      <c r="BK2" s="4">
        <f>ConTiming!BK$2</f>
        <v>64650</v>
      </c>
      <c r="BL2" s="4">
        <f>ConTiming!BL$2</f>
        <v>65015</v>
      </c>
      <c r="BM2" s="4">
        <f>ConTiming!BM$2</f>
        <v>65380</v>
      </c>
      <c r="BN2" s="4">
        <f>ConTiming!BN$2</f>
        <v>65745</v>
      </c>
      <c r="BO2" s="4">
        <f>ConTiming!BO$2</f>
        <v>66111</v>
      </c>
      <c r="BP2" s="4">
        <f>ConTiming!BP$2</f>
        <v>66476</v>
      </c>
      <c r="BQ2" s="4">
        <f>ConTiming!BQ$2</f>
        <v>66841</v>
      </c>
      <c r="BR2" s="4">
        <f>ConTiming!BR$2</f>
        <v>67206</v>
      </c>
      <c r="BS2" s="4">
        <f>ConTiming!BS$2</f>
        <v>67572</v>
      </c>
      <c r="BT2" s="4">
        <f>ConTiming!BT$2</f>
        <v>67937</v>
      </c>
      <c r="BU2" s="4">
        <f>ConTiming!BU$2</f>
        <v>68302</v>
      </c>
      <c r="BV2" s="4">
        <f>ConTiming!BV$2</f>
        <v>68667</v>
      </c>
      <c r="BW2" s="4">
        <f>ConTiming!BW$2</f>
        <v>69033</v>
      </c>
      <c r="BX2" s="4">
        <f>ConTiming!BX$2</f>
        <v>69398</v>
      </c>
      <c r="BY2" s="21">
        <f>ConTiming!BY$2</f>
        <v>69763</v>
      </c>
      <c r="BZ2" s="21">
        <f>ConTiming!BZ$2</f>
        <v>70128</v>
      </c>
      <c r="CA2" s="21">
        <f>ConTiming!CA$2</f>
        <v>70494</v>
      </c>
      <c r="CB2" s="21">
        <f>ConTiming!CB$2</f>
        <v>70859</v>
      </c>
      <c r="CC2" s="21">
        <f>ConTiming!CC$2</f>
        <v>71224</v>
      </c>
      <c r="CD2" s="21">
        <f>ConTiming!CD$2</f>
        <v>71589</v>
      </c>
      <c r="CE2" s="21">
        <f>ConTiming!CE$2</f>
        <v>71955</v>
      </c>
      <c r="CF2" s="21">
        <f>ConTiming!CF$2</f>
        <v>72320</v>
      </c>
      <c r="CG2" s="21">
        <f>ConTiming!CG$2</f>
        <v>72685</v>
      </c>
      <c r="CH2" s="21">
        <f>ConTiming!CH$2</f>
        <v>73050</v>
      </c>
    </row>
    <row r="3" spans="1:86" x14ac:dyDescent="0.25">
      <c r="D3" s="6" t="str">
        <f>ConTiming!D$3</f>
        <v xml:space="preserve">Timeline </v>
      </c>
      <c r="E3" s="166"/>
      <c r="F3" s="166"/>
      <c r="G3" s="6"/>
      <c r="H3" s="6">
        <f>ConTiming!H$3</f>
        <v>0</v>
      </c>
      <c r="I3" s="7" t="str">
        <f>ConTiming!I$3</f>
        <v xml:space="preserve">FC </v>
      </c>
      <c r="J3" s="7" t="str">
        <f>ConTiming!J$3</f>
        <v xml:space="preserve">Construction </v>
      </c>
      <c r="K3" s="7" t="str">
        <f>ConTiming!K$3</f>
        <v xml:space="preserve">Construction </v>
      </c>
      <c r="L3" s="7" t="str">
        <f>ConTiming!L$3</f>
        <v xml:space="preserve">Operation </v>
      </c>
      <c r="M3" s="7" t="str">
        <f>ConTiming!M$3</f>
        <v xml:space="preserve">Operation </v>
      </c>
      <c r="N3" s="7" t="str">
        <f>ConTiming!N$3</f>
        <v xml:space="preserve">Operation </v>
      </c>
      <c r="O3" s="7" t="str">
        <f>ConTiming!O$3</f>
        <v xml:space="preserve">Operation </v>
      </c>
      <c r="P3" s="7" t="str">
        <f>ConTiming!P$3</f>
        <v xml:space="preserve">Operation </v>
      </c>
      <c r="Q3" s="7" t="str">
        <f>ConTiming!Q$3</f>
        <v xml:space="preserve">Operation </v>
      </c>
      <c r="R3" s="7" t="str">
        <f>ConTiming!R$3</f>
        <v xml:space="preserve">Operation </v>
      </c>
      <c r="S3" s="7" t="str">
        <f>ConTiming!S$3</f>
        <v xml:space="preserve">Operation </v>
      </c>
      <c r="T3" s="7" t="str">
        <f>ConTiming!T$3</f>
        <v xml:space="preserve">Operation </v>
      </c>
      <c r="U3" s="7" t="str">
        <f>ConTiming!U$3</f>
        <v xml:space="preserve">Operation </v>
      </c>
      <c r="V3" s="7" t="str">
        <f>ConTiming!V$3</f>
        <v xml:space="preserve">Operation </v>
      </c>
      <c r="W3" s="7" t="str">
        <f>ConTiming!W$3</f>
        <v xml:space="preserve">Operation </v>
      </c>
      <c r="X3" s="7" t="str">
        <f>ConTiming!X$3</f>
        <v xml:space="preserve">Operation </v>
      </c>
      <c r="Y3" s="7" t="str">
        <f>ConTiming!Y$3</f>
        <v xml:space="preserve">Operation </v>
      </c>
      <c r="Z3" s="7" t="str">
        <f>ConTiming!Z$3</f>
        <v xml:space="preserve">Operation </v>
      </c>
      <c r="AA3" s="7" t="str">
        <f>ConTiming!AA$3</f>
        <v xml:space="preserve">Operation </v>
      </c>
      <c r="AB3" s="7" t="str">
        <f>ConTiming!AB$3</f>
        <v xml:space="preserve">Operation </v>
      </c>
      <c r="AC3" s="7" t="str">
        <f>ConTiming!AC$3</f>
        <v xml:space="preserve">Operation </v>
      </c>
      <c r="AD3" s="7" t="str">
        <f>ConTiming!AD$3</f>
        <v xml:space="preserve">Operation </v>
      </c>
      <c r="AE3" s="7" t="str">
        <f>ConTiming!AE$3</f>
        <v xml:space="preserve">Operation </v>
      </c>
      <c r="AF3" s="7" t="str">
        <f>ConTiming!AF$3</f>
        <v xml:space="preserve">Operation </v>
      </c>
      <c r="AG3" s="7" t="str">
        <f>ConTiming!AG$3</f>
        <v xml:space="preserve">Operation </v>
      </c>
      <c r="AH3" s="7" t="str">
        <f>ConTiming!AH$3</f>
        <v xml:space="preserve">Operation </v>
      </c>
      <c r="AI3" s="7" t="str">
        <f>ConTiming!AI$3</f>
        <v xml:space="preserve">Operation </v>
      </c>
      <c r="AJ3" s="7" t="str">
        <f>ConTiming!AJ$3</f>
        <v xml:space="preserve">Operation </v>
      </c>
      <c r="AK3" s="7" t="str">
        <f>ConTiming!AK$3</f>
        <v xml:space="preserve">Operation </v>
      </c>
      <c r="AL3" s="7" t="str">
        <f>ConTiming!AL$3</f>
        <v xml:space="preserve">Operation </v>
      </c>
      <c r="AM3" s="7" t="str">
        <f>ConTiming!AM$3</f>
        <v>Post-operat.</v>
      </c>
      <c r="AN3" s="7" t="str">
        <f>ConTiming!AN$3</f>
        <v>Post-operat.</v>
      </c>
      <c r="AO3" s="7" t="str">
        <f>ConTiming!AO$3</f>
        <v>Post-operat.</v>
      </c>
      <c r="AP3" s="7" t="str">
        <f>ConTiming!AP$3</f>
        <v>Post-operat.</v>
      </c>
      <c r="AQ3" s="7" t="str">
        <f>ConTiming!AQ$3</f>
        <v>Post-operat.</v>
      </c>
      <c r="AR3" s="7" t="str">
        <f>ConTiming!AR$3</f>
        <v>Post-operat.</v>
      </c>
      <c r="AS3" s="7" t="str">
        <f>ConTiming!AS$3</f>
        <v>Post-operat.</v>
      </c>
      <c r="AT3" s="7" t="str">
        <f>ConTiming!AT$3</f>
        <v>Post-operat.</v>
      </c>
      <c r="AU3" s="7" t="str">
        <f>ConTiming!AU$3</f>
        <v>Post-operat.</v>
      </c>
      <c r="AV3" s="7" t="str">
        <f>ConTiming!AV$3</f>
        <v>Post-operat.</v>
      </c>
      <c r="AW3" s="7" t="str">
        <f>ConTiming!AW$3</f>
        <v>Post-operat.</v>
      </c>
      <c r="AX3" s="7" t="str">
        <f>ConTiming!AX$3</f>
        <v>Post-operat.</v>
      </c>
      <c r="AY3" s="7" t="str">
        <f>ConTiming!AY$3</f>
        <v>Post-operat.</v>
      </c>
      <c r="AZ3" s="7" t="str">
        <f>ConTiming!AZ$3</f>
        <v>Post-operat.</v>
      </c>
      <c r="BA3" s="7" t="str">
        <f>ConTiming!BA$3</f>
        <v>Post-operat.</v>
      </c>
      <c r="BB3" s="7" t="str">
        <f>ConTiming!BB$3</f>
        <v>Post-operat.</v>
      </c>
      <c r="BC3" s="7" t="str">
        <f>ConTiming!BC$3</f>
        <v>Post-operat.</v>
      </c>
      <c r="BD3" s="7" t="str">
        <f>ConTiming!BD$3</f>
        <v>Post-operat.</v>
      </c>
      <c r="BE3" s="7" t="str">
        <f>ConTiming!BE$3</f>
        <v>Post-operat.</v>
      </c>
      <c r="BF3" s="7" t="str">
        <f>ConTiming!BF$3</f>
        <v>Post-operat.</v>
      </c>
      <c r="BG3" s="7" t="str">
        <f>ConTiming!BG$3</f>
        <v>Post-operat.</v>
      </c>
      <c r="BH3" s="7" t="str">
        <f>ConTiming!BH$3</f>
        <v>Post-operat.</v>
      </c>
      <c r="BI3" s="7" t="str">
        <f>ConTiming!BI$3</f>
        <v>Post-operat.</v>
      </c>
      <c r="BJ3" s="7" t="str">
        <f>ConTiming!BJ$3</f>
        <v>Post-operat.</v>
      </c>
      <c r="BK3" s="7" t="str">
        <f>ConTiming!BK$3</f>
        <v>Post-operat.</v>
      </c>
      <c r="BL3" s="7" t="str">
        <f>ConTiming!BL$3</f>
        <v>Post-operat.</v>
      </c>
      <c r="BM3" s="7" t="str">
        <f>ConTiming!BM$3</f>
        <v>Post-operat.</v>
      </c>
      <c r="BN3" s="7" t="str">
        <f>ConTiming!BN$3</f>
        <v>Post-operat.</v>
      </c>
      <c r="BO3" s="7" t="str">
        <f>ConTiming!BO$3</f>
        <v>Post-operat.</v>
      </c>
      <c r="BP3" s="7" t="str">
        <f>ConTiming!BP$3</f>
        <v>Post-operat.</v>
      </c>
      <c r="BQ3" s="7" t="str">
        <f>ConTiming!BQ$3</f>
        <v>Post-operat.</v>
      </c>
      <c r="BR3" s="7" t="str">
        <f>ConTiming!BR$3</f>
        <v>Post-operat.</v>
      </c>
      <c r="BS3" s="7" t="str">
        <f>ConTiming!BS$3</f>
        <v>Post-operat.</v>
      </c>
      <c r="BT3" s="7" t="str">
        <f>ConTiming!BT$3</f>
        <v>Post-operat.</v>
      </c>
      <c r="BU3" s="7" t="str">
        <f>ConTiming!BU$3</f>
        <v>Post-operat.</v>
      </c>
      <c r="BV3" s="7" t="str">
        <f>ConTiming!BV$3</f>
        <v>Post-operat.</v>
      </c>
      <c r="BW3" s="7" t="str">
        <f>ConTiming!BW$3</f>
        <v>Post-operat.</v>
      </c>
      <c r="BX3" s="7" t="str">
        <f>ConTiming!BX$3</f>
        <v>Post-operat.</v>
      </c>
      <c r="BY3" s="18" t="str">
        <f>ConTiming!BY$3</f>
        <v>Post-operat.</v>
      </c>
      <c r="BZ3" s="18" t="str">
        <f>ConTiming!BZ$3</f>
        <v>Post-operat.</v>
      </c>
      <c r="CA3" s="18" t="str">
        <f>ConTiming!CA$3</f>
        <v>Post-operat.</v>
      </c>
      <c r="CB3" s="18" t="str">
        <f>ConTiming!CB$3</f>
        <v>Post-operat.</v>
      </c>
      <c r="CC3" s="18" t="str">
        <f>ConTiming!CC$3</f>
        <v>Post-operat.</v>
      </c>
      <c r="CD3" s="18" t="str">
        <f>ConTiming!CD$3</f>
        <v>Post-operat.</v>
      </c>
      <c r="CE3" s="18" t="str">
        <f>ConTiming!CE$3</f>
        <v>Post-operat.</v>
      </c>
      <c r="CF3" s="18" t="str">
        <f>ConTiming!CF$3</f>
        <v>Post-operat.</v>
      </c>
      <c r="CG3" s="18" t="str">
        <f>ConTiming!CG$3</f>
        <v>Post-operat.</v>
      </c>
      <c r="CH3" s="18" t="str">
        <f>ConTiming!CH$3</f>
        <v>Post-operat.</v>
      </c>
    </row>
    <row r="4" spans="1:86" x14ac:dyDescent="0.25">
      <c r="D4" s="6" t="str">
        <f>ConTiming!D$4</f>
        <v xml:space="preserve">Financial year </v>
      </c>
      <c r="E4" s="212"/>
      <c r="F4" s="166"/>
      <c r="G4" s="7"/>
      <c r="H4" s="6">
        <f>ConTiming!H$4</f>
        <v>0</v>
      </c>
      <c r="I4" s="15">
        <f>ConTiming!I$4</f>
        <v>2022</v>
      </c>
      <c r="J4" s="15">
        <f>ConTiming!J$4</f>
        <v>2023</v>
      </c>
      <c r="K4" s="15">
        <f>ConTiming!K$4</f>
        <v>2024</v>
      </c>
      <c r="L4" s="15">
        <f>ConTiming!L$4</f>
        <v>2025</v>
      </c>
      <c r="M4" s="15">
        <f>ConTiming!M$4</f>
        <v>2026</v>
      </c>
      <c r="N4" s="15">
        <f>ConTiming!N$4</f>
        <v>2027</v>
      </c>
      <c r="O4" s="15">
        <f>ConTiming!O$4</f>
        <v>2028</v>
      </c>
      <c r="P4" s="15">
        <f>ConTiming!P$4</f>
        <v>2029</v>
      </c>
      <c r="Q4" s="15">
        <f>ConTiming!Q$4</f>
        <v>2030</v>
      </c>
      <c r="R4" s="15">
        <f>ConTiming!R$4</f>
        <v>2031</v>
      </c>
      <c r="S4" s="15">
        <f>ConTiming!S$4</f>
        <v>2032</v>
      </c>
      <c r="T4" s="15">
        <f>ConTiming!T$4</f>
        <v>2033</v>
      </c>
      <c r="U4" s="15">
        <f>ConTiming!U$4</f>
        <v>2034</v>
      </c>
      <c r="V4" s="15">
        <f>ConTiming!V$4</f>
        <v>2035</v>
      </c>
      <c r="W4" s="15">
        <f>ConTiming!W$4</f>
        <v>2036</v>
      </c>
      <c r="X4" s="15">
        <f>ConTiming!X$4</f>
        <v>2037</v>
      </c>
      <c r="Y4" s="15">
        <f>ConTiming!Y$4</f>
        <v>2038</v>
      </c>
      <c r="Z4" s="15">
        <f>ConTiming!Z$4</f>
        <v>2039</v>
      </c>
      <c r="AA4" s="15">
        <f>ConTiming!AA$4</f>
        <v>2040</v>
      </c>
      <c r="AB4" s="15">
        <f>ConTiming!AB$4</f>
        <v>2041</v>
      </c>
      <c r="AC4" s="15">
        <f>ConTiming!AC$4</f>
        <v>2042</v>
      </c>
      <c r="AD4" s="15">
        <f>ConTiming!AD$4</f>
        <v>2043</v>
      </c>
      <c r="AE4" s="15">
        <f>ConTiming!AE$4</f>
        <v>2044</v>
      </c>
      <c r="AF4" s="15">
        <f>ConTiming!AF$4</f>
        <v>2045</v>
      </c>
      <c r="AG4" s="15">
        <f>ConTiming!AG$4</f>
        <v>2046</v>
      </c>
      <c r="AH4" s="15">
        <f>ConTiming!AH$4</f>
        <v>2047</v>
      </c>
      <c r="AI4" s="15">
        <f>ConTiming!AI$4</f>
        <v>2048</v>
      </c>
      <c r="AJ4" s="15">
        <f>ConTiming!AJ$4</f>
        <v>2049</v>
      </c>
      <c r="AK4" s="15">
        <f>ConTiming!AK$4</f>
        <v>2050</v>
      </c>
      <c r="AL4" s="15">
        <f>ConTiming!AL$4</f>
        <v>2051</v>
      </c>
      <c r="AM4" s="15">
        <f>ConTiming!AM$4</f>
        <v>2052</v>
      </c>
      <c r="AN4" s="15">
        <f>ConTiming!AN$4</f>
        <v>2053</v>
      </c>
      <c r="AO4" s="15">
        <f>ConTiming!AO$4</f>
        <v>2054</v>
      </c>
      <c r="AP4" s="15">
        <f>ConTiming!AP$4</f>
        <v>2055</v>
      </c>
      <c r="AQ4" s="15">
        <f>ConTiming!AQ$4</f>
        <v>2056</v>
      </c>
      <c r="AR4" s="15">
        <f>ConTiming!AR$4</f>
        <v>2057</v>
      </c>
      <c r="AS4" s="15">
        <f>ConTiming!AS$4</f>
        <v>2058</v>
      </c>
      <c r="AT4" s="15">
        <f>ConTiming!AT$4</f>
        <v>2059</v>
      </c>
      <c r="AU4" s="15">
        <f>ConTiming!AU$4</f>
        <v>2060</v>
      </c>
      <c r="AV4" s="15">
        <f>ConTiming!AV$4</f>
        <v>2061</v>
      </c>
      <c r="AW4" s="15">
        <f>ConTiming!AW$4</f>
        <v>2062</v>
      </c>
      <c r="AX4" s="15">
        <f>ConTiming!AX$4</f>
        <v>2063</v>
      </c>
      <c r="AY4" s="15">
        <f>ConTiming!AY$4</f>
        <v>2064</v>
      </c>
      <c r="AZ4" s="15">
        <f>ConTiming!AZ$4</f>
        <v>2065</v>
      </c>
      <c r="BA4" s="15">
        <f>ConTiming!BA$4</f>
        <v>2066</v>
      </c>
      <c r="BB4" s="15">
        <f>ConTiming!BB$4</f>
        <v>2067</v>
      </c>
      <c r="BC4" s="15">
        <f>ConTiming!BC$4</f>
        <v>2068</v>
      </c>
      <c r="BD4" s="15">
        <f>ConTiming!BD$4</f>
        <v>2069</v>
      </c>
      <c r="BE4" s="15">
        <f>ConTiming!BE$4</f>
        <v>2070</v>
      </c>
      <c r="BF4" s="15">
        <f>ConTiming!BF$4</f>
        <v>2071</v>
      </c>
      <c r="BG4" s="15">
        <f>ConTiming!BG$4</f>
        <v>2072</v>
      </c>
      <c r="BH4" s="15">
        <f>ConTiming!BH$4</f>
        <v>2073</v>
      </c>
      <c r="BI4" s="15">
        <f>ConTiming!BI$4</f>
        <v>2074</v>
      </c>
      <c r="BJ4" s="15">
        <f>ConTiming!BJ$4</f>
        <v>2075</v>
      </c>
      <c r="BK4" s="15">
        <f>ConTiming!BK$4</f>
        <v>2076</v>
      </c>
      <c r="BL4" s="15">
        <f>ConTiming!BL$4</f>
        <v>2077</v>
      </c>
      <c r="BM4" s="15">
        <f>ConTiming!BM$4</f>
        <v>2078</v>
      </c>
      <c r="BN4" s="15">
        <f>ConTiming!BN$4</f>
        <v>2079</v>
      </c>
      <c r="BO4" s="15">
        <f>ConTiming!BO$4</f>
        <v>2080</v>
      </c>
      <c r="BP4" s="15">
        <f>ConTiming!BP$4</f>
        <v>2081</v>
      </c>
      <c r="BQ4" s="15">
        <f>ConTiming!BQ$4</f>
        <v>2082</v>
      </c>
      <c r="BR4" s="15">
        <f>ConTiming!BR$4</f>
        <v>2083</v>
      </c>
      <c r="BS4" s="15">
        <f>ConTiming!BS$4</f>
        <v>2084</v>
      </c>
      <c r="BT4" s="15">
        <f>ConTiming!BT$4</f>
        <v>2085</v>
      </c>
      <c r="BU4" s="15">
        <f>ConTiming!BU$4</f>
        <v>2086</v>
      </c>
      <c r="BV4" s="15">
        <f>ConTiming!BV$4</f>
        <v>2087</v>
      </c>
      <c r="BW4" s="15">
        <f>ConTiming!BW$4</f>
        <v>2088</v>
      </c>
      <c r="BX4" s="15">
        <f>ConTiming!BX$4</f>
        <v>2089</v>
      </c>
      <c r="BY4" s="31">
        <f>ConTiming!BY$4</f>
        <v>2090</v>
      </c>
      <c r="BZ4" s="31">
        <f>ConTiming!BZ$4</f>
        <v>2091</v>
      </c>
      <c r="CA4" s="31">
        <f>ConTiming!CA$4</f>
        <v>2092</v>
      </c>
      <c r="CB4" s="31">
        <f>ConTiming!CB$4</f>
        <v>2093</v>
      </c>
      <c r="CC4" s="31">
        <f>ConTiming!CC$4</f>
        <v>2094</v>
      </c>
      <c r="CD4" s="31">
        <f>ConTiming!CD$4</f>
        <v>2095</v>
      </c>
      <c r="CE4" s="31">
        <f>ConTiming!CE$4</f>
        <v>2096</v>
      </c>
      <c r="CF4" s="31">
        <f>ConTiming!CF$4</f>
        <v>2097</v>
      </c>
      <c r="CG4" s="31">
        <f>ConTiming!CG$4</f>
        <v>2098</v>
      </c>
      <c r="CH4" s="31">
        <f>ConTiming!CH$4</f>
        <v>2099</v>
      </c>
    </row>
    <row r="5" spans="1:86" x14ac:dyDescent="0.25">
      <c r="E5" s="212" t="s">
        <v>22</v>
      </c>
      <c r="F5" s="166" t="s">
        <v>21</v>
      </c>
      <c r="G5" s="7" t="s">
        <v>1</v>
      </c>
      <c r="H5" s="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18"/>
      <c r="BZ5" s="18"/>
      <c r="CA5" s="18"/>
      <c r="CB5" s="18"/>
      <c r="CC5" s="18"/>
      <c r="CD5" s="18"/>
      <c r="CE5" s="18"/>
      <c r="CF5" s="18"/>
      <c r="CG5" s="18"/>
      <c r="CH5" s="18"/>
    </row>
    <row r="6" spans="1:86" x14ac:dyDescent="0.25">
      <c r="D6" s="6" t="s">
        <v>325</v>
      </c>
      <c r="E6" s="213">
        <f>E7/71650</f>
        <v>0.2707253337680211</v>
      </c>
      <c r="F6" s="166" t="s">
        <v>326</v>
      </c>
      <c r="G6" s="7"/>
      <c r="H6" s="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18"/>
      <c r="BZ6" s="18"/>
      <c r="CA6" s="18"/>
      <c r="CB6" s="18"/>
      <c r="CC6" s="18"/>
      <c r="CD6" s="18"/>
      <c r="CE6" s="18"/>
      <c r="CF6" s="18"/>
      <c r="CG6" s="18"/>
      <c r="CH6" s="18"/>
    </row>
    <row r="7" spans="1:86" x14ac:dyDescent="0.25">
      <c r="D7" s="6" t="s">
        <v>357</v>
      </c>
      <c r="E7" s="212">
        <v>19397.470164478713</v>
      </c>
      <c r="F7" s="166"/>
      <c r="G7" s="7"/>
      <c r="H7" s="6"/>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18"/>
      <c r="BZ7" s="18"/>
      <c r="CA7" s="18"/>
      <c r="CB7" s="18"/>
      <c r="CC7" s="18"/>
      <c r="CD7" s="18"/>
      <c r="CE7" s="18"/>
      <c r="CF7" s="18"/>
      <c r="CG7" s="18"/>
      <c r="CH7" s="18"/>
    </row>
    <row r="8" spans="1:86" x14ac:dyDescent="0.25">
      <c r="B8" s="5" t="s">
        <v>360</v>
      </c>
      <c r="E8" s="213"/>
      <c r="F8" s="166"/>
      <c r="G8" s="7"/>
      <c r="H8" s="6"/>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18"/>
      <c r="BZ8" s="18"/>
      <c r="CA8" s="18"/>
      <c r="CB8" s="18"/>
      <c r="CC8" s="18"/>
      <c r="CD8" s="18"/>
      <c r="CE8" s="18"/>
      <c r="CF8" s="18"/>
      <c r="CG8" s="18"/>
      <c r="CH8" s="18"/>
    </row>
    <row r="9" spans="1:86" x14ac:dyDescent="0.25">
      <c r="D9" s="6" t="s">
        <v>355</v>
      </c>
      <c r="E9" s="213"/>
      <c r="F9" s="166"/>
      <c r="G9" s="7"/>
      <c r="H9" s="6"/>
      <c r="I9" s="235">
        <f>Inputs!H29</f>
        <v>0.3</v>
      </c>
      <c r="J9" s="235">
        <f>Inputs!H30</f>
        <v>0.3</v>
      </c>
      <c r="K9" s="235">
        <f>Inputs!H31</f>
        <v>0.4</v>
      </c>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18"/>
      <c r="BZ9" s="18"/>
      <c r="CA9" s="18"/>
      <c r="CB9" s="18"/>
      <c r="CC9" s="18"/>
      <c r="CD9" s="18"/>
      <c r="CE9" s="18"/>
      <c r="CF9" s="18"/>
      <c r="CG9" s="18"/>
      <c r="CH9" s="18"/>
    </row>
    <row r="10" spans="1:86" s="38" customFormat="1" x14ac:dyDescent="0.25">
      <c r="A10" s="32"/>
      <c r="B10" s="32"/>
      <c r="C10" s="32"/>
      <c r="D10" s="33" t="s">
        <v>356</v>
      </c>
      <c r="E10" s="243"/>
      <c r="F10" s="221"/>
      <c r="G10" s="34">
        <f>+SUM(I10:K10)</f>
        <v>19397.470164478713</v>
      </c>
      <c r="H10" s="33"/>
      <c r="I10" s="34">
        <f>+I9*$E$7</f>
        <v>5819.2410493436137</v>
      </c>
      <c r="J10" s="34">
        <f>+J9*$E$7</f>
        <v>5819.2410493436137</v>
      </c>
      <c r="K10" s="34">
        <f>+K9*$E$7</f>
        <v>7758.9880657914855</v>
      </c>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row>
    <row r="11" spans="1:86" s="38" customFormat="1" x14ac:dyDescent="0.25">
      <c r="A11" s="32"/>
      <c r="B11" s="32"/>
      <c r="C11" s="32"/>
      <c r="D11" s="33" t="s">
        <v>368</v>
      </c>
      <c r="E11" s="243">
        <f>Inputs!H42+Inputs!H43</f>
        <v>0.04</v>
      </c>
      <c r="F11" s="221"/>
      <c r="G11" s="34">
        <f>SUM(I11:K11)</f>
        <v>775.89880657914853</v>
      </c>
      <c r="H11" s="33"/>
      <c r="I11" s="34">
        <f>+$E$11*I10</f>
        <v>232.76964197374454</v>
      </c>
      <c r="J11" s="34">
        <f>+$E$11*J10</f>
        <v>232.76964197374454</v>
      </c>
      <c r="K11" s="34">
        <f>+$E$11*K10</f>
        <v>310.35952263165944</v>
      </c>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row>
    <row r="12" spans="1:86" x14ac:dyDescent="0.25">
      <c r="D12" s="6" t="s">
        <v>358</v>
      </c>
      <c r="E12" s="213"/>
      <c r="F12" s="166"/>
      <c r="G12" s="7"/>
      <c r="H12" s="6"/>
      <c r="I12" s="7">
        <f>+I10+I11</f>
        <v>6052.0106913173586</v>
      </c>
      <c r="J12" s="7">
        <f t="shared" ref="J12:K12" si="0">+J10+J11</f>
        <v>6052.0106913173586</v>
      </c>
      <c r="K12" s="7">
        <f t="shared" si="0"/>
        <v>8069.3475884231448</v>
      </c>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18"/>
      <c r="BZ12" s="18"/>
      <c r="CA12" s="18"/>
      <c r="CB12" s="18"/>
      <c r="CC12" s="18"/>
      <c r="CD12" s="18"/>
      <c r="CE12" s="18"/>
      <c r="CF12" s="18"/>
      <c r="CG12" s="18"/>
      <c r="CH12" s="18"/>
    </row>
    <row r="13" spans="1:86" x14ac:dyDescent="0.25">
      <c r="D13" s="6" t="s">
        <v>359</v>
      </c>
      <c r="E13" s="213"/>
      <c r="F13" s="166"/>
      <c r="G13" s="7"/>
      <c r="H13" s="6"/>
      <c r="I13" s="7"/>
      <c r="J13" s="7"/>
      <c r="K13" s="7">
        <f>+SUM(I12:K12)</f>
        <v>20173.368971057862</v>
      </c>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18"/>
      <c r="BZ13" s="18"/>
      <c r="CA13" s="18"/>
      <c r="CB13" s="18"/>
      <c r="CC13" s="18"/>
      <c r="CD13" s="18"/>
      <c r="CE13" s="18"/>
      <c r="CF13" s="18"/>
      <c r="CG13" s="18"/>
      <c r="CH13" s="18"/>
    </row>
    <row r="14" spans="1:86" x14ac:dyDescent="0.25">
      <c r="E14" s="213"/>
      <c r="F14" s="166"/>
      <c r="G14" s="7"/>
      <c r="H14" s="6"/>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18"/>
      <c r="BZ14" s="18"/>
      <c r="CA14" s="18"/>
      <c r="CB14" s="18"/>
      <c r="CC14" s="18"/>
      <c r="CD14" s="18"/>
      <c r="CE14" s="18"/>
      <c r="CF14" s="18"/>
      <c r="CG14" s="18"/>
      <c r="CH14" s="18"/>
    </row>
    <row r="15" spans="1:86" x14ac:dyDescent="0.25">
      <c r="B15" s="5" t="s">
        <v>361</v>
      </c>
      <c r="E15" s="213"/>
      <c r="F15" s="166"/>
      <c r="G15" s="7"/>
      <c r="H15" s="6"/>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18"/>
      <c r="BZ15" s="18"/>
      <c r="CA15" s="18"/>
      <c r="CB15" s="18"/>
      <c r="CC15" s="18"/>
      <c r="CD15" s="18"/>
      <c r="CE15" s="18"/>
      <c r="CF15" s="18"/>
      <c r="CG15" s="18"/>
      <c r="CH15" s="18"/>
    </row>
    <row r="16" spans="1:86" x14ac:dyDescent="0.25">
      <c r="D16" s="6" t="s">
        <v>359</v>
      </c>
      <c r="E16" s="213"/>
      <c r="F16" s="166"/>
      <c r="G16" s="7"/>
      <c r="H16" s="6"/>
      <c r="I16" s="7"/>
      <c r="J16" s="7"/>
      <c r="K16" s="7">
        <f>+SUM(I15:K15)</f>
        <v>0</v>
      </c>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18"/>
      <c r="BZ16" s="18"/>
      <c r="CA16" s="18"/>
      <c r="CB16" s="18"/>
      <c r="CC16" s="18"/>
      <c r="CD16" s="18"/>
      <c r="CE16" s="18"/>
      <c r="CF16" s="18"/>
      <c r="CG16" s="18"/>
      <c r="CH16" s="18"/>
    </row>
    <row r="17" spans="1:86" s="38" customFormat="1" x14ac:dyDescent="0.25">
      <c r="A17" s="32"/>
      <c r="B17" s="32"/>
      <c r="C17" s="32"/>
      <c r="D17" s="33" t="s">
        <v>362</v>
      </c>
      <c r="E17" s="243"/>
      <c r="F17" s="221"/>
      <c r="G17" s="34"/>
      <c r="H17" s="33"/>
      <c r="I17" s="34"/>
      <c r="J17" s="34"/>
      <c r="K17" s="34"/>
      <c r="L17" s="34">
        <f>+G10</f>
        <v>19397.470164478713</v>
      </c>
      <c r="M17" s="34">
        <f>+L22</f>
        <v>18011.936581301663</v>
      </c>
      <c r="N17" s="34">
        <f t="shared" ref="N17:BY17" si="1">+M22</f>
        <v>16626.402998124613</v>
      </c>
      <c r="O17" s="34">
        <f t="shared" si="1"/>
        <v>15240.869414947561</v>
      </c>
      <c r="P17" s="34">
        <f t="shared" si="1"/>
        <v>13855.33583177051</v>
      </c>
      <c r="Q17" s="34">
        <f t="shared" si="1"/>
        <v>12469.802248593458</v>
      </c>
      <c r="R17" s="34">
        <f t="shared" si="1"/>
        <v>11084.268665416406</v>
      </c>
      <c r="S17" s="34">
        <f t="shared" si="1"/>
        <v>9698.7350822393546</v>
      </c>
      <c r="T17" s="34">
        <f t="shared" si="1"/>
        <v>8313.2014990623029</v>
      </c>
      <c r="U17" s="34">
        <f t="shared" si="1"/>
        <v>6927.6679158852521</v>
      </c>
      <c r="V17" s="34">
        <f t="shared" si="1"/>
        <v>5542.1343327082013</v>
      </c>
      <c r="W17" s="34">
        <f t="shared" si="1"/>
        <v>4156.6007495311505</v>
      </c>
      <c r="X17" s="34">
        <f t="shared" si="1"/>
        <v>2771.0671663540998</v>
      </c>
      <c r="Y17" s="34">
        <f t="shared" si="1"/>
        <v>1385.5335831770487</v>
      </c>
      <c r="Z17" s="34">
        <f t="shared" si="1"/>
        <v>-2.2737367544323206E-12</v>
      </c>
      <c r="AA17" s="34">
        <f t="shared" si="1"/>
        <v>-2.2737367544323206E-12</v>
      </c>
      <c r="AB17" s="34">
        <f t="shared" si="1"/>
        <v>-2.2737367544323206E-12</v>
      </c>
      <c r="AC17" s="34">
        <f t="shared" si="1"/>
        <v>-2.2737367544323206E-12</v>
      </c>
      <c r="AD17" s="34">
        <f t="shared" si="1"/>
        <v>-2.2737367544323206E-12</v>
      </c>
      <c r="AE17" s="34">
        <f t="shared" si="1"/>
        <v>-2.2737367544323206E-12</v>
      </c>
      <c r="AF17" s="34">
        <f t="shared" si="1"/>
        <v>-2.2737367544323206E-12</v>
      </c>
      <c r="AG17" s="34">
        <f t="shared" si="1"/>
        <v>-2.2737367544323206E-12</v>
      </c>
      <c r="AH17" s="34">
        <f t="shared" si="1"/>
        <v>-2.2737367544323206E-12</v>
      </c>
      <c r="AI17" s="34">
        <f t="shared" si="1"/>
        <v>-2.2737367544323206E-12</v>
      </c>
      <c r="AJ17" s="34">
        <f t="shared" si="1"/>
        <v>-2.2737367544323206E-12</v>
      </c>
      <c r="AK17" s="34">
        <f t="shared" si="1"/>
        <v>-2.2737367544323206E-12</v>
      </c>
      <c r="AL17" s="34">
        <f t="shared" si="1"/>
        <v>-2.2737367544323206E-12</v>
      </c>
      <c r="AM17" s="34">
        <f t="shared" si="1"/>
        <v>-2.2737367544323206E-12</v>
      </c>
      <c r="AN17" s="34">
        <f t="shared" si="1"/>
        <v>-2.2737367544323206E-12</v>
      </c>
      <c r="AO17" s="34">
        <f t="shared" si="1"/>
        <v>-2.2737367544323206E-12</v>
      </c>
      <c r="AP17" s="34">
        <f t="shared" si="1"/>
        <v>-2.2737367544323206E-12</v>
      </c>
      <c r="AQ17" s="34">
        <f t="shared" si="1"/>
        <v>-2.2737367544323206E-12</v>
      </c>
      <c r="AR17" s="34">
        <f t="shared" si="1"/>
        <v>-2.2737367544323206E-12</v>
      </c>
      <c r="AS17" s="34">
        <f t="shared" si="1"/>
        <v>-2.2737367544323206E-12</v>
      </c>
      <c r="AT17" s="34">
        <f t="shared" si="1"/>
        <v>-2.2737367544323206E-12</v>
      </c>
      <c r="AU17" s="34">
        <f t="shared" si="1"/>
        <v>-2.2737367544323206E-12</v>
      </c>
      <c r="AV17" s="34">
        <f t="shared" si="1"/>
        <v>-2.2737367544323206E-12</v>
      </c>
      <c r="AW17" s="34">
        <f t="shared" si="1"/>
        <v>-2.2737367544323206E-12</v>
      </c>
      <c r="AX17" s="34">
        <f t="shared" si="1"/>
        <v>-2.2737367544323206E-12</v>
      </c>
      <c r="AY17" s="34">
        <f t="shared" si="1"/>
        <v>-2.2737367544323206E-12</v>
      </c>
      <c r="AZ17" s="34">
        <f t="shared" si="1"/>
        <v>-2.2737367544323206E-12</v>
      </c>
      <c r="BA17" s="34">
        <f t="shared" si="1"/>
        <v>-2.2737367544323206E-12</v>
      </c>
      <c r="BB17" s="34">
        <f t="shared" si="1"/>
        <v>-2.2737367544323206E-12</v>
      </c>
      <c r="BC17" s="34">
        <f t="shared" si="1"/>
        <v>-2.2737367544323206E-12</v>
      </c>
      <c r="BD17" s="34">
        <f t="shared" si="1"/>
        <v>-2.2737367544323206E-12</v>
      </c>
      <c r="BE17" s="34">
        <f t="shared" si="1"/>
        <v>-2.2737367544323206E-12</v>
      </c>
      <c r="BF17" s="34">
        <f t="shared" si="1"/>
        <v>-2.2737367544323206E-12</v>
      </c>
      <c r="BG17" s="34">
        <f t="shared" si="1"/>
        <v>-2.2737367544323206E-12</v>
      </c>
      <c r="BH17" s="34">
        <f t="shared" si="1"/>
        <v>-2.2737367544323206E-12</v>
      </c>
      <c r="BI17" s="34">
        <f t="shared" si="1"/>
        <v>-2.2737367544323206E-12</v>
      </c>
      <c r="BJ17" s="34">
        <f t="shared" si="1"/>
        <v>-2.2737367544323206E-12</v>
      </c>
      <c r="BK17" s="34">
        <f t="shared" si="1"/>
        <v>-2.2737367544323206E-12</v>
      </c>
      <c r="BL17" s="34">
        <f t="shared" si="1"/>
        <v>-2.2737367544323206E-12</v>
      </c>
      <c r="BM17" s="34">
        <f t="shared" si="1"/>
        <v>-2.2737367544323206E-12</v>
      </c>
      <c r="BN17" s="34">
        <f t="shared" si="1"/>
        <v>-2.2737367544323206E-12</v>
      </c>
      <c r="BO17" s="34">
        <f t="shared" si="1"/>
        <v>-2.2737367544323206E-12</v>
      </c>
      <c r="BP17" s="34">
        <f t="shared" si="1"/>
        <v>-2.2737367544323206E-12</v>
      </c>
      <c r="BQ17" s="34">
        <f t="shared" si="1"/>
        <v>-2.2737367544323206E-12</v>
      </c>
      <c r="BR17" s="34">
        <f t="shared" si="1"/>
        <v>-2.2737367544323206E-12</v>
      </c>
      <c r="BS17" s="34">
        <f t="shared" si="1"/>
        <v>-2.2737367544323206E-12</v>
      </c>
      <c r="BT17" s="34">
        <f t="shared" si="1"/>
        <v>-2.2737367544323206E-12</v>
      </c>
      <c r="BU17" s="34">
        <f t="shared" si="1"/>
        <v>-2.2737367544323206E-12</v>
      </c>
      <c r="BV17" s="34">
        <f t="shared" si="1"/>
        <v>-2.2737367544323206E-12</v>
      </c>
      <c r="BW17" s="34">
        <f t="shared" si="1"/>
        <v>-2.2737367544323206E-12</v>
      </c>
      <c r="BX17" s="34">
        <f t="shared" si="1"/>
        <v>-2.2737367544323206E-12</v>
      </c>
      <c r="BY17" s="34">
        <f t="shared" si="1"/>
        <v>-2.2737367544323206E-12</v>
      </c>
      <c r="BZ17" s="34">
        <f t="shared" ref="BZ17:CH17" si="2">+BY22</f>
        <v>-2.2737367544323206E-12</v>
      </c>
      <c r="CA17" s="34">
        <f t="shared" si="2"/>
        <v>-2.2737367544323206E-12</v>
      </c>
      <c r="CB17" s="34">
        <f t="shared" si="2"/>
        <v>-2.2737367544323206E-12</v>
      </c>
      <c r="CC17" s="34">
        <f t="shared" si="2"/>
        <v>-2.2737367544323206E-12</v>
      </c>
      <c r="CD17" s="34">
        <f t="shared" si="2"/>
        <v>-2.2737367544323206E-12</v>
      </c>
      <c r="CE17" s="34">
        <f t="shared" si="2"/>
        <v>-2.2737367544323206E-12</v>
      </c>
      <c r="CF17" s="34">
        <f t="shared" si="2"/>
        <v>-2.2737367544323206E-12</v>
      </c>
      <c r="CG17" s="34">
        <f t="shared" si="2"/>
        <v>-2.2737367544323206E-12</v>
      </c>
      <c r="CH17" s="34">
        <f t="shared" si="2"/>
        <v>-2.2737367544323206E-12</v>
      </c>
    </row>
    <row r="18" spans="1:86" s="241" customFormat="1" x14ac:dyDescent="0.25">
      <c r="A18" s="236"/>
      <c r="B18" s="236"/>
      <c r="C18" s="236"/>
      <c r="D18" s="237" t="s">
        <v>363</v>
      </c>
      <c r="E18" s="238">
        <v>0.04</v>
      </c>
      <c r="F18" s="239" t="s">
        <v>52</v>
      </c>
      <c r="G18" s="240"/>
      <c r="H18" s="237"/>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row>
    <row r="19" spans="1:86" s="38" customFormat="1" x14ac:dyDescent="0.25">
      <c r="A19" s="32"/>
      <c r="B19" s="32"/>
      <c r="C19" s="32"/>
      <c r="D19" s="33" t="s">
        <v>364</v>
      </c>
      <c r="E19" s="243"/>
      <c r="F19" s="221"/>
      <c r="G19" s="34"/>
      <c r="H19" s="33"/>
      <c r="I19" s="34"/>
      <c r="J19" s="34"/>
      <c r="K19" s="34"/>
      <c r="L19" s="34">
        <f>+$E$18*L17</f>
        <v>775.89880657914853</v>
      </c>
      <c r="M19" s="34">
        <f t="shared" ref="M19:BX19" si="3">+$E$18*M17</f>
        <v>720.47746325206651</v>
      </c>
      <c r="N19" s="34">
        <f t="shared" si="3"/>
        <v>665.0561199249845</v>
      </c>
      <c r="O19" s="34">
        <f t="shared" si="3"/>
        <v>609.63477659790249</v>
      </c>
      <c r="P19" s="34">
        <f t="shared" si="3"/>
        <v>554.21343327082036</v>
      </c>
      <c r="Q19" s="34">
        <f t="shared" si="3"/>
        <v>498.79208994373835</v>
      </c>
      <c r="R19" s="34">
        <f t="shared" si="3"/>
        <v>443.37074661665628</v>
      </c>
      <c r="S19" s="34">
        <f t="shared" si="3"/>
        <v>387.94940328957421</v>
      </c>
      <c r="T19" s="34">
        <f t="shared" si="3"/>
        <v>332.52805996249214</v>
      </c>
      <c r="U19" s="34">
        <f t="shared" si="3"/>
        <v>277.10671663541007</v>
      </c>
      <c r="V19" s="34">
        <f t="shared" si="3"/>
        <v>221.68537330832805</v>
      </c>
      <c r="W19" s="34">
        <f t="shared" si="3"/>
        <v>166.26402998124601</v>
      </c>
      <c r="X19" s="34">
        <f t="shared" si="3"/>
        <v>110.842686654164</v>
      </c>
      <c r="Y19" s="34">
        <f t="shared" si="3"/>
        <v>55.421343327081949</v>
      </c>
      <c r="Z19" s="34">
        <f t="shared" si="3"/>
        <v>-9.0949470177292829E-14</v>
      </c>
      <c r="AA19" s="34">
        <f t="shared" si="3"/>
        <v>-9.0949470177292829E-14</v>
      </c>
      <c r="AB19" s="34">
        <f t="shared" si="3"/>
        <v>-9.0949470177292829E-14</v>
      </c>
      <c r="AC19" s="34">
        <f t="shared" si="3"/>
        <v>-9.0949470177292829E-14</v>
      </c>
      <c r="AD19" s="34">
        <f t="shared" si="3"/>
        <v>-9.0949470177292829E-14</v>
      </c>
      <c r="AE19" s="34">
        <f t="shared" si="3"/>
        <v>-9.0949470177292829E-14</v>
      </c>
      <c r="AF19" s="34">
        <f t="shared" si="3"/>
        <v>-9.0949470177292829E-14</v>
      </c>
      <c r="AG19" s="34">
        <f t="shared" si="3"/>
        <v>-9.0949470177292829E-14</v>
      </c>
      <c r="AH19" s="34">
        <f t="shared" si="3"/>
        <v>-9.0949470177292829E-14</v>
      </c>
      <c r="AI19" s="34">
        <f t="shared" si="3"/>
        <v>-9.0949470177292829E-14</v>
      </c>
      <c r="AJ19" s="34">
        <f t="shared" si="3"/>
        <v>-9.0949470177292829E-14</v>
      </c>
      <c r="AK19" s="34">
        <f t="shared" si="3"/>
        <v>-9.0949470177292829E-14</v>
      </c>
      <c r="AL19" s="34">
        <f t="shared" si="3"/>
        <v>-9.0949470177292829E-14</v>
      </c>
      <c r="AM19" s="34">
        <f t="shared" si="3"/>
        <v>-9.0949470177292829E-14</v>
      </c>
      <c r="AN19" s="34">
        <f t="shared" si="3"/>
        <v>-9.0949470177292829E-14</v>
      </c>
      <c r="AO19" s="34">
        <f t="shared" si="3"/>
        <v>-9.0949470177292829E-14</v>
      </c>
      <c r="AP19" s="34">
        <f t="shared" si="3"/>
        <v>-9.0949470177292829E-14</v>
      </c>
      <c r="AQ19" s="34">
        <f t="shared" si="3"/>
        <v>-9.0949470177292829E-14</v>
      </c>
      <c r="AR19" s="34">
        <f t="shared" si="3"/>
        <v>-9.0949470177292829E-14</v>
      </c>
      <c r="AS19" s="34">
        <f t="shared" si="3"/>
        <v>-9.0949470177292829E-14</v>
      </c>
      <c r="AT19" s="34">
        <f t="shared" si="3"/>
        <v>-9.0949470177292829E-14</v>
      </c>
      <c r="AU19" s="34">
        <f t="shared" si="3"/>
        <v>-9.0949470177292829E-14</v>
      </c>
      <c r="AV19" s="34">
        <f t="shared" si="3"/>
        <v>-9.0949470177292829E-14</v>
      </c>
      <c r="AW19" s="34">
        <f t="shared" si="3"/>
        <v>-9.0949470177292829E-14</v>
      </c>
      <c r="AX19" s="34">
        <f t="shared" si="3"/>
        <v>-9.0949470177292829E-14</v>
      </c>
      <c r="AY19" s="34">
        <f t="shared" si="3"/>
        <v>-9.0949470177292829E-14</v>
      </c>
      <c r="AZ19" s="34">
        <f t="shared" si="3"/>
        <v>-9.0949470177292829E-14</v>
      </c>
      <c r="BA19" s="34">
        <f t="shared" si="3"/>
        <v>-9.0949470177292829E-14</v>
      </c>
      <c r="BB19" s="34">
        <f t="shared" si="3"/>
        <v>-9.0949470177292829E-14</v>
      </c>
      <c r="BC19" s="34">
        <f t="shared" si="3"/>
        <v>-9.0949470177292829E-14</v>
      </c>
      <c r="BD19" s="34">
        <f t="shared" si="3"/>
        <v>-9.0949470177292829E-14</v>
      </c>
      <c r="BE19" s="34">
        <f t="shared" si="3"/>
        <v>-9.0949470177292829E-14</v>
      </c>
      <c r="BF19" s="34">
        <f t="shared" si="3"/>
        <v>-9.0949470177292829E-14</v>
      </c>
      <c r="BG19" s="34">
        <f t="shared" si="3"/>
        <v>-9.0949470177292829E-14</v>
      </c>
      <c r="BH19" s="34">
        <f t="shared" si="3"/>
        <v>-9.0949470177292829E-14</v>
      </c>
      <c r="BI19" s="34">
        <f t="shared" si="3"/>
        <v>-9.0949470177292829E-14</v>
      </c>
      <c r="BJ19" s="34">
        <f t="shared" si="3"/>
        <v>-9.0949470177292829E-14</v>
      </c>
      <c r="BK19" s="34">
        <f t="shared" si="3"/>
        <v>-9.0949470177292829E-14</v>
      </c>
      <c r="BL19" s="34">
        <f t="shared" si="3"/>
        <v>-9.0949470177292829E-14</v>
      </c>
      <c r="BM19" s="34">
        <f t="shared" si="3"/>
        <v>-9.0949470177292829E-14</v>
      </c>
      <c r="BN19" s="34">
        <f t="shared" si="3"/>
        <v>-9.0949470177292829E-14</v>
      </c>
      <c r="BO19" s="34">
        <f t="shared" si="3"/>
        <v>-9.0949470177292829E-14</v>
      </c>
      <c r="BP19" s="34">
        <f t="shared" si="3"/>
        <v>-9.0949470177292829E-14</v>
      </c>
      <c r="BQ19" s="34">
        <f t="shared" si="3"/>
        <v>-9.0949470177292829E-14</v>
      </c>
      <c r="BR19" s="34">
        <f t="shared" si="3"/>
        <v>-9.0949470177292829E-14</v>
      </c>
      <c r="BS19" s="34">
        <f t="shared" si="3"/>
        <v>-9.0949470177292829E-14</v>
      </c>
      <c r="BT19" s="34">
        <f t="shared" si="3"/>
        <v>-9.0949470177292829E-14</v>
      </c>
      <c r="BU19" s="34">
        <f t="shared" si="3"/>
        <v>-9.0949470177292829E-14</v>
      </c>
      <c r="BV19" s="34">
        <f t="shared" si="3"/>
        <v>-9.0949470177292829E-14</v>
      </c>
      <c r="BW19" s="34">
        <f t="shared" si="3"/>
        <v>-9.0949470177292829E-14</v>
      </c>
      <c r="BX19" s="34">
        <f t="shared" si="3"/>
        <v>-9.0949470177292829E-14</v>
      </c>
      <c r="BY19" s="34">
        <f t="shared" ref="BY19:CH19" si="4">+$E$18*BY17</f>
        <v>-9.0949470177292829E-14</v>
      </c>
      <c r="BZ19" s="34">
        <f t="shared" si="4"/>
        <v>-9.0949470177292829E-14</v>
      </c>
      <c r="CA19" s="34">
        <f t="shared" si="4"/>
        <v>-9.0949470177292829E-14</v>
      </c>
      <c r="CB19" s="34">
        <f t="shared" si="4"/>
        <v>-9.0949470177292829E-14</v>
      </c>
      <c r="CC19" s="34">
        <f t="shared" si="4"/>
        <v>-9.0949470177292829E-14</v>
      </c>
      <c r="CD19" s="34">
        <f t="shared" si="4"/>
        <v>-9.0949470177292829E-14</v>
      </c>
      <c r="CE19" s="34">
        <f t="shared" si="4"/>
        <v>-9.0949470177292829E-14</v>
      </c>
      <c r="CF19" s="34">
        <f t="shared" si="4"/>
        <v>-9.0949470177292829E-14</v>
      </c>
      <c r="CG19" s="34">
        <f t="shared" si="4"/>
        <v>-9.0949470177292829E-14</v>
      </c>
      <c r="CH19" s="34">
        <f t="shared" si="4"/>
        <v>-9.0949470177292829E-14</v>
      </c>
    </row>
    <row r="20" spans="1:86" s="241" customFormat="1" x14ac:dyDescent="0.25">
      <c r="A20" s="236"/>
      <c r="B20" s="236"/>
      <c r="C20" s="236"/>
      <c r="D20" s="237" t="s">
        <v>365</v>
      </c>
      <c r="E20" s="242">
        <f>17-3</f>
        <v>14</v>
      </c>
      <c r="F20" s="239" t="s">
        <v>43</v>
      </c>
      <c r="G20" s="240"/>
      <c r="H20" s="237"/>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row>
    <row r="21" spans="1:86" s="38" customFormat="1" x14ac:dyDescent="0.25">
      <c r="A21" s="32"/>
      <c r="B21" s="32"/>
      <c r="C21" s="32"/>
      <c r="D21" s="33" t="s">
        <v>366</v>
      </c>
      <c r="E21" s="34">
        <f>+L17/E20</f>
        <v>1385.533583177051</v>
      </c>
      <c r="F21" s="221"/>
      <c r="G21" s="34">
        <f>+SUM(I21:AB21)</f>
        <v>19397.470164478716</v>
      </c>
      <c r="H21" s="33"/>
      <c r="I21" s="34"/>
      <c r="J21" s="34"/>
      <c r="K21" s="34"/>
      <c r="L21" s="34">
        <f t="shared" ref="L21:Y21" si="5">+$E$21</f>
        <v>1385.533583177051</v>
      </c>
      <c r="M21" s="34">
        <f t="shared" si="5"/>
        <v>1385.533583177051</v>
      </c>
      <c r="N21" s="34">
        <f t="shared" si="5"/>
        <v>1385.533583177051</v>
      </c>
      <c r="O21" s="34">
        <f t="shared" si="5"/>
        <v>1385.533583177051</v>
      </c>
      <c r="P21" s="34">
        <f t="shared" si="5"/>
        <v>1385.533583177051</v>
      </c>
      <c r="Q21" s="34">
        <f t="shared" si="5"/>
        <v>1385.533583177051</v>
      </c>
      <c r="R21" s="34">
        <f t="shared" si="5"/>
        <v>1385.533583177051</v>
      </c>
      <c r="S21" s="34">
        <f t="shared" si="5"/>
        <v>1385.533583177051</v>
      </c>
      <c r="T21" s="34">
        <f t="shared" si="5"/>
        <v>1385.533583177051</v>
      </c>
      <c r="U21" s="34">
        <f t="shared" si="5"/>
        <v>1385.533583177051</v>
      </c>
      <c r="V21" s="34">
        <f t="shared" si="5"/>
        <v>1385.533583177051</v>
      </c>
      <c r="W21" s="34">
        <f t="shared" si="5"/>
        <v>1385.533583177051</v>
      </c>
      <c r="X21" s="34">
        <f t="shared" si="5"/>
        <v>1385.533583177051</v>
      </c>
      <c r="Y21" s="34">
        <f t="shared" si="5"/>
        <v>1385.533583177051</v>
      </c>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row>
    <row r="22" spans="1:86" s="38" customFormat="1" x14ac:dyDescent="0.25">
      <c r="A22" s="32"/>
      <c r="B22" s="32"/>
      <c r="C22" s="32"/>
      <c r="D22" s="33" t="s">
        <v>353</v>
      </c>
      <c r="E22" s="243"/>
      <c r="F22" s="221"/>
      <c r="G22" s="34"/>
      <c r="H22" s="33"/>
      <c r="I22" s="34"/>
      <c r="J22" s="34"/>
      <c r="K22" s="34"/>
      <c r="L22" s="34">
        <f>+L17-L21</f>
        <v>18011.936581301663</v>
      </c>
      <c r="M22" s="34">
        <f t="shared" ref="M22:BX22" si="6">+M17-M21</f>
        <v>16626.402998124613</v>
      </c>
      <c r="N22" s="34">
        <f t="shared" si="6"/>
        <v>15240.869414947561</v>
      </c>
      <c r="O22" s="34">
        <f t="shared" si="6"/>
        <v>13855.33583177051</v>
      </c>
      <c r="P22" s="34">
        <f t="shared" si="6"/>
        <v>12469.802248593458</v>
      </c>
      <c r="Q22" s="34">
        <f t="shared" si="6"/>
        <v>11084.268665416406</v>
      </c>
      <c r="R22" s="34">
        <f t="shared" si="6"/>
        <v>9698.7350822393546</v>
      </c>
      <c r="S22" s="34">
        <f t="shared" si="6"/>
        <v>8313.2014990623029</v>
      </c>
      <c r="T22" s="34">
        <f t="shared" si="6"/>
        <v>6927.6679158852521</v>
      </c>
      <c r="U22" s="34">
        <f t="shared" si="6"/>
        <v>5542.1343327082013</v>
      </c>
      <c r="V22" s="34">
        <f t="shared" si="6"/>
        <v>4156.6007495311505</v>
      </c>
      <c r="W22" s="34">
        <f t="shared" si="6"/>
        <v>2771.0671663540998</v>
      </c>
      <c r="X22" s="34">
        <f t="shared" si="6"/>
        <v>1385.5335831770487</v>
      </c>
      <c r="Y22" s="34">
        <f t="shared" si="6"/>
        <v>-2.2737367544323206E-12</v>
      </c>
      <c r="Z22" s="34">
        <f t="shared" si="6"/>
        <v>-2.2737367544323206E-12</v>
      </c>
      <c r="AA22" s="34">
        <f t="shared" si="6"/>
        <v>-2.2737367544323206E-12</v>
      </c>
      <c r="AB22" s="34">
        <f t="shared" si="6"/>
        <v>-2.2737367544323206E-12</v>
      </c>
      <c r="AC22" s="34">
        <f t="shared" si="6"/>
        <v>-2.2737367544323206E-12</v>
      </c>
      <c r="AD22" s="34">
        <f t="shared" si="6"/>
        <v>-2.2737367544323206E-12</v>
      </c>
      <c r="AE22" s="34">
        <f t="shared" si="6"/>
        <v>-2.2737367544323206E-12</v>
      </c>
      <c r="AF22" s="34">
        <f t="shared" si="6"/>
        <v>-2.2737367544323206E-12</v>
      </c>
      <c r="AG22" s="34">
        <f t="shared" si="6"/>
        <v>-2.2737367544323206E-12</v>
      </c>
      <c r="AH22" s="34">
        <f t="shared" si="6"/>
        <v>-2.2737367544323206E-12</v>
      </c>
      <c r="AI22" s="34">
        <f t="shared" si="6"/>
        <v>-2.2737367544323206E-12</v>
      </c>
      <c r="AJ22" s="34">
        <f t="shared" si="6"/>
        <v>-2.2737367544323206E-12</v>
      </c>
      <c r="AK22" s="34">
        <f t="shared" si="6"/>
        <v>-2.2737367544323206E-12</v>
      </c>
      <c r="AL22" s="34">
        <f t="shared" si="6"/>
        <v>-2.2737367544323206E-12</v>
      </c>
      <c r="AM22" s="34">
        <f t="shared" si="6"/>
        <v>-2.2737367544323206E-12</v>
      </c>
      <c r="AN22" s="34">
        <f t="shared" si="6"/>
        <v>-2.2737367544323206E-12</v>
      </c>
      <c r="AO22" s="34">
        <f t="shared" si="6"/>
        <v>-2.2737367544323206E-12</v>
      </c>
      <c r="AP22" s="34">
        <f t="shared" si="6"/>
        <v>-2.2737367544323206E-12</v>
      </c>
      <c r="AQ22" s="34">
        <f t="shared" si="6"/>
        <v>-2.2737367544323206E-12</v>
      </c>
      <c r="AR22" s="34">
        <f t="shared" si="6"/>
        <v>-2.2737367544323206E-12</v>
      </c>
      <c r="AS22" s="34">
        <f t="shared" si="6"/>
        <v>-2.2737367544323206E-12</v>
      </c>
      <c r="AT22" s="34">
        <f t="shared" si="6"/>
        <v>-2.2737367544323206E-12</v>
      </c>
      <c r="AU22" s="34">
        <f t="shared" si="6"/>
        <v>-2.2737367544323206E-12</v>
      </c>
      <c r="AV22" s="34">
        <f t="shared" si="6"/>
        <v>-2.2737367544323206E-12</v>
      </c>
      <c r="AW22" s="34">
        <f t="shared" si="6"/>
        <v>-2.2737367544323206E-12</v>
      </c>
      <c r="AX22" s="34">
        <f t="shared" si="6"/>
        <v>-2.2737367544323206E-12</v>
      </c>
      <c r="AY22" s="34">
        <f t="shared" si="6"/>
        <v>-2.2737367544323206E-12</v>
      </c>
      <c r="AZ22" s="34">
        <f t="shared" si="6"/>
        <v>-2.2737367544323206E-12</v>
      </c>
      <c r="BA22" s="34">
        <f t="shared" si="6"/>
        <v>-2.2737367544323206E-12</v>
      </c>
      <c r="BB22" s="34">
        <f t="shared" si="6"/>
        <v>-2.2737367544323206E-12</v>
      </c>
      <c r="BC22" s="34">
        <f t="shared" si="6"/>
        <v>-2.2737367544323206E-12</v>
      </c>
      <c r="BD22" s="34">
        <f t="shared" si="6"/>
        <v>-2.2737367544323206E-12</v>
      </c>
      <c r="BE22" s="34">
        <f t="shared" si="6"/>
        <v>-2.2737367544323206E-12</v>
      </c>
      <c r="BF22" s="34">
        <f t="shared" si="6"/>
        <v>-2.2737367544323206E-12</v>
      </c>
      <c r="BG22" s="34">
        <f t="shared" si="6"/>
        <v>-2.2737367544323206E-12</v>
      </c>
      <c r="BH22" s="34">
        <f t="shared" si="6"/>
        <v>-2.2737367544323206E-12</v>
      </c>
      <c r="BI22" s="34">
        <f t="shared" si="6"/>
        <v>-2.2737367544323206E-12</v>
      </c>
      <c r="BJ22" s="34">
        <f t="shared" si="6"/>
        <v>-2.2737367544323206E-12</v>
      </c>
      <c r="BK22" s="34">
        <f t="shared" si="6"/>
        <v>-2.2737367544323206E-12</v>
      </c>
      <c r="BL22" s="34">
        <f t="shared" si="6"/>
        <v>-2.2737367544323206E-12</v>
      </c>
      <c r="BM22" s="34">
        <f t="shared" si="6"/>
        <v>-2.2737367544323206E-12</v>
      </c>
      <c r="BN22" s="34">
        <f t="shared" si="6"/>
        <v>-2.2737367544323206E-12</v>
      </c>
      <c r="BO22" s="34">
        <f t="shared" si="6"/>
        <v>-2.2737367544323206E-12</v>
      </c>
      <c r="BP22" s="34">
        <f t="shared" si="6"/>
        <v>-2.2737367544323206E-12</v>
      </c>
      <c r="BQ22" s="34">
        <f t="shared" si="6"/>
        <v>-2.2737367544323206E-12</v>
      </c>
      <c r="BR22" s="34">
        <f t="shared" si="6"/>
        <v>-2.2737367544323206E-12</v>
      </c>
      <c r="BS22" s="34">
        <f t="shared" si="6"/>
        <v>-2.2737367544323206E-12</v>
      </c>
      <c r="BT22" s="34">
        <f t="shared" si="6"/>
        <v>-2.2737367544323206E-12</v>
      </c>
      <c r="BU22" s="34">
        <f t="shared" si="6"/>
        <v>-2.2737367544323206E-12</v>
      </c>
      <c r="BV22" s="34">
        <f t="shared" si="6"/>
        <v>-2.2737367544323206E-12</v>
      </c>
      <c r="BW22" s="34">
        <f t="shared" si="6"/>
        <v>-2.2737367544323206E-12</v>
      </c>
      <c r="BX22" s="34">
        <f t="shared" si="6"/>
        <v>-2.2737367544323206E-12</v>
      </c>
      <c r="BY22" s="34">
        <f t="shared" ref="BY22:CH22" si="7">+BY17-BY21</f>
        <v>-2.2737367544323206E-12</v>
      </c>
      <c r="BZ22" s="34">
        <f t="shared" si="7"/>
        <v>-2.2737367544323206E-12</v>
      </c>
      <c r="CA22" s="34">
        <f t="shared" si="7"/>
        <v>-2.2737367544323206E-12</v>
      </c>
      <c r="CB22" s="34">
        <f t="shared" si="7"/>
        <v>-2.2737367544323206E-12</v>
      </c>
      <c r="CC22" s="34">
        <f t="shared" si="7"/>
        <v>-2.2737367544323206E-12</v>
      </c>
      <c r="CD22" s="34">
        <f t="shared" si="7"/>
        <v>-2.2737367544323206E-12</v>
      </c>
      <c r="CE22" s="34">
        <f t="shared" si="7"/>
        <v>-2.2737367544323206E-12</v>
      </c>
      <c r="CF22" s="34">
        <f t="shared" si="7"/>
        <v>-2.2737367544323206E-12</v>
      </c>
      <c r="CG22" s="34">
        <f t="shared" si="7"/>
        <v>-2.2737367544323206E-12</v>
      </c>
      <c r="CH22" s="34">
        <f t="shared" si="7"/>
        <v>-2.2737367544323206E-12</v>
      </c>
    </row>
    <row r="23" spans="1:86" s="38" customFormat="1" x14ac:dyDescent="0.25">
      <c r="A23" s="32"/>
      <c r="B23" s="32"/>
      <c r="C23" s="32"/>
      <c r="D23" s="33" t="s">
        <v>354</v>
      </c>
      <c r="E23" s="243"/>
      <c r="F23" s="221"/>
      <c r="G23" s="34"/>
      <c r="H23" s="33"/>
      <c r="I23" s="34"/>
      <c r="J23" s="34"/>
      <c r="K23" s="34"/>
      <c r="L23" s="34">
        <f>+L19+L21</f>
        <v>2161.4323897561994</v>
      </c>
      <c r="M23" s="34">
        <f t="shared" ref="M23:BX23" si="8">+M19+M21</f>
        <v>2106.0110464291174</v>
      </c>
      <c r="N23" s="34">
        <f t="shared" si="8"/>
        <v>2050.5897031020354</v>
      </c>
      <c r="O23" s="34">
        <f t="shared" si="8"/>
        <v>1995.1683597749534</v>
      </c>
      <c r="P23" s="34">
        <f t="shared" si="8"/>
        <v>1939.7470164478714</v>
      </c>
      <c r="Q23" s="34">
        <f t="shared" si="8"/>
        <v>1884.3256731207894</v>
      </c>
      <c r="R23" s="34">
        <f t="shared" si="8"/>
        <v>1828.9043297937073</v>
      </c>
      <c r="S23" s="34">
        <f t="shared" si="8"/>
        <v>1773.4829864666253</v>
      </c>
      <c r="T23" s="34">
        <f t="shared" si="8"/>
        <v>1718.0616431395431</v>
      </c>
      <c r="U23" s="34">
        <f t="shared" si="8"/>
        <v>1662.6402998124611</v>
      </c>
      <c r="V23" s="34">
        <f t="shared" si="8"/>
        <v>1607.2189564853791</v>
      </c>
      <c r="W23" s="34">
        <f t="shared" si="8"/>
        <v>1551.7976131582971</v>
      </c>
      <c r="X23" s="34">
        <f t="shared" si="8"/>
        <v>1496.376269831215</v>
      </c>
      <c r="Y23" s="34">
        <f t="shared" si="8"/>
        <v>1440.954926504133</v>
      </c>
      <c r="Z23" s="34">
        <f t="shared" si="8"/>
        <v>-9.0949470177292829E-14</v>
      </c>
      <c r="AA23" s="34">
        <f t="shared" si="8"/>
        <v>-9.0949470177292829E-14</v>
      </c>
      <c r="AB23" s="34">
        <f t="shared" si="8"/>
        <v>-9.0949470177292829E-14</v>
      </c>
      <c r="AC23" s="34">
        <f t="shared" si="8"/>
        <v>-9.0949470177292829E-14</v>
      </c>
      <c r="AD23" s="34">
        <f t="shared" si="8"/>
        <v>-9.0949470177292829E-14</v>
      </c>
      <c r="AE23" s="34">
        <f t="shared" si="8"/>
        <v>-9.0949470177292829E-14</v>
      </c>
      <c r="AF23" s="34">
        <f t="shared" si="8"/>
        <v>-9.0949470177292829E-14</v>
      </c>
      <c r="AG23" s="34">
        <f t="shared" si="8"/>
        <v>-9.0949470177292829E-14</v>
      </c>
      <c r="AH23" s="34">
        <f t="shared" si="8"/>
        <v>-9.0949470177292829E-14</v>
      </c>
      <c r="AI23" s="34">
        <f t="shared" si="8"/>
        <v>-9.0949470177292829E-14</v>
      </c>
      <c r="AJ23" s="34">
        <f t="shared" si="8"/>
        <v>-9.0949470177292829E-14</v>
      </c>
      <c r="AK23" s="34">
        <f t="shared" si="8"/>
        <v>-9.0949470177292829E-14</v>
      </c>
      <c r="AL23" s="34">
        <f t="shared" si="8"/>
        <v>-9.0949470177292829E-14</v>
      </c>
      <c r="AM23" s="34">
        <f t="shared" si="8"/>
        <v>-9.0949470177292829E-14</v>
      </c>
      <c r="AN23" s="34">
        <f t="shared" si="8"/>
        <v>-9.0949470177292829E-14</v>
      </c>
      <c r="AO23" s="34">
        <f t="shared" si="8"/>
        <v>-9.0949470177292829E-14</v>
      </c>
      <c r="AP23" s="34">
        <f t="shared" si="8"/>
        <v>-9.0949470177292829E-14</v>
      </c>
      <c r="AQ23" s="34">
        <f t="shared" si="8"/>
        <v>-9.0949470177292829E-14</v>
      </c>
      <c r="AR23" s="34">
        <f t="shared" si="8"/>
        <v>-9.0949470177292829E-14</v>
      </c>
      <c r="AS23" s="34">
        <f t="shared" si="8"/>
        <v>-9.0949470177292829E-14</v>
      </c>
      <c r="AT23" s="34">
        <f t="shared" si="8"/>
        <v>-9.0949470177292829E-14</v>
      </c>
      <c r="AU23" s="34">
        <f t="shared" si="8"/>
        <v>-9.0949470177292829E-14</v>
      </c>
      <c r="AV23" s="34">
        <f t="shared" si="8"/>
        <v>-9.0949470177292829E-14</v>
      </c>
      <c r="AW23" s="34">
        <f t="shared" si="8"/>
        <v>-9.0949470177292829E-14</v>
      </c>
      <c r="AX23" s="34">
        <f t="shared" si="8"/>
        <v>-9.0949470177292829E-14</v>
      </c>
      <c r="AY23" s="34">
        <f t="shared" si="8"/>
        <v>-9.0949470177292829E-14</v>
      </c>
      <c r="AZ23" s="34">
        <f t="shared" si="8"/>
        <v>-9.0949470177292829E-14</v>
      </c>
      <c r="BA23" s="34">
        <f t="shared" si="8"/>
        <v>-9.0949470177292829E-14</v>
      </c>
      <c r="BB23" s="34">
        <f t="shared" si="8"/>
        <v>-9.0949470177292829E-14</v>
      </c>
      <c r="BC23" s="34">
        <f t="shared" si="8"/>
        <v>-9.0949470177292829E-14</v>
      </c>
      <c r="BD23" s="34">
        <f t="shared" si="8"/>
        <v>-9.0949470177292829E-14</v>
      </c>
      <c r="BE23" s="34">
        <f t="shared" si="8"/>
        <v>-9.0949470177292829E-14</v>
      </c>
      <c r="BF23" s="34">
        <f t="shared" si="8"/>
        <v>-9.0949470177292829E-14</v>
      </c>
      <c r="BG23" s="34">
        <f t="shared" si="8"/>
        <v>-9.0949470177292829E-14</v>
      </c>
      <c r="BH23" s="34">
        <f t="shared" si="8"/>
        <v>-9.0949470177292829E-14</v>
      </c>
      <c r="BI23" s="34">
        <f t="shared" si="8"/>
        <v>-9.0949470177292829E-14</v>
      </c>
      <c r="BJ23" s="34">
        <f t="shared" si="8"/>
        <v>-9.0949470177292829E-14</v>
      </c>
      <c r="BK23" s="34">
        <f t="shared" si="8"/>
        <v>-9.0949470177292829E-14</v>
      </c>
      <c r="BL23" s="34">
        <f t="shared" si="8"/>
        <v>-9.0949470177292829E-14</v>
      </c>
      <c r="BM23" s="34">
        <f t="shared" si="8"/>
        <v>-9.0949470177292829E-14</v>
      </c>
      <c r="BN23" s="34">
        <f t="shared" si="8"/>
        <v>-9.0949470177292829E-14</v>
      </c>
      <c r="BO23" s="34">
        <f t="shared" si="8"/>
        <v>-9.0949470177292829E-14</v>
      </c>
      <c r="BP23" s="34">
        <f t="shared" si="8"/>
        <v>-9.0949470177292829E-14</v>
      </c>
      <c r="BQ23" s="34">
        <f t="shared" si="8"/>
        <v>-9.0949470177292829E-14</v>
      </c>
      <c r="BR23" s="34">
        <f t="shared" si="8"/>
        <v>-9.0949470177292829E-14</v>
      </c>
      <c r="BS23" s="34">
        <f t="shared" si="8"/>
        <v>-9.0949470177292829E-14</v>
      </c>
      <c r="BT23" s="34">
        <f t="shared" si="8"/>
        <v>-9.0949470177292829E-14</v>
      </c>
      <c r="BU23" s="34">
        <f t="shared" si="8"/>
        <v>-9.0949470177292829E-14</v>
      </c>
      <c r="BV23" s="34">
        <f t="shared" si="8"/>
        <v>-9.0949470177292829E-14</v>
      </c>
      <c r="BW23" s="34">
        <f t="shared" si="8"/>
        <v>-9.0949470177292829E-14</v>
      </c>
      <c r="BX23" s="34">
        <f t="shared" si="8"/>
        <v>-9.0949470177292829E-14</v>
      </c>
      <c r="BY23" s="34">
        <f t="shared" ref="BY23:CH23" si="9">+BY19+BY21</f>
        <v>-9.0949470177292829E-14</v>
      </c>
      <c r="BZ23" s="34">
        <f t="shared" si="9"/>
        <v>-9.0949470177292829E-14</v>
      </c>
      <c r="CA23" s="34">
        <f t="shared" si="9"/>
        <v>-9.0949470177292829E-14</v>
      </c>
      <c r="CB23" s="34">
        <f t="shared" si="9"/>
        <v>-9.0949470177292829E-14</v>
      </c>
      <c r="CC23" s="34">
        <f t="shared" si="9"/>
        <v>-9.0949470177292829E-14</v>
      </c>
      <c r="CD23" s="34">
        <f t="shared" si="9"/>
        <v>-9.0949470177292829E-14</v>
      </c>
      <c r="CE23" s="34">
        <f t="shared" si="9"/>
        <v>-9.0949470177292829E-14</v>
      </c>
      <c r="CF23" s="34">
        <f t="shared" si="9"/>
        <v>-9.0949470177292829E-14</v>
      </c>
      <c r="CG23" s="34">
        <f t="shared" si="9"/>
        <v>-9.0949470177292829E-14</v>
      </c>
      <c r="CH23" s="34">
        <f t="shared" si="9"/>
        <v>-9.0949470177292829E-14</v>
      </c>
    </row>
    <row r="25" spans="1:86" x14ac:dyDescent="0.25">
      <c r="E25" s="213"/>
      <c r="F25" s="166"/>
      <c r="G25" s="7"/>
      <c r="H25" s="6"/>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18"/>
      <c r="BZ25" s="18"/>
      <c r="CA25" s="18"/>
      <c r="CB25" s="18"/>
      <c r="CC25" s="18"/>
      <c r="CD25" s="18"/>
      <c r="CE25" s="18"/>
      <c r="CF25" s="18"/>
      <c r="CG25" s="18"/>
      <c r="CH25" s="18"/>
    </row>
    <row r="26" spans="1:86" x14ac:dyDescent="0.25">
      <c r="B26" s="5" t="s">
        <v>79</v>
      </c>
      <c r="E26" s="212"/>
      <c r="F26" s="166"/>
      <c r="G26" s="7"/>
      <c r="H26" s="6"/>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18"/>
      <c r="BZ26" s="18"/>
      <c r="CA26" s="18"/>
      <c r="CB26" s="18"/>
      <c r="CC26" s="18"/>
      <c r="CD26" s="18"/>
      <c r="CE26" s="18"/>
      <c r="CF26" s="18"/>
      <c r="CG26" s="18"/>
      <c r="CH26" s="18"/>
    </row>
    <row r="27" spans="1:86" x14ac:dyDescent="0.25">
      <c r="D27" s="3" t="s">
        <v>195</v>
      </c>
      <c r="E27" s="244">
        <v>19397.470164478713</v>
      </c>
      <c r="F27" s="215" t="s">
        <v>59</v>
      </c>
      <c r="G27" s="245" t="s">
        <v>370</v>
      </c>
      <c r="H27" s="6"/>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18"/>
      <c r="BZ27" s="18"/>
      <c r="CA27" s="18"/>
      <c r="CB27" s="18"/>
      <c r="CC27" s="18"/>
      <c r="CD27" s="18"/>
      <c r="CE27" s="18"/>
      <c r="CF27" s="18"/>
      <c r="CG27" s="18"/>
      <c r="CH27" s="18"/>
    </row>
    <row r="28" spans="1:86" x14ac:dyDescent="0.25">
      <c r="D28" s="3" t="s">
        <v>79</v>
      </c>
      <c r="E28" s="216">
        <f>Inputs!H40</f>
        <v>0.02</v>
      </c>
      <c r="F28" s="215" t="s">
        <v>52</v>
      </c>
      <c r="G28" s="7"/>
      <c r="H28" s="6"/>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18"/>
      <c r="BZ28" s="18"/>
      <c r="CA28" s="18"/>
      <c r="CB28" s="18"/>
      <c r="CC28" s="18"/>
      <c r="CD28" s="18"/>
      <c r="CE28" s="18"/>
      <c r="CF28" s="18"/>
      <c r="CG28" s="18"/>
      <c r="CH28" s="18"/>
    </row>
    <row r="29" spans="1:86" x14ac:dyDescent="0.25">
      <c r="A29" s="39"/>
      <c r="B29" s="39"/>
      <c r="C29" s="39"/>
      <c r="D29" s="37" t="str">
        <f>ConTiming!D$32</f>
        <v>Financial close date flag</v>
      </c>
      <c r="E29" s="217">
        <f>ConTiming!E$32</f>
        <v>0</v>
      </c>
      <c r="F29" s="217" t="str">
        <f>ConTiming!F$32</f>
        <v>Flag</v>
      </c>
      <c r="G29" s="37">
        <f>ConTiming!G$32</f>
        <v>1</v>
      </c>
      <c r="H29" s="37">
        <f>ConTiming!H$32</f>
        <v>0</v>
      </c>
      <c r="I29" s="37">
        <f>ConTiming!I$32</f>
        <v>1</v>
      </c>
      <c r="J29" s="37">
        <f>ConTiming!J$32</f>
        <v>0</v>
      </c>
      <c r="K29" s="37">
        <f>ConTiming!K$32</f>
        <v>0</v>
      </c>
      <c r="L29" s="37">
        <f>ConTiming!L$32</f>
        <v>0</v>
      </c>
      <c r="M29" s="37">
        <f>ConTiming!M$32</f>
        <v>0</v>
      </c>
      <c r="N29" s="37">
        <f>ConTiming!N$32</f>
        <v>0</v>
      </c>
      <c r="O29" s="37">
        <f>ConTiming!O$32</f>
        <v>0</v>
      </c>
      <c r="P29" s="37">
        <f>ConTiming!P$32</f>
        <v>0</v>
      </c>
      <c r="Q29" s="37">
        <f>ConTiming!Q$32</f>
        <v>0</v>
      </c>
      <c r="R29" s="37">
        <f>ConTiming!R$32</f>
        <v>0</v>
      </c>
      <c r="S29" s="37">
        <f>ConTiming!S$32</f>
        <v>0</v>
      </c>
      <c r="T29" s="37">
        <f>ConTiming!T$32</f>
        <v>0</v>
      </c>
      <c r="U29" s="37">
        <f>ConTiming!U$32</f>
        <v>0</v>
      </c>
      <c r="V29" s="37">
        <f>ConTiming!V$32</f>
        <v>0</v>
      </c>
      <c r="W29" s="37">
        <f>ConTiming!W$32</f>
        <v>0</v>
      </c>
      <c r="X29" s="37">
        <f>ConTiming!X$32</f>
        <v>0</v>
      </c>
      <c r="Y29" s="37">
        <f>ConTiming!Y$32</f>
        <v>0</v>
      </c>
      <c r="Z29" s="37">
        <f>ConTiming!Z$32</f>
        <v>0</v>
      </c>
      <c r="AA29" s="37">
        <f>ConTiming!AA$32</f>
        <v>0</v>
      </c>
      <c r="AB29" s="37">
        <f>ConTiming!AB$32</f>
        <v>0</v>
      </c>
      <c r="AC29" s="37">
        <f>ConTiming!AC$32</f>
        <v>0</v>
      </c>
      <c r="AD29" s="37">
        <f>ConTiming!AD$32</f>
        <v>0</v>
      </c>
      <c r="AE29" s="37">
        <f>ConTiming!AE$32</f>
        <v>0</v>
      </c>
      <c r="AF29" s="37">
        <f>ConTiming!AF$32</f>
        <v>0</v>
      </c>
      <c r="AG29" s="37">
        <f>ConTiming!AG$32</f>
        <v>0</v>
      </c>
      <c r="AH29" s="37">
        <f>ConTiming!AH$32</f>
        <v>0</v>
      </c>
      <c r="AI29" s="37">
        <f>ConTiming!AI$32</f>
        <v>0</v>
      </c>
      <c r="AJ29" s="37">
        <f>ConTiming!AJ$32</f>
        <v>0</v>
      </c>
      <c r="AK29" s="37">
        <f>ConTiming!AK$32</f>
        <v>0</v>
      </c>
      <c r="AL29" s="37">
        <f>ConTiming!AL$32</f>
        <v>0</v>
      </c>
      <c r="AM29" s="37">
        <f>ConTiming!AM$32</f>
        <v>0</v>
      </c>
      <c r="AN29" s="37">
        <f>ConTiming!AN$32</f>
        <v>0</v>
      </c>
      <c r="AO29" s="37">
        <f>ConTiming!AO$32</f>
        <v>0</v>
      </c>
      <c r="AP29" s="37">
        <f>ConTiming!AP$32</f>
        <v>0</v>
      </c>
      <c r="AQ29" s="37">
        <f>ConTiming!AQ$32</f>
        <v>0</v>
      </c>
      <c r="AR29" s="37">
        <f>ConTiming!AR$32</f>
        <v>0</v>
      </c>
      <c r="AS29" s="37">
        <f>ConTiming!AS$32</f>
        <v>0</v>
      </c>
      <c r="AT29" s="37">
        <f>ConTiming!AT$32</f>
        <v>0</v>
      </c>
      <c r="AU29" s="37">
        <f>ConTiming!AU$32</f>
        <v>0</v>
      </c>
      <c r="AV29" s="37">
        <f>ConTiming!AV$32</f>
        <v>0</v>
      </c>
      <c r="AW29" s="37">
        <f>ConTiming!AW$32</f>
        <v>0</v>
      </c>
      <c r="AX29" s="37">
        <f>ConTiming!AX$32</f>
        <v>0</v>
      </c>
      <c r="AY29" s="37">
        <f>ConTiming!AY$32</f>
        <v>0</v>
      </c>
      <c r="AZ29" s="37">
        <f>ConTiming!AZ$32</f>
        <v>0</v>
      </c>
      <c r="BA29" s="37">
        <f>ConTiming!BA$32</f>
        <v>0</v>
      </c>
      <c r="BB29" s="37">
        <f>ConTiming!BB$32</f>
        <v>0</v>
      </c>
      <c r="BC29" s="37">
        <f>ConTiming!BC$32</f>
        <v>0</v>
      </c>
      <c r="BD29" s="37">
        <f>ConTiming!BD$32</f>
        <v>0</v>
      </c>
      <c r="BE29" s="37">
        <f>ConTiming!BE$32</f>
        <v>0</v>
      </c>
      <c r="BF29" s="37">
        <f>ConTiming!BF$32</f>
        <v>0</v>
      </c>
      <c r="BG29" s="37">
        <f>ConTiming!BG$32</f>
        <v>0</v>
      </c>
      <c r="BH29" s="37">
        <f>ConTiming!BH$32</f>
        <v>0</v>
      </c>
      <c r="BI29" s="37">
        <f>ConTiming!BI$32</f>
        <v>0</v>
      </c>
      <c r="BJ29" s="37">
        <f>ConTiming!BJ$32</f>
        <v>0</v>
      </c>
      <c r="BK29" s="37">
        <f>ConTiming!BK$32</f>
        <v>0</v>
      </c>
      <c r="BL29" s="37">
        <f>ConTiming!BL$32</f>
        <v>0</v>
      </c>
      <c r="BM29" s="37">
        <f>ConTiming!BM$32</f>
        <v>0</v>
      </c>
      <c r="BN29" s="37">
        <f>ConTiming!BN$32</f>
        <v>0</v>
      </c>
      <c r="BO29" s="37">
        <f>ConTiming!BO$32</f>
        <v>0</v>
      </c>
      <c r="BP29" s="37">
        <f>ConTiming!BP$32</f>
        <v>0</v>
      </c>
      <c r="BQ29" s="37">
        <f>ConTiming!BQ$32</f>
        <v>0</v>
      </c>
      <c r="BR29" s="37">
        <f>ConTiming!BR$32</f>
        <v>0</v>
      </c>
      <c r="BS29" s="37">
        <f>ConTiming!BS$32</f>
        <v>0</v>
      </c>
      <c r="BT29" s="37">
        <f>ConTiming!BT$32</f>
        <v>0</v>
      </c>
      <c r="BU29" s="37">
        <f>ConTiming!BU$32</f>
        <v>0</v>
      </c>
      <c r="BV29" s="37">
        <f>ConTiming!BV$32</f>
        <v>0</v>
      </c>
      <c r="BW29" s="37">
        <f>ConTiming!BW$32</f>
        <v>0</v>
      </c>
      <c r="BX29" s="37">
        <f>ConTiming!BX$32</f>
        <v>0</v>
      </c>
      <c r="BY29" s="37">
        <f>ConTiming!BY$32</f>
        <v>0</v>
      </c>
      <c r="BZ29" s="37">
        <f>ConTiming!BZ$32</f>
        <v>0</v>
      </c>
      <c r="CA29" s="37">
        <f>ConTiming!CA$32</f>
        <v>0</v>
      </c>
      <c r="CB29" s="37">
        <f>ConTiming!CB$32</f>
        <v>0</v>
      </c>
      <c r="CC29" s="37">
        <f>ConTiming!CC$32</f>
        <v>0</v>
      </c>
      <c r="CD29" s="37">
        <f>ConTiming!CD$32</f>
        <v>0</v>
      </c>
      <c r="CE29" s="37">
        <f>ConTiming!CE$32</f>
        <v>0</v>
      </c>
      <c r="CF29" s="37">
        <f>ConTiming!CF$32</f>
        <v>0</v>
      </c>
      <c r="CG29" s="37">
        <f>ConTiming!CG$32</f>
        <v>0</v>
      </c>
      <c r="CH29" s="37">
        <f>ConTiming!CH$32</f>
        <v>0</v>
      </c>
    </row>
    <row r="30" spans="1:86" x14ac:dyDescent="0.25">
      <c r="D30" s="6" t="s">
        <v>80</v>
      </c>
      <c r="E30" s="212"/>
      <c r="F30" s="166" t="s">
        <v>59</v>
      </c>
      <c r="G30" s="7">
        <f>SUM(I30:CH30)</f>
        <v>387.94940328957426</v>
      </c>
      <c r="H30" s="6"/>
      <c r="I30" s="7">
        <f>$E$27*$E$28*I29</f>
        <v>387.94940328957426</v>
      </c>
      <c r="J30" s="7">
        <f t="shared" ref="J30:BU30" si="10">$E$27*$E$28*J29</f>
        <v>0</v>
      </c>
      <c r="K30" s="7">
        <f t="shared" si="10"/>
        <v>0</v>
      </c>
      <c r="L30" s="7">
        <f t="shared" si="10"/>
        <v>0</v>
      </c>
      <c r="M30" s="7">
        <f t="shared" si="10"/>
        <v>0</v>
      </c>
      <c r="N30" s="7">
        <f t="shared" si="10"/>
        <v>0</v>
      </c>
      <c r="O30" s="7">
        <f t="shared" si="10"/>
        <v>0</v>
      </c>
      <c r="P30" s="7">
        <f t="shared" si="10"/>
        <v>0</v>
      </c>
      <c r="Q30" s="7">
        <f t="shared" si="10"/>
        <v>0</v>
      </c>
      <c r="R30" s="7">
        <f t="shared" si="10"/>
        <v>0</v>
      </c>
      <c r="S30" s="7">
        <f t="shared" si="10"/>
        <v>0</v>
      </c>
      <c r="T30" s="7">
        <f t="shared" si="10"/>
        <v>0</v>
      </c>
      <c r="U30" s="7">
        <f t="shared" si="10"/>
        <v>0</v>
      </c>
      <c r="V30" s="7">
        <f t="shared" si="10"/>
        <v>0</v>
      </c>
      <c r="W30" s="7">
        <f t="shared" si="10"/>
        <v>0</v>
      </c>
      <c r="X30" s="7">
        <f t="shared" si="10"/>
        <v>0</v>
      </c>
      <c r="Y30" s="7">
        <f t="shared" si="10"/>
        <v>0</v>
      </c>
      <c r="Z30" s="7">
        <f t="shared" si="10"/>
        <v>0</v>
      </c>
      <c r="AA30" s="7">
        <f t="shared" si="10"/>
        <v>0</v>
      </c>
      <c r="AB30" s="7">
        <f t="shared" si="10"/>
        <v>0</v>
      </c>
      <c r="AC30" s="7">
        <f t="shared" si="10"/>
        <v>0</v>
      </c>
      <c r="AD30" s="7">
        <f t="shared" si="10"/>
        <v>0</v>
      </c>
      <c r="AE30" s="7">
        <f t="shared" si="10"/>
        <v>0</v>
      </c>
      <c r="AF30" s="7">
        <f t="shared" si="10"/>
        <v>0</v>
      </c>
      <c r="AG30" s="7">
        <f t="shared" si="10"/>
        <v>0</v>
      </c>
      <c r="AH30" s="7">
        <f t="shared" si="10"/>
        <v>0</v>
      </c>
      <c r="AI30" s="7">
        <f t="shared" si="10"/>
        <v>0</v>
      </c>
      <c r="AJ30" s="7">
        <f t="shared" si="10"/>
        <v>0</v>
      </c>
      <c r="AK30" s="7">
        <f t="shared" si="10"/>
        <v>0</v>
      </c>
      <c r="AL30" s="7">
        <f t="shared" si="10"/>
        <v>0</v>
      </c>
      <c r="AM30" s="7">
        <f t="shared" si="10"/>
        <v>0</v>
      </c>
      <c r="AN30" s="7">
        <f t="shared" si="10"/>
        <v>0</v>
      </c>
      <c r="AO30" s="7">
        <f t="shared" si="10"/>
        <v>0</v>
      </c>
      <c r="AP30" s="7">
        <f t="shared" si="10"/>
        <v>0</v>
      </c>
      <c r="AQ30" s="7">
        <f t="shared" si="10"/>
        <v>0</v>
      </c>
      <c r="AR30" s="7">
        <f t="shared" si="10"/>
        <v>0</v>
      </c>
      <c r="AS30" s="7">
        <f t="shared" si="10"/>
        <v>0</v>
      </c>
      <c r="AT30" s="7">
        <f t="shared" si="10"/>
        <v>0</v>
      </c>
      <c r="AU30" s="7">
        <f t="shared" si="10"/>
        <v>0</v>
      </c>
      <c r="AV30" s="7">
        <f t="shared" si="10"/>
        <v>0</v>
      </c>
      <c r="AW30" s="7">
        <f t="shared" si="10"/>
        <v>0</v>
      </c>
      <c r="AX30" s="7">
        <f t="shared" si="10"/>
        <v>0</v>
      </c>
      <c r="AY30" s="7">
        <f t="shared" si="10"/>
        <v>0</v>
      </c>
      <c r="AZ30" s="7">
        <f t="shared" si="10"/>
        <v>0</v>
      </c>
      <c r="BA30" s="7">
        <f t="shared" si="10"/>
        <v>0</v>
      </c>
      <c r="BB30" s="7">
        <f t="shared" si="10"/>
        <v>0</v>
      </c>
      <c r="BC30" s="7">
        <f t="shared" si="10"/>
        <v>0</v>
      </c>
      <c r="BD30" s="7">
        <f t="shared" si="10"/>
        <v>0</v>
      </c>
      <c r="BE30" s="7">
        <f t="shared" si="10"/>
        <v>0</v>
      </c>
      <c r="BF30" s="7">
        <f t="shared" si="10"/>
        <v>0</v>
      </c>
      <c r="BG30" s="7">
        <f t="shared" si="10"/>
        <v>0</v>
      </c>
      <c r="BH30" s="7">
        <f t="shared" si="10"/>
        <v>0</v>
      </c>
      <c r="BI30" s="7">
        <f t="shared" si="10"/>
        <v>0</v>
      </c>
      <c r="BJ30" s="7">
        <f t="shared" si="10"/>
        <v>0</v>
      </c>
      <c r="BK30" s="7">
        <f t="shared" si="10"/>
        <v>0</v>
      </c>
      <c r="BL30" s="7">
        <f t="shared" si="10"/>
        <v>0</v>
      </c>
      <c r="BM30" s="7">
        <f t="shared" si="10"/>
        <v>0</v>
      </c>
      <c r="BN30" s="7">
        <f t="shared" si="10"/>
        <v>0</v>
      </c>
      <c r="BO30" s="7">
        <f t="shared" si="10"/>
        <v>0</v>
      </c>
      <c r="BP30" s="7">
        <f t="shared" si="10"/>
        <v>0</v>
      </c>
      <c r="BQ30" s="7">
        <f t="shared" si="10"/>
        <v>0</v>
      </c>
      <c r="BR30" s="7">
        <f t="shared" si="10"/>
        <v>0</v>
      </c>
      <c r="BS30" s="7">
        <f t="shared" si="10"/>
        <v>0</v>
      </c>
      <c r="BT30" s="7">
        <f t="shared" si="10"/>
        <v>0</v>
      </c>
      <c r="BU30" s="7">
        <f t="shared" si="10"/>
        <v>0</v>
      </c>
      <c r="BV30" s="7">
        <f t="shared" ref="BV30:CH30" si="11">$E$27*$E$28*BV29</f>
        <v>0</v>
      </c>
      <c r="BW30" s="7">
        <f t="shared" si="11"/>
        <v>0</v>
      </c>
      <c r="BX30" s="7">
        <f t="shared" si="11"/>
        <v>0</v>
      </c>
      <c r="BY30" s="7">
        <f t="shared" si="11"/>
        <v>0</v>
      </c>
      <c r="BZ30" s="7">
        <f t="shared" si="11"/>
        <v>0</v>
      </c>
      <c r="CA30" s="7">
        <f t="shared" si="11"/>
        <v>0</v>
      </c>
      <c r="CB30" s="7">
        <f t="shared" si="11"/>
        <v>0</v>
      </c>
      <c r="CC30" s="7">
        <f t="shared" si="11"/>
        <v>0</v>
      </c>
      <c r="CD30" s="7">
        <f t="shared" si="11"/>
        <v>0</v>
      </c>
      <c r="CE30" s="7">
        <f t="shared" si="11"/>
        <v>0</v>
      </c>
      <c r="CF30" s="7">
        <f t="shared" si="11"/>
        <v>0</v>
      </c>
      <c r="CG30" s="7">
        <f t="shared" si="11"/>
        <v>0</v>
      </c>
      <c r="CH30" s="7">
        <f t="shared" si="11"/>
        <v>0</v>
      </c>
    </row>
    <row r="31" spans="1:86" x14ac:dyDescent="0.25">
      <c r="E31" s="212"/>
      <c r="F31" s="166"/>
      <c r="G31" s="7"/>
      <c r="H31" s="6"/>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18"/>
      <c r="BZ31" s="18"/>
      <c r="CA31" s="18"/>
      <c r="CB31" s="18"/>
      <c r="CC31" s="18"/>
      <c r="CD31" s="18"/>
      <c r="CE31" s="18"/>
      <c r="CF31" s="18"/>
      <c r="CG31" s="18"/>
      <c r="CH31" s="18"/>
    </row>
    <row r="32" spans="1:86" x14ac:dyDescent="0.25">
      <c r="B32" s="5" t="s">
        <v>81</v>
      </c>
      <c r="E32" s="212"/>
      <c r="F32" s="166"/>
      <c r="G32" s="7"/>
      <c r="H32" s="6"/>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18"/>
      <c r="BZ32" s="18"/>
      <c r="CA32" s="18"/>
      <c r="CB32" s="18"/>
      <c r="CC32" s="18"/>
      <c r="CD32" s="18"/>
      <c r="CE32" s="18"/>
      <c r="CF32" s="18"/>
      <c r="CG32" s="18"/>
      <c r="CH32" s="18"/>
    </row>
    <row r="33" spans="1:86" x14ac:dyDescent="0.25">
      <c r="D33" s="3" t="s">
        <v>195</v>
      </c>
      <c r="E33" s="214">
        <f>E27</f>
        <v>19397.470164478713</v>
      </c>
      <c r="F33" s="215" t="s">
        <v>59</v>
      </c>
      <c r="G33" s="7"/>
      <c r="H33" s="6"/>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18"/>
      <c r="BZ33" s="18"/>
      <c r="CA33" s="18"/>
      <c r="CB33" s="18"/>
      <c r="CC33" s="18"/>
      <c r="CD33" s="18"/>
      <c r="CE33" s="18"/>
      <c r="CF33" s="18"/>
      <c r="CG33" s="18"/>
      <c r="CH33" s="18"/>
    </row>
    <row r="34" spans="1:86" s="38" customFormat="1" x14ac:dyDescent="0.25">
      <c r="A34" s="177"/>
      <c r="B34" s="177"/>
      <c r="C34" s="177"/>
      <c r="D34" s="33" t="str">
        <f>D$17</f>
        <v>Beginning principal outstanding</v>
      </c>
      <c r="E34" s="33">
        <f t="shared" ref="E34:BP34" si="12">E$17</f>
        <v>0</v>
      </c>
      <c r="F34" s="33">
        <f t="shared" si="12"/>
        <v>0</v>
      </c>
      <c r="G34" s="33">
        <f t="shared" si="12"/>
        <v>0</v>
      </c>
      <c r="H34" s="33">
        <f t="shared" si="12"/>
        <v>0</v>
      </c>
      <c r="I34" s="33">
        <f t="shared" si="12"/>
        <v>0</v>
      </c>
      <c r="J34" s="33">
        <f t="shared" si="12"/>
        <v>0</v>
      </c>
      <c r="K34" s="33">
        <f t="shared" si="12"/>
        <v>0</v>
      </c>
      <c r="L34" s="33">
        <f t="shared" si="12"/>
        <v>19397.470164478713</v>
      </c>
      <c r="M34" s="33">
        <f t="shared" si="12"/>
        <v>18011.936581301663</v>
      </c>
      <c r="N34" s="33">
        <f t="shared" si="12"/>
        <v>16626.402998124613</v>
      </c>
      <c r="O34" s="33">
        <f t="shared" si="12"/>
        <v>15240.869414947561</v>
      </c>
      <c r="P34" s="33">
        <f t="shared" si="12"/>
        <v>13855.33583177051</v>
      </c>
      <c r="Q34" s="33">
        <f t="shared" si="12"/>
        <v>12469.802248593458</v>
      </c>
      <c r="R34" s="33">
        <f t="shared" si="12"/>
        <v>11084.268665416406</v>
      </c>
      <c r="S34" s="33">
        <f t="shared" si="12"/>
        <v>9698.7350822393546</v>
      </c>
      <c r="T34" s="33">
        <f t="shared" si="12"/>
        <v>8313.2014990623029</v>
      </c>
      <c r="U34" s="33">
        <f t="shared" si="12"/>
        <v>6927.6679158852521</v>
      </c>
      <c r="V34" s="33">
        <f t="shared" si="12"/>
        <v>5542.1343327082013</v>
      </c>
      <c r="W34" s="33">
        <f t="shared" si="12"/>
        <v>4156.6007495311505</v>
      </c>
      <c r="X34" s="33">
        <f t="shared" si="12"/>
        <v>2771.0671663540998</v>
      </c>
      <c r="Y34" s="33">
        <f t="shared" si="12"/>
        <v>1385.5335831770487</v>
      </c>
      <c r="Z34" s="33">
        <f t="shared" si="12"/>
        <v>-2.2737367544323206E-12</v>
      </c>
      <c r="AA34" s="33">
        <f t="shared" si="12"/>
        <v>-2.2737367544323206E-12</v>
      </c>
      <c r="AB34" s="33">
        <f t="shared" si="12"/>
        <v>-2.2737367544323206E-12</v>
      </c>
      <c r="AC34" s="33">
        <f t="shared" si="12"/>
        <v>-2.2737367544323206E-12</v>
      </c>
      <c r="AD34" s="33">
        <f t="shared" si="12"/>
        <v>-2.2737367544323206E-12</v>
      </c>
      <c r="AE34" s="33">
        <f t="shared" si="12"/>
        <v>-2.2737367544323206E-12</v>
      </c>
      <c r="AF34" s="33">
        <f t="shared" si="12"/>
        <v>-2.2737367544323206E-12</v>
      </c>
      <c r="AG34" s="33">
        <f t="shared" si="12"/>
        <v>-2.2737367544323206E-12</v>
      </c>
      <c r="AH34" s="33">
        <f t="shared" si="12"/>
        <v>-2.2737367544323206E-12</v>
      </c>
      <c r="AI34" s="33">
        <f t="shared" si="12"/>
        <v>-2.2737367544323206E-12</v>
      </c>
      <c r="AJ34" s="33">
        <f t="shared" si="12"/>
        <v>-2.2737367544323206E-12</v>
      </c>
      <c r="AK34" s="33">
        <f t="shared" si="12"/>
        <v>-2.2737367544323206E-12</v>
      </c>
      <c r="AL34" s="33">
        <f t="shared" si="12"/>
        <v>-2.2737367544323206E-12</v>
      </c>
      <c r="AM34" s="33">
        <f t="shared" si="12"/>
        <v>-2.2737367544323206E-12</v>
      </c>
      <c r="AN34" s="33">
        <f t="shared" si="12"/>
        <v>-2.2737367544323206E-12</v>
      </c>
      <c r="AO34" s="33">
        <f t="shared" si="12"/>
        <v>-2.2737367544323206E-12</v>
      </c>
      <c r="AP34" s="33">
        <f t="shared" si="12"/>
        <v>-2.2737367544323206E-12</v>
      </c>
      <c r="AQ34" s="33">
        <f t="shared" si="12"/>
        <v>-2.2737367544323206E-12</v>
      </c>
      <c r="AR34" s="33">
        <f t="shared" si="12"/>
        <v>-2.2737367544323206E-12</v>
      </c>
      <c r="AS34" s="33">
        <f t="shared" si="12"/>
        <v>-2.2737367544323206E-12</v>
      </c>
      <c r="AT34" s="33">
        <f t="shared" si="12"/>
        <v>-2.2737367544323206E-12</v>
      </c>
      <c r="AU34" s="33">
        <f t="shared" si="12"/>
        <v>-2.2737367544323206E-12</v>
      </c>
      <c r="AV34" s="33">
        <f t="shared" si="12"/>
        <v>-2.2737367544323206E-12</v>
      </c>
      <c r="AW34" s="33">
        <f t="shared" si="12"/>
        <v>-2.2737367544323206E-12</v>
      </c>
      <c r="AX34" s="33">
        <f t="shared" si="12"/>
        <v>-2.2737367544323206E-12</v>
      </c>
      <c r="AY34" s="33">
        <f t="shared" si="12"/>
        <v>-2.2737367544323206E-12</v>
      </c>
      <c r="AZ34" s="33">
        <f t="shared" si="12"/>
        <v>-2.2737367544323206E-12</v>
      </c>
      <c r="BA34" s="33">
        <f t="shared" si="12"/>
        <v>-2.2737367544323206E-12</v>
      </c>
      <c r="BB34" s="33">
        <f t="shared" si="12"/>
        <v>-2.2737367544323206E-12</v>
      </c>
      <c r="BC34" s="33">
        <f t="shared" si="12"/>
        <v>-2.2737367544323206E-12</v>
      </c>
      <c r="BD34" s="33">
        <f t="shared" si="12"/>
        <v>-2.2737367544323206E-12</v>
      </c>
      <c r="BE34" s="33">
        <f t="shared" si="12"/>
        <v>-2.2737367544323206E-12</v>
      </c>
      <c r="BF34" s="33">
        <f t="shared" si="12"/>
        <v>-2.2737367544323206E-12</v>
      </c>
      <c r="BG34" s="33">
        <f t="shared" si="12"/>
        <v>-2.2737367544323206E-12</v>
      </c>
      <c r="BH34" s="33">
        <f t="shared" si="12"/>
        <v>-2.2737367544323206E-12</v>
      </c>
      <c r="BI34" s="33">
        <f t="shared" si="12"/>
        <v>-2.2737367544323206E-12</v>
      </c>
      <c r="BJ34" s="33">
        <f t="shared" si="12"/>
        <v>-2.2737367544323206E-12</v>
      </c>
      <c r="BK34" s="33">
        <f t="shared" si="12"/>
        <v>-2.2737367544323206E-12</v>
      </c>
      <c r="BL34" s="33">
        <f t="shared" si="12"/>
        <v>-2.2737367544323206E-12</v>
      </c>
      <c r="BM34" s="33">
        <f t="shared" si="12"/>
        <v>-2.2737367544323206E-12</v>
      </c>
      <c r="BN34" s="33">
        <f t="shared" si="12"/>
        <v>-2.2737367544323206E-12</v>
      </c>
      <c r="BO34" s="33">
        <f t="shared" si="12"/>
        <v>-2.2737367544323206E-12</v>
      </c>
      <c r="BP34" s="33">
        <f t="shared" si="12"/>
        <v>-2.2737367544323206E-12</v>
      </c>
      <c r="BQ34" s="33">
        <f t="shared" ref="BQ34:CH34" si="13">BQ$17</f>
        <v>-2.2737367544323206E-12</v>
      </c>
      <c r="BR34" s="33">
        <f t="shared" si="13"/>
        <v>-2.2737367544323206E-12</v>
      </c>
      <c r="BS34" s="33">
        <f t="shared" si="13"/>
        <v>-2.2737367544323206E-12</v>
      </c>
      <c r="BT34" s="33">
        <f t="shared" si="13"/>
        <v>-2.2737367544323206E-12</v>
      </c>
      <c r="BU34" s="33">
        <f t="shared" si="13"/>
        <v>-2.2737367544323206E-12</v>
      </c>
      <c r="BV34" s="33">
        <f t="shared" si="13"/>
        <v>-2.2737367544323206E-12</v>
      </c>
      <c r="BW34" s="33">
        <f t="shared" si="13"/>
        <v>-2.2737367544323206E-12</v>
      </c>
      <c r="BX34" s="33">
        <f t="shared" si="13"/>
        <v>-2.2737367544323206E-12</v>
      </c>
      <c r="BY34" s="33">
        <f t="shared" si="13"/>
        <v>-2.2737367544323206E-12</v>
      </c>
      <c r="BZ34" s="33">
        <f t="shared" si="13"/>
        <v>-2.2737367544323206E-12</v>
      </c>
      <c r="CA34" s="33">
        <f t="shared" si="13"/>
        <v>-2.2737367544323206E-12</v>
      </c>
      <c r="CB34" s="33">
        <f t="shared" si="13"/>
        <v>-2.2737367544323206E-12</v>
      </c>
      <c r="CC34" s="33">
        <f t="shared" si="13"/>
        <v>-2.2737367544323206E-12</v>
      </c>
      <c r="CD34" s="33">
        <f t="shared" si="13"/>
        <v>-2.2737367544323206E-12</v>
      </c>
      <c r="CE34" s="33">
        <f t="shared" si="13"/>
        <v>-2.2737367544323206E-12</v>
      </c>
      <c r="CF34" s="33">
        <f t="shared" si="13"/>
        <v>-2.2737367544323206E-12</v>
      </c>
      <c r="CG34" s="33">
        <f t="shared" si="13"/>
        <v>-2.2737367544323206E-12</v>
      </c>
      <c r="CH34" s="33">
        <f t="shared" si="13"/>
        <v>-2.2737367544323206E-12</v>
      </c>
    </row>
    <row r="35" spans="1:86" x14ac:dyDescent="0.25">
      <c r="D35" s="37" t="str">
        <f>ConTiming!D$54</f>
        <v>FC &amp; construction flag</v>
      </c>
      <c r="E35" s="217">
        <f>ConTiming!E$54</f>
        <v>0</v>
      </c>
      <c r="F35" s="217" t="str">
        <f>ConTiming!F$54</f>
        <v>Flag</v>
      </c>
      <c r="G35" s="37">
        <f>ConTiming!G$54</f>
        <v>2</v>
      </c>
      <c r="H35" s="37">
        <f>ConTiming!H$54</f>
        <v>0</v>
      </c>
      <c r="I35" s="37">
        <v>1</v>
      </c>
      <c r="J35" s="37">
        <v>1</v>
      </c>
      <c r="K35" s="37">
        <v>1</v>
      </c>
      <c r="L35" s="37">
        <f>ConTiming!L$54</f>
        <v>0</v>
      </c>
      <c r="M35" s="37">
        <f>ConTiming!M$54</f>
        <v>0</v>
      </c>
      <c r="N35" s="37">
        <f>ConTiming!N$54</f>
        <v>0</v>
      </c>
      <c r="O35" s="37">
        <f>ConTiming!O$54</f>
        <v>0</v>
      </c>
      <c r="P35" s="37">
        <f>ConTiming!P$54</f>
        <v>0</v>
      </c>
      <c r="Q35" s="37">
        <f>ConTiming!Q$54</f>
        <v>0</v>
      </c>
      <c r="R35" s="37">
        <f>ConTiming!R$54</f>
        <v>0</v>
      </c>
      <c r="S35" s="37">
        <f>ConTiming!S$54</f>
        <v>0</v>
      </c>
      <c r="T35" s="37">
        <f>ConTiming!T$54</f>
        <v>0</v>
      </c>
      <c r="U35" s="37">
        <f>ConTiming!U$54</f>
        <v>0</v>
      </c>
      <c r="V35" s="37">
        <f>ConTiming!V$54</f>
        <v>0</v>
      </c>
      <c r="W35" s="37">
        <f>ConTiming!W$54</f>
        <v>0</v>
      </c>
      <c r="X35" s="37">
        <f>ConTiming!X$54</f>
        <v>0</v>
      </c>
      <c r="Y35" s="37">
        <f>ConTiming!Y$54</f>
        <v>0</v>
      </c>
      <c r="Z35" s="37">
        <f>ConTiming!Z$54</f>
        <v>0</v>
      </c>
      <c r="AA35" s="37">
        <f>ConTiming!AA$54</f>
        <v>0</v>
      </c>
      <c r="AB35" s="37">
        <f>ConTiming!AB$54</f>
        <v>0</v>
      </c>
      <c r="AC35" s="37">
        <f>ConTiming!AC$54</f>
        <v>0</v>
      </c>
      <c r="AD35" s="37">
        <f>ConTiming!AD$54</f>
        <v>0</v>
      </c>
      <c r="AE35" s="37">
        <f>ConTiming!AE$54</f>
        <v>0</v>
      </c>
      <c r="AF35" s="37">
        <f>ConTiming!AF$54</f>
        <v>0</v>
      </c>
      <c r="AG35" s="37">
        <f>ConTiming!AG$54</f>
        <v>0</v>
      </c>
      <c r="AH35" s="37">
        <f>ConTiming!AH$54</f>
        <v>0</v>
      </c>
      <c r="AI35" s="37">
        <f>ConTiming!AI$54</f>
        <v>0</v>
      </c>
      <c r="AJ35" s="37">
        <f>ConTiming!AJ$54</f>
        <v>0</v>
      </c>
      <c r="AK35" s="37">
        <f>ConTiming!AK$54</f>
        <v>0</v>
      </c>
      <c r="AL35" s="37">
        <f>ConTiming!AL$54</f>
        <v>0</v>
      </c>
      <c r="AM35" s="37">
        <f>ConTiming!AM$54</f>
        <v>0</v>
      </c>
      <c r="AN35" s="37">
        <f>ConTiming!AN$54</f>
        <v>0</v>
      </c>
      <c r="AO35" s="37">
        <f>ConTiming!AO$54</f>
        <v>0</v>
      </c>
      <c r="AP35" s="37">
        <f>ConTiming!AP$54</f>
        <v>0</v>
      </c>
      <c r="AQ35" s="37">
        <f>ConTiming!AQ$54</f>
        <v>0</v>
      </c>
      <c r="AR35" s="37">
        <f>ConTiming!AR$54</f>
        <v>0</v>
      </c>
      <c r="AS35" s="37">
        <f>ConTiming!AS$54</f>
        <v>0</v>
      </c>
      <c r="AT35" s="37">
        <f>ConTiming!AT$54</f>
        <v>0</v>
      </c>
      <c r="AU35" s="37">
        <f>ConTiming!AU$54</f>
        <v>0</v>
      </c>
      <c r="AV35" s="37">
        <f>ConTiming!AV$54</f>
        <v>0</v>
      </c>
      <c r="AW35" s="37">
        <f>ConTiming!AW$54</f>
        <v>0</v>
      </c>
      <c r="AX35" s="37">
        <f>ConTiming!AX$54</f>
        <v>0</v>
      </c>
      <c r="AY35" s="37">
        <f>ConTiming!AY$54</f>
        <v>0</v>
      </c>
      <c r="AZ35" s="37">
        <f>ConTiming!AZ$54</f>
        <v>0</v>
      </c>
      <c r="BA35" s="37">
        <f>ConTiming!BA$54</f>
        <v>0</v>
      </c>
      <c r="BB35" s="37">
        <f>ConTiming!BB$54</f>
        <v>0</v>
      </c>
      <c r="BC35" s="37">
        <f>ConTiming!BC$54</f>
        <v>0</v>
      </c>
      <c r="BD35" s="37">
        <f>ConTiming!BD$54</f>
        <v>0</v>
      </c>
      <c r="BE35" s="37">
        <f>ConTiming!BE$54</f>
        <v>0</v>
      </c>
      <c r="BF35" s="37">
        <f>ConTiming!BF$54</f>
        <v>0</v>
      </c>
      <c r="BG35" s="37">
        <f>ConTiming!BG$54</f>
        <v>0</v>
      </c>
      <c r="BH35" s="37">
        <f>ConTiming!BH$54</f>
        <v>0</v>
      </c>
      <c r="BI35" s="37">
        <f>ConTiming!BI$54</f>
        <v>0</v>
      </c>
      <c r="BJ35" s="37">
        <f>ConTiming!BJ$54</f>
        <v>0</v>
      </c>
      <c r="BK35" s="37">
        <f>ConTiming!BK$54</f>
        <v>0</v>
      </c>
      <c r="BL35" s="37">
        <f>ConTiming!BL$54</f>
        <v>0</v>
      </c>
      <c r="BM35" s="37">
        <f>ConTiming!BM$54</f>
        <v>0</v>
      </c>
      <c r="BN35" s="37">
        <f>ConTiming!BN$54</f>
        <v>0</v>
      </c>
      <c r="BO35" s="37">
        <f>ConTiming!BO$54</f>
        <v>0</v>
      </c>
      <c r="BP35" s="37">
        <f>ConTiming!BP$54</f>
        <v>0</v>
      </c>
      <c r="BQ35" s="37">
        <f>ConTiming!BQ$54</f>
        <v>0</v>
      </c>
      <c r="BR35" s="37">
        <f>ConTiming!BR$54</f>
        <v>0</v>
      </c>
      <c r="BS35" s="37">
        <f>ConTiming!BS$54</f>
        <v>0</v>
      </c>
      <c r="BT35" s="37">
        <f>ConTiming!BT$54</f>
        <v>0</v>
      </c>
      <c r="BU35" s="37">
        <f>ConTiming!BU$54</f>
        <v>0</v>
      </c>
      <c r="BV35" s="37">
        <f>ConTiming!BV$54</f>
        <v>0</v>
      </c>
      <c r="BW35" s="37">
        <f>ConTiming!BW$54</f>
        <v>0</v>
      </c>
      <c r="BX35" s="37">
        <f>ConTiming!BX$54</f>
        <v>0</v>
      </c>
      <c r="BY35" s="37">
        <f>ConTiming!BY$54</f>
        <v>0</v>
      </c>
      <c r="BZ35" s="37">
        <f>ConTiming!BZ$54</f>
        <v>0</v>
      </c>
      <c r="CA35" s="37">
        <f>ConTiming!CA$54</f>
        <v>0</v>
      </c>
      <c r="CB35" s="37">
        <f>ConTiming!CB$54</f>
        <v>0</v>
      </c>
      <c r="CC35" s="37">
        <f>ConTiming!CC$54</f>
        <v>0</v>
      </c>
      <c r="CD35" s="37">
        <f>ConTiming!CD$54</f>
        <v>0</v>
      </c>
      <c r="CE35" s="37">
        <f>ConTiming!CE$54</f>
        <v>0</v>
      </c>
      <c r="CF35" s="37">
        <f>ConTiming!CF$54</f>
        <v>0</v>
      </c>
      <c r="CG35" s="37">
        <f>ConTiming!CG$54</f>
        <v>0</v>
      </c>
      <c r="CH35" s="37">
        <f>ConTiming!CH$54</f>
        <v>0</v>
      </c>
    </row>
    <row r="36" spans="1:86" x14ac:dyDescent="0.25">
      <c r="E36" s="212"/>
      <c r="F36" s="166"/>
      <c r="G36" s="7"/>
      <c r="H36" s="6"/>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18"/>
      <c r="BZ36" s="18"/>
      <c r="CA36" s="18"/>
      <c r="CB36" s="18"/>
      <c r="CC36" s="18"/>
      <c r="CD36" s="18"/>
      <c r="CE36" s="18"/>
      <c r="CF36" s="18"/>
      <c r="CG36" s="18"/>
      <c r="CH36" s="18"/>
    </row>
    <row r="37" spans="1:86" hidden="1" x14ac:dyDescent="0.25">
      <c r="D37" s="3" t="s">
        <v>81</v>
      </c>
      <c r="E37" s="214">
        <f>150</f>
        <v>150</v>
      </c>
      <c r="F37" s="215" t="s">
        <v>90</v>
      </c>
      <c r="G37" s="7"/>
      <c r="H37" s="6"/>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18"/>
      <c r="BZ37" s="18"/>
      <c r="CA37" s="18"/>
      <c r="CB37" s="18"/>
      <c r="CC37" s="18"/>
      <c r="CD37" s="18"/>
      <c r="CE37" s="18"/>
      <c r="CF37" s="18"/>
      <c r="CG37" s="18"/>
      <c r="CH37" s="18"/>
    </row>
    <row r="38" spans="1:86" hidden="1" x14ac:dyDescent="0.25">
      <c r="D38" s="3" t="s">
        <v>50</v>
      </c>
      <c r="E38" s="214">
        <v>12</v>
      </c>
      <c r="F38" s="215" t="s">
        <v>27</v>
      </c>
      <c r="G38" s="7"/>
      <c r="H38" s="6"/>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18"/>
      <c r="BZ38" s="18"/>
      <c r="CA38" s="18"/>
      <c r="CB38" s="18"/>
      <c r="CC38" s="18"/>
      <c r="CD38" s="18"/>
      <c r="CE38" s="18"/>
      <c r="CF38" s="18"/>
      <c r="CG38" s="18"/>
      <c r="CH38" s="18"/>
    </row>
    <row r="39" spans="1:86" hidden="1" x14ac:dyDescent="0.25">
      <c r="D39" s="6" t="s">
        <v>82</v>
      </c>
      <c r="E39" s="212">
        <f>E37/E38</f>
        <v>12.5</v>
      </c>
      <c r="F39" s="166" t="s">
        <v>90</v>
      </c>
      <c r="G39" s="7"/>
      <c r="H39" s="6"/>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18"/>
      <c r="BZ39" s="18"/>
      <c r="CA39" s="18"/>
      <c r="CB39" s="18"/>
      <c r="CC39" s="18"/>
      <c r="CD39" s="18"/>
      <c r="CE39" s="18"/>
      <c r="CF39" s="18"/>
      <c r="CG39" s="18"/>
      <c r="CH39" s="18"/>
    </row>
    <row r="40" spans="1:86" hidden="1" x14ac:dyDescent="0.25">
      <c r="D40" s="3" t="s">
        <v>83</v>
      </c>
      <c r="E40" s="214">
        <v>10000</v>
      </c>
      <c r="F40" s="166"/>
      <c r="G40" s="7"/>
      <c r="H40" s="6"/>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18"/>
      <c r="BZ40" s="18"/>
      <c r="CA40" s="18"/>
      <c r="CB40" s="18"/>
      <c r="CC40" s="18"/>
      <c r="CD40" s="18"/>
      <c r="CE40" s="18"/>
      <c r="CF40" s="18"/>
      <c r="CG40" s="18"/>
      <c r="CH40" s="18"/>
    </row>
    <row r="41" spans="1:86" hidden="1" x14ac:dyDescent="0.25">
      <c r="D41" s="6" t="s">
        <v>84</v>
      </c>
      <c r="E41" s="218">
        <f>E39/E40</f>
        <v>1.25E-3</v>
      </c>
      <c r="F41" s="166" t="s">
        <v>52</v>
      </c>
      <c r="G41" s="7"/>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18"/>
      <c r="BZ41" s="18"/>
      <c r="CA41" s="18"/>
      <c r="CB41" s="18"/>
      <c r="CC41" s="18"/>
      <c r="CD41" s="18"/>
      <c r="CE41" s="18"/>
      <c r="CF41" s="18"/>
      <c r="CG41" s="18"/>
      <c r="CH41" s="18"/>
    </row>
    <row r="42" spans="1:86" hidden="1" x14ac:dyDescent="0.25">
      <c r="E42" s="212"/>
      <c r="F42" s="166"/>
      <c r="G42" s="7"/>
      <c r="H42" s="6"/>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18"/>
      <c r="BZ42" s="18"/>
      <c r="CA42" s="18"/>
      <c r="CB42" s="18"/>
      <c r="CC42" s="18"/>
      <c r="CD42" s="18"/>
      <c r="CE42" s="18"/>
      <c r="CF42" s="18"/>
      <c r="CG42" s="18"/>
      <c r="CH42" s="18"/>
    </row>
    <row r="43" spans="1:86" x14ac:dyDescent="0.25">
      <c r="D43" s="3" t="str">
        <f>D$41</f>
        <v>Commitment fee in %</v>
      </c>
      <c r="E43" s="219">
        <f>Inputs!H41</f>
        <v>1.4999999999999999E-2</v>
      </c>
      <c r="F43" s="215" t="str">
        <f t="shared" ref="F43" si="14">F$41</f>
        <v>%</v>
      </c>
      <c r="G43" s="7"/>
      <c r="H43" s="6"/>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18"/>
      <c r="BZ43" s="18"/>
      <c r="CA43" s="18"/>
      <c r="CB43" s="18"/>
      <c r="CC43" s="18"/>
      <c r="CD43" s="18"/>
      <c r="CE43" s="18"/>
      <c r="CF43" s="18"/>
      <c r="CG43" s="18"/>
      <c r="CH43" s="18"/>
    </row>
    <row r="44" spans="1:86" x14ac:dyDescent="0.25">
      <c r="D44" s="37" t="str">
        <f>D$10</f>
        <v>Debt for construction</v>
      </c>
      <c r="E44" s="217">
        <f t="shared" ref="E44:BP44" si="15">E$10</f>
        <v>0</v>
      </c>
      <c r="F44" s="217">
        <f t="shared" si="15"/>
        <v>0</v>
      </c>
      <c r="G44" s="37">
        <f t="shared" si="15"/>
        <v>19397.470164478713</v>
      </c>
      <c r="H44" s="37">
        <f t="shared" si="15"/>
        <v>0</v>
      </c>
      <c r="I44" s="37">
        <f t="shared" si="15"/>
        <v>5819.2410493436137</v>
      </c>
      <c r="J44" s="37">
        <f t="shared" si="15"/>
        <v>5819.2410493436137</v>
      </c>
      <c r="K44" s="37">
        <f t="shared" si="15"/>
        <v>7758.9880657914855</v>
      </c>
      <c r="L44" s="37">
        <f t="shared" si="15"/>
        <v>0</v>
      </c>
      <c r="M44" s="37">
        <f t="shared" si="15"/>
        <v>0</v>
      </c>
      <c r="N44" s="37">
        <f t="shared" si="15"/>
        <v>0</v>
      </c>
      <c r="O44" s="37">
        <f t="shared" si="15"/>
        <v>0</v>
      </c>
      <c r="P44" s="37">
        <f t="shared" si="15"/>
        <v>0</v>
      </c>
      <c r="Q44" s="37">
        <f t="shared" si="15"/>
        <v>0</v>
      </c>
      <c r="R44" s="37">
        <f t="shared" si="15"/>
        <v>0</v>
      </c>
      <c r="S44" s="37">
        <f t="shared" si="15"/>
        <v>0</v>
      </c>
      <c r="T44" s="37">
        <f t="shared" si="15"/>
        <v>0</v>
      </c>
      <c r="U44" s="37">
        <f t="shared" si="15"/>
        <v>0</v>
      </c>
      <c r="V44" s="37">
        <f t="shared" si="15"/>
        <v>0</v>
      </c>
      <c r="W44" s="37">
        <f t="shared" si="15"/>
        <v>0</v>
      </c>
      <c r="X44" s="37">
        <f t="shared" si="15"/>
        <v>0</v>
      </c>
      <c r="Y44" s="37">
        <f t="shared" si="15"/>
        <v>0</v>
      </c>
      <c r="Z44" s="37">
        <f t="shared" si="15"/>
        <v>0</v>
      </c>
      <c r="AA44" s="37">
        <f t="shared" si="15"/>
        <v>0</v>
      </c>
      <c r="AB44" s="37">
        <f t="shared" si="15"/>
        <v>0</v>
      </c>
      <c r="AC44" s="37">
        <f t="shared" si="15"/>
        <v>0</v>
      </c>
      <c r="AD44" s="37">
        <f t="shared" si="15"/>
        <v>0</v>
      </c>
      <c r="AE44" s="37">
        <f t="shared" si="15"/>
        <v>0</v>
      </c>
      <c r="AF44" s="37">
        <f t="shared" si="15"/>
        <v>0</v>
      </c>
      <c r="AG44" s="37">
        <f t="shared" si="15"/>
        <v>0</v>
      </c>
      <c r="AH44" s="37">
        <f t="shared" si="15"/>
        <v>0</v>
      </c>
      <c r="AI44" s="37">
        <f t="shared" si="15"/>
        <v>0</v>
      </c>
      <c r="AJ44" s="37">
        <f t="shared" si="15"/>
        <v>0</v>
      </c>
      <c r="AK44" s="37">
        <f t="shared" si="15"/>
        <v>0</v>
      </c>
      <c r="AL44" s="37">
        <f t="shared" si="15"/>
        <v>0</v>
      </c>
      <c r="AM44" s="37">
        <f t="shared" si="15"/>
        <v>0</v>
      </c>
      <c r="AN44" s="37">
        <f t="shared" si="15"/>
        <v>0</v>
      </c>
      <c r="AO44" s="37">
        <f t="shared" si="15"/>
        <v>0</v>
      </c>
      <c r="AP44" s="37">
        <f t="shared" si="15"/>
        <v>0</v>
      </c>
      <c r="AQ44" s="37">
        <f t="shared" si="15"/>
        <v>0</v>
      </c>
      <c r="AR44" s="37">
        <f t="shared" si="15"/>
        <v>0</v>
      </c>
      <c r="AS44" s="37">
        <f t="shared" si="15"/>
        <v>0</v>
      </c>
      <c r="AT44" s="37">
        <f t="shared" si="15"/>
        <v>0</v>
      </c>
      <c r="AU44" s="37">
        <f t="shared" si="15"/>
        <v>0</v>
      </c>
      <c r="AV44" s="37">
        <f t="shared" si="15"/>
        <v>0</v>
      </c>
      <c r="AW44" s="37">
        <f t="shared" si="15"/>
        <v>0</v>
      </c>
      <c r="AX44" s="37">
        <f t="shared" si="15"/>
        <v>0</v>
      </c>
      <c r="AY44" s="37">
        <f t="shared" si="15"/>
        <v>0</v>
      </c>
      <c r="AZ44" s="37">
        <f t="shared" si="15"/>
        <v>0</v>
      </c>
      <c r="BA44" s="37">
        <f t="shared" si="15"/>
        <v>0</v>
      </c>
      <c r="BB44" s="37">
        <f t="shared" si="15"/>
        <v>0</v>
      </c>
      <c r="BC44" s="37">
        <f t="shared" si="15"/>
        <v>0</v>
      </c>
      <c r="BD44" s="37">
        <f t="shared" si="15"/>
        <v>0</v>
      </c>
      <c r="BE44" s="37">
        <f t="shared" si="15"/>
        <v>0</v>
      </c>
      <c r="BF44" s="37">
        <f t="shared" si="15"/>
        <v>0</v>
      </c>
      <c r="BG44" s="37">
        <f t="shared" si="15"/>
        <v>0</v>
      </c>
      <c r="BH44" s="37">
        <f t="shared" si="15"/>
        <v>0</v>
      </c>
      <c r="BI44" s="37">
        <f t="shared" si="15"/>
        <v>0</v>
      </c>
      <c r="BJ44" s="37">
        <f t="shared" si="15"/>
        <v>0</v>
      </c>
      <c r="BK44" s="37">
        <f t="shared" si="15"/>
        <v>0</v>
      </c>
      <c r="BL44" s="37">
        <f t="shared" si="15"/>
        <v>0</v>
      </c>
      <c r="BM44" s="37">
        <f t="shared" si="15"/>
        <v>0</v>
      </c>
      <c r="BN44" s="37">
        <f t="shared" si="15"/>
        <v>0</v>
      </c>
      <c r="BO44" s="37">
        <f t="shared" si="15"/>
        <v>0</v>
      </c>
      <c r="BP44" s="37">
        <f t="shared" si="15"/>
        <v>0</v>
      </c>
      <c r="BQ44" s="37">
        <f t="shared" ref="BQ44:CH44" si="16">BQ$10</f>
        <v>0</v>
      </c>
      <c r="BR44" s="37">
        <f t="shared" si="16"/>
        <v>0</v>
      </c>
      <c r="BS44" s="37">
        <f t="shared" si="16"/>
        <v>0</v>
      </c>
      <c r="BT44" s="37">
        <f t="shared" si="16"/>
        <v>0</v>
      </c>
      <c r="BU44" s="37">
        <f t="shared" si="16"/>
        <v>0</v>
      </c>
      <c r="BV44" s="37">
        <f t="shared" si="16"/>
        <v>0</v>
      </c>
      <c r="BW44" s="37">
        <f t="shared" si="16"/>
        <v>0</v>
      </c>
      <c r="BX44" s="37">
        <f t="shared" si="16"/>
        <v>0</v>
      </c>
      <c r="BY44" s="37">
        <f t="shared" si="16"/>
        <v>0</v>
      </c>
      <c r="BZ44" s="37">
        <f t="shared" si="16"/>
        <v>0</v>
      </c>
      <c r="CA44" s="37">
        <f t="shared" si="16"/>
        <v>0</v>
      </c>
      <c r="CB44" s="37">
        <f t="shared" si="16"/>
        <v>0</v>
      </c>
      <c r="CC44" s="37">
        <f t="shared" si="16"/>
        <v>0</v>
      </c>
      <c r="CD44" s="37">
        <f t="shared" si="16"/>
        <v>0</v>
      </c>
      <c r="CE44" s="37">
        <f t="shared" si="16"/>
        <v>0</v>
      </c>
      <c r="CF44" s="37">
        <f t="shared" si="16"/>
        <v>0</v>
      </c>
      <c r="CG44" s="37">
        <f t="shared" si="16"/>
        <v>0</v>
      </c>
      <c r="CH44" s="37">
        <f t="shared" si="16"/>
        <v>0</v>
      </c>
    </row>
    <row r="45" spans="1:86" x14ac:dyDescent="0.25">
      <c r="D45" s="6" t="s">
        <v>85</v>
      </c>
      <c r="E45" s="212"/>
      <c r="F45" s="166" t="s">
        <v>59</v>
      </c>
      <c r="G45" s="7">
        <f>SUM(I45:CH45)</f>
        <v>290.96205246718068</v>
      </c>
      <c r="H45" s="6"/>
      <c r="I45" s="7">
        <f>+I44*$E$43</f>
        <v>87.288615740154199</v>
      </c>
      <c r="J45" s="7">
        <f t="shared" ref="J45:K45" si="17">+J44*$E$43</f>
        <v>87.288615740154199</v>
      </c>
      <c r="K45" s="7">
        <f t="shared" si="17"/>
        <v>116.38482098687228</v>
      </c>
      <c r="L45" s="7">
        <f t="shared" ref="L45:BU45" si="18">+L44*H43</f>
        <v>0</v>
      </c>
      <c r="M45" s="7">
        <f t="shared" si="18"/>
        <v>0</v>
      </c>
      <c r="N45" s="7">
        <f t="shared" si="18"/>
        <v>0</v>
      </c>
      <c r="O45" s="7">
        <f t="shared" si="18"/>
        <v>0</v>
      </c>
      <c r="P45" s="7">
        <f t="shared" si="18"/>
        <v>0</v>
      </c>
      <c r="Q45" s="7">
        <f t="shared" si="18"/>
        <v>0</v>
      </c>
      <c r="R45" s="7">
        <f t="shared" si="18"/>
        <v>0</v>
      </c>
      <c r="S45" s="7">
        <f t="shared" si="18"/>
        <v>0</v>
      </c>
      <c r="T45" s="7">
        <f t="shared" si="18"/>
        <v>0</v>
      </c>
      <c r="U45" s="7">
        <f t="shared" si="18"/>
        <v>0</v>
      </c>
      <c r="V45" s="7">
        <f t="shared" si="18"/>
        <v>0</v>
      </c>
      <c r="W45" s="7">
        <f t="shared" si="18"/>
        <v>0</v>
      </c>
      <c r="X45" s="7">
        <f t="shared" si="18"/>
        <v>0</v>
      </c>
      <c r="Y45" s="7">
        <f t="shared" si="18"/>
        <v>0</v>
      </c>
      <c r="Z45" s="7">
        <f t="shared" si="18"/>
        <v>0</v>
      </c>
      <c r="AA45" s="7">
        <f t="shared" si="18"/>
        <v>0</v>
      </c>
      <c r="AB45" s="7">
        <f t="shared" si="18"/>
        <v>0</v>
      </c>
      <c r="AC45" s="7">
        <f t="shared" si="18"/>
        <v>0</v>
      </c>
      <c r="AD45" s="7">
        <f t="shared" si="18"/>
        <v>0</v>
      </c>
      <c r="AE45" s="7">
        <f t="shared" si="18"/>
        <v>0</v>
      </c>
      <c r="AF45" s="7">
        <f t="shared" si="18"/>
        <v>0</v>
      </c>
      <c r="AG45" s="7">
        <f t="shared" si="18"/>
        <v>0</v>
      </c>
      <c r="AH45" s="7">
        <f t="shared" si="18"/>
        <v>0</v>
      </c>
      <c r="AI45" s="7">
        <f t="shared" si="18"/>
        <v>0</v>
      </c>
      <c r="AJ45" s="7">
        <f t="shared" si="18"/>
        <v>0</v>
      </c>
      <c r="AK45" s="7">
        <f t="shared" si="18"/>
        <v>0</v>
      </c>
      <c r="AL45" s="7">
        <f t="shared" si="18"/>
        <v>0</v>
      </c>
      <c r="AM45" s="7">
        <f t="shared" si="18"/>
        <v>0</v>
      </c>
      <c r="AN45" s="7">
        <f t="shared" si="18"/>
        <v>0</v>
      </c>
      <c r="AO45" s="7">
        <f t="shared" si="18"/>
        <v>0</v>
      </c>
      <c r="AP45" s="7">
        <f t="shared" si="18"/>
        <v>0</v>
      </c>
      <c r="AQ45" s="7">
        <f t="shared" si="18"/>
        <v>0</v>
      </c>
      <c r="AR45" s="7">
        <f t="shared" si="18"/>
        <v>0</v>
      </c>
      <c r="AS45" s="7">
        <f t="shared" si="18"/>
        <v>0</v>
      </c>
      <c r="AT45" s="7">
        <f t="shared" si="18"/>
        <v>0</v>
      </c>
      <c r="AU45" s="7">
        <f t="shared" si="18"/>
        <v>0</v>
      </c>
      <c r="AV45" s="7">
        <f t="shared" si="18"/>
        <v>0</v>
      </c>
      <c r="AW45" s="7">
        <f t="shared" si="18"/>
        <v>0</v>
      </c>
      <c r="AX45" s="7">
        <f t="shared" si="18"/>
        <v>0</v>
      </c>
      <c r="AY45" s="7">
        <f t="shared" si="18"/>
        <v>0</v>
      </c>
      <c r="AZ45" s="7">
        <f t="shared" si="18"/>
        <v>0</v>
      </c>
      <c r="BA45" s="7">
        <f t="shared" si="18"/>
        <v>0</v>
      </c>
      <c r="BB45" s="7">
        <f t="shared" si="18"/>
        <v>0</v>
      </c>
      <c r="BC45" s="7">
        <f t="shared" si="18"/>
        <v>0</v>
      </c>
      <c r="BD45" s="7">
        <f t="shared" si="18"/>
        <v>0</v>
      </c>
      <c r="BE45" s="7">
        <f t="shared" si="18"/>
        <v>0</v>
      </c>
      <c r="BF45" s="7">
        <f t="shared" si="18"/>
        <v>0</v>
      </c>
      <c r="BG45" s="7">
        <f t="shared" si="18"/>
        <v>0</v>
      </c>
      <c r="BH45" s="7">
        <f t="shared" si="18"/>
        <v>0</v>
      </c>
      <c r="BI45" s="7">
        <f t="shared" si="18"/>
        <v>0</v>
      </c>
      <c r="BJ45" s="7">
        <f t="shared" si="18"/>
        <v>0</v>
      </c>
      <c r="BK45" s="7">
        <f t="shared" si="18"/>
        <v>0</v>
      </c>
      <c r="BL45" s="7">
        <f t="shared" si="18"/>
        <v>0</v>
      </c>
      <c r="BM45" s="7">
        <f t="shared" si="18"/>
        <v>0</v>
      </c>
      <c r="BN45" s="7">
        <f t="shared" si="18"/>
        <v>0</v>
      </c>
      <c r="BO45" s="7">
        <f t="shared" si="18"/>
        <v>0</v>
      </c>
      <c r="BP45" s="7">
        <f t="shared" si="18"/>
        <v>0</v>
      </c>
      <c r="BQ45" s="7">
        <f t="shared" si="18"/>
        <v>0</v>
      </c>
      <c r="BR45" s="7">
        <f t="shared" si="18"/>
        <v>0</v>
      </c>
      <c r="BS45" s="7">
        <f t="shared" si="18"/>
        <v>0</v>
      </c>
      <c r="BT45" s="7">
        <f t="shared" si="18"/>
        <v>0</v>
      </c>
      <c r="BU45" s="7">
        <f t="shared" si="18"/>
        <v>0</v>
      </c>
      <c r="BV45" s="7">
        <f t="shared" ref="BV45:CH45" si="19">+BV44*BR43</f>
        <v>0</v>
      </c>
      <c r="BW45" s="7">
        <f t="shared" si="19"/>
        <v>0</v>
      </c>
      <c r="BX45" s="7">
        <f t="shared" si="19"/>
        <v>0</v>
      </c>
      <c r="BY45" s="7">
        <f t="shared" si="19"/>
        <v>0</v>
      </c>
      <c r="BZ45" s="7">
        <f t="shared" si="19"/>
        <v>0</v>
      </c>
      <c r="CA45" s="7">
        <f t="shared" si="19"/>
        <v>0</v>
      </c>
      <c r="CB45" s="7">
        <f t="shared" si="19"/>
        <v>0</v>
      </c>
      <c r="CC45" s="7">
        <f t="shared" si="19"/>
        <v>0</v>
      </c>
      <c r="CD45" s="7">
        <f t="shared" si="19"/>
        <v>0</v>
      </c>
      <c r="CE45" s="7">
        <f t="shared" si="19"/>
        <v>0</v>
      </c>
      <c r="CF45" s="7">
        <f t="shared" si="19"/>
        <v>0</v>
      </c>
      <c r="CG45" s="7">
        <f t="shared" si="19"/>
        <v>0</v>
      </c>
      <c r="CH45" s="7">
        <f t="shared" si="19"/>
        <v>0</v>
      </c>
    </row>
    <row r="46" spans="1:86" x14ac:dyDescent="0.25">
      <c r="E46" s="212"/>
      <c r="F46" s="166"/>
      <c r="G46" s="7"/>
      <c r="H46" s="6"/>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18"/>
      <c r="BZ46" s="18"/>
      <c r="CA46" s="18"/>
      <c r="CB46" s="18"/>
      <c r="CC46" s="18"/>
      <c r="CD46" s="18"/>
      <c r="CE46" s="18"/>
      <c r="CF46" s="18"/>
      <c r="CG46" s="18"/>
      <c r="CH46" s="18"/>
    </row>
    <row r="47" spans="1:86" hidden="1" x14ac:dyDescent="0.25">
      <c r="B47" s="5" t="s">
        <v>86</v>
      </c>
      <c r="E47" s="212"/>
      <c r="F47" s="166"/>
      <c r="G47" s="7"/>
      <c r="H47" s="6"/>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18"/>
      <c r="BZ47" s="18"/>
      <c r="CA47" s="18"/>
      <c r="CB47" s="18"/>
      <c r="CC47" s="18"/>
      <c r="CD47" s="18"/>
      <c r="CE47" s="18"/>
      <c r="CF47" s="18"/>
      <c r="CG47" s="18"/>
      <c r="CH47" s="18"/>
    </row>
    <row r="48" spans="1:86" hidden="1" x14ac:dyDescent="0.25">
      <c r="D48" s="3" t="s">
        <v>86</v>
      </c>
      <c r="E48" s="214">
        <v>0</v>
      </c>
      <c r="F48" s="215" t="s">
        <v>59</v>
      </c>
      <c r="G48" s="7"/>
      <c r="H48" s="6"/>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18"/>
      <c r="BZ48" s="18"/>
      <c r="CA48" s="18"/>
      <c r="CB48" s="18"/>
      <c r="CC48" s="18"/>
      <c r="CD48" s="18"/>
      <c r="CE48" s="18"/>
      <c r="CF48" s="18"/>
      <c r="CG48" s="18"/>
      <c r="CH48" s="18"/>
    </row>
    <row r="49" spans="1:86" hidden="1" x14ac:dyDescent="0.25">
      <c r="D49" s="37" t="str">
        <f>ConTiming!D$49</f>
        <v xml:space="preserve">Payment schedule </v>
      </c>
      <c r="E49" s="217">
        <f>ConTiming!E$49</f>
        <v>0</v>
      </c>
      <c r="F49" s="217" t="str">
        <f>ConTiming!F$49</f>
        <v>%</v>
      </c>
      <c r="G49" s="37">
        <f>ConTiming!G$49</f>
        <v>1</v>
      </c>
      <c r="H49" s="37">
        <f>ConTiming!H$49</f>
        <v>0</v>
      </c>
      <c r="I49" s="53">
        <f>ConTiming!I$49</f>
        <v>0.3</v>
      </c>
      <c r="J49" s="53">
        <f>ConTiming!J$49</f>
        <v>0.3</v>
      </c>
      <c r="K49" s="53">
        <f>ConTiming!K$49</f>
        <v>0.4</v>
      </c>
      <c r="L49" s="53">
        <f>ConTiming!L$49</f>
        <v>0</v>
      </c>
      <c r="M49" s="53">
        <f>ConTiming!M$49</f>
        <v>0</v>
      </c>
      <c r="N49" s="53">
        <f>ConTiming!N$49</f>
        <v>0</v>
      </c>
      <c r="O49" s="53">
        <f>ConTiming!O$49</f>
        <v>0</v>
      </c>
      <c r="P49" s="53">
        <f>ConTiming!P$49</f>
        <v>0</v>
      </c>
      <c r="Q49" s="53">
        <f>ConTiming!Q$49</f>
        <v>0</v>
      </c>
      <c r="R49" s="53">
        <f>ConTiming!R$49</f>
        <v>0</v>
      </c>
      <c r="S49" s="53">
        <f>ConTiming!S$49</f>
        <v>0</v>
      </c>
      <c r="T49" s="53">
        <f>ConTiming!T$49</f>
        <v>0</v>
      </c>
      <c r="U49" s="53">
        <f>ConTiming!U$49</f>
        <v>0</v>
      </c>
      <c r="V49" s="53">
        <f>ConTiming!V$49</f>
        <v>0</v>
      </c>
      <c r="W49" s="53">
        <f>ConTiming!W$49</f>
        <v>0</v>
      </c>
      <c r="X49" s="53">
        <f>ConTiming!X$49</f>
        <v>0</v>
      </c>
      <c r="Y49" s="53">
        <f>ConTiming!Y$49</f>
        <v>0</v>
      </c>
      <c r="Z49" s="53">
        <f>ConTiming!Z$49</f>
        <v>0</v>
      </c>
      <c r="AA49" s="53">
        <f>ConTiming!AA$49</f>
        <v>0</v>
      </c>
      <c r="AB49" s="53">
        <f>ConTiming!AB$49</f>
        <v>0</v>
      </c>
      <c r="AC49" s="53">
        <f>ConTiming!AC$49</f>
        <v>0</v>
      </c>
      <c r="AD49" s="53">
        <f>ConTiming!AD$49</f>
        <v>0</v>
      </c>
      <c r="AE49" s="53">
        <f>ConTiming!AE$49</f>
        <v>0</v>
      </c>
      <c r="AF49" s="53">
        <f>ConTiming!AF$49</f>
        <v>0</v>
      </c>
      <c r="AG49" s="53">
        <f>ConTiming!AG$49</f>
        <v>0</v>
      </c>
      <c r="AH49" s="53">
        <f>ConTiming!AH$49</f>
        <v>0</v>
      </c>
      <c r="AI49" s="53">
        <f>ConTiming!AI$49</f>
        <v>0</v>
      </c>
      <c r="AJ49" s="53">
        <f>ConTiming!AJ$49</f>
        <v>0</v>
      </c>
      <c r="AK49" s="53">
        <f>ConTiming!AK$49</f>
        <v>0</v>
      </c>
      <c r="AL49" s="53">
        <f>ConTiming!AL$49</f>
        <v>0</v>
      </c>
      <c r="AM49" s="53">
        <f>ConTiming!AM$49</f>
        <v>0</v>
      </c>
      <c r="AN49" s="53">
        <f>ConTiming!AN$49</f>
        <v>0</v>
      </c>
      <c r="AO49" s="53">
        <f>ConTiming!AO$49</f>
        <v>0</v>
      </c>
      <c r="AP49" s="53">
        <f>ConTiming!AP$49</f>
        <v>0</v>
      </c>
      <c r="AQ49" s="53">
        <f>ConTiming!AQ$49</f>
        <v>0</v>
      </c>
      <c r="AR49" s="53">
        <f>ConTiming!AR$49</f>
        <v>0</v>
      </c>
      <c r="AS49" s="53">
        <f>ConTiming!AS$49</f>
        <v>0</v>
      </c>
      <c r="AT49" s="53">
        <f>ConTiming!AT$49</f>
        <v>0</v>
      </c>
      <c r="AU49" s="53">
        <f>ConTiming!AU$49</f>
        <v>0</v>
      </c>
      <c r="AV49" s="53">
        <f>ConTiming!AV$49</f>
        <v>0</v>
      </c>
      <c r="AW49" s="53">
        <f>ConTiming!AW$49</f>
        <v>0</v>
      </c>
      <c r="AX49" s="53">
        <f>ConTiming!AX$49</f>
        <v>0</v>
      </c>
      <c r="AY49" s="53">
        <f>ConTiming!AY$49</f>
        <v>0</v>
      </c>
      <c r="AZ49" s="53">
        <f>ConTiming!AZ$49</f>
        <v>0</v>
      </c>
      <c r="BA49" s="53">
        <f>ConTiming!BA$49</f>
        <v>0</v>
      </c>
      <c r="BB49" s="53">
        <f>ConTiming!BB$49</f>
        <v>0</v>
      </c>
      <c r="BC49" s="53">
        <f>ConTiming!BC$49</f>
        <v>0</v>
      </c>
      <c r="BD49" s="53">
        <f>ConTiming!BD$49</f>
        <v>0</v>
      </c>
      <c r="BE49" s="53">
        <f>ConTiming!BE$49</f>
        <v>0</v>
      </c>
      <c r="BF49" s="53">
        <f>ConTiming!BF$49</f>
        <v>0</v>
      </c>
      <c r="BG49" s="53">
        <f>ConTiming!BG$49</f>
        <v>0</v>
      </c>
      <c r="BH49" s="53">
        <f>ConTiming!BH$49</f>
        <v>0</v>
      </c>
      <c r="BI49" s="53">
        <f>ConTiming!BI$49</f>
        <v>0</v>
      </c>
      <c r="BJ49" s="53">
        <f>ConTiming!BJ$49</f>
        <v>0</v>
      </c>
      <c r="BK49" s="53">
        <f>ConTiming!BK$49</f>
        <v>0</v>
      </c>
      <c r="BL49" s="53">
        <f>ConTiming!BL$49</f>
        <v>0</v>
      </c>
      <c r="BM49" s="53">
        <f>ConTiming!BM$49</f>
        <v>0</v>
      </c>
      <c r="BN49" s="53">
        <f>ConTiming!BN$49</f>
        <v>0</v>
      </c>
      <c r="BO49" s="53">
        <f>ConTiming!BO$49</f>
        <v>0</v>
      </c>
      <c r="BP49" s="53">
        <f>ConTiming!BP$49</f>
        <v>0</v>
      </c>
      <c r="BQ49" s="53">
        <f>ConTiming!BQ$49</f>
        <v>0</v>
      </c>
      <c r="BR49" s="53">
        <f>ConTiming!BR$49</f>
        <v>0</v>
      </c>
      <c r="BS49" s="53">
        <f>ConTiming!BS$49</f>
        <v>0</v>
      </c>
      <c r="BT49" s="53">
        <f>ConTiming!BT$49</f>
        <v>0</v>
      </c>
      <c r="BU49" s="53">
        <f>ConTiming!BU$49</f>
        <v>0</v>
      </c>
      <c r="BV49" s="53">
        <f>ConTiming!BV$49</f>
        <v>0</v>
      </c>
      <c r="BW49" s="53">
        <f>ConTiming!BW$49</f>
        <v>0</v>
      </c>
      <c r="BX49" s="53">
        <f>ConTiming!BX$49</f>
        <v>0</v>
      </c>
      <c r="BY49" s="53">
        <f>ConTiming!BY$49</f>
        <v>0</v>
      </c>
      <c r="BZ49" s="53">
        <f>ConTiming!BZ$49</f>
        <v>0</v>
      </c>
      <c r="CA49" s="53">
        <f>ConTiming!CA$49</f>
        <v>0</v>
      </c>
      <c r="CB49" s="53">
        <f>ConTiming!CB$49</f>
        <v>0</v>
      </c>
      <c r="CC49" s="53">
        <f>ConTiming!CC$49</f>
        <v>0</v>
      </c>
      <c r="CD49" s="53">
        <f>ConTiming!CD$49</f>
        <v>0</v>
      </c>
      <c r="CE49" s="53">
        <f>ConTiming!CE$49</f>
        <v>0</v>
      </c>
      <c r="CF49" s="53">
        <f>ConTiming!CF$49</f>
        <v>0</v>
      </c>
      <c r="CG49" s="53">
        <f>ConTiming!CG$49</f>
        <v>0</v>
      </c>
      <c r="CH49" s="53">
        <f>ConTiming!CH$49</f>
        <v>0</v>
      </c>
    </row>
    <row r="50" spans="1:86" hidden="1" x14ac:dyDescent="0.25">
      <c r="D50" s="37" t="str">
        <f>ConTiming!D$118</f>
        <v>Escalation factor - M</v>
      </c>
      <c r="E50" s="217">
        <f>ConTiming!E$118</f>
        <v>0</v>
      </c>
      <c r="F50" s="217" t="str">
        <f>ConTiming!F$118</f>
        <v>Factor</v>
      </c>
      <c r="G50" s="37">
        <f>ConTiming!G$118</f>
        <v>0</v>
      </c>
      <c r="H50" s="37">
        <f>ConTiming!H$118</f>
        <v>0</v>
      </c>
      <c r="I50" s="42">
        <f>ConTiming!I$118</f>
        <v>1</v>
      </c>
      <c r="J50" s="42">
        <f>ConTiming!J$118</f>
        <v>1</v>
      </c>
      <c r="K50" s="42">
        <f>ConTiming!K$118</f>
        <v>1</v>
      </c>
      <c r="L50" s="42">
        <f>ConTiming!L$118</f>
        <v>1</v>
      </c>
      <c r="M50" s="42">
        <f>ConTiming!M$118</f>
        <v>1.02</v>
      </c>
      <c r="N50" s="42">
        <f>ConTiming!N$118</f>
        <v>1.0404</v>
      </c>
      <c r="O50" s="42">
        <f>ConTiming!O$118</f>
        <v>1.0612079999999999</v>
      </c>
      <c r="P50" s="42">
        <f>ConTiming!P$118</f>
        <v>1.08243216</v>
      </c>
      <c r="Q50" s="42">
        <f>ConTiming!Q$118</f>
        <v>1.1040808032</v>
      </c>
      <c r="R50" s="42">
        <f>ConTiming!R$118</f>
        <v>1.1261624192640001</v>
      </c>
      <c r="S50" s="42">
        <f>ConTiming!S$118</f>
        <v>1.14868566764928</v>
      </c>
      <c r="T50" s="42">
        <f>ConTiming!T$118</f>
        <v>1.1716593810022657</v>
      </c>
      <c r="U50" s="42">
        <f>ConTiming!U$118</f>
        <v>1.1950925686223111</v>
      </c>
      <c r="V50" s="42">
        <f>ConTiming!V$118</f>
        <v>1.2189944199947573</v>
      </c>
      <c r="W50" s="42">
        <f>ConTiming!W$118</f>
        <v>1.2433743083946525</v>
      </c>
      <c r="X50" s="42">
        <f>ConTiming!X$118</f>
        <v>1.2682417945625455</v>
      </c>
      <c r="Y50" s="42">
        <f>ConTiming!Y$118</f>
        <v>1.2936066304537963</v>
      </c>
      <c r="Z50" s="42">
        <f>ConTiming!Z$118</f>
        <v>1.3194787630628724</v>
      </c>
      <c r="AA50" s="42">
        <f>ConTiming!AA$118</f>
        <v>1.3458683383241299</v>
      </c>
      <c r="AB50" s="42">
        <f>ConTiming!AB$118</f>
        <v>1.3727857050906125</v>
      </c>
      <c r="AC50" s="42">
        <f>ConTiming!AC$118</f>
        <v>1.4002414191924248</v>
      </c>
      <c r="AD50" s="42">
        <f>ConTiming!AD$118</f>
        <v>1.4282462475762734</v>
      </c>
      <c r="AE50" s="42">
        <f>ConTiming!AE$118</f>
        <v>1.4568111725277988</v>
      </c>
      <c r="AF50" s="42">
        <f>ConTiming!AF$118</f>
        <v>1.4859473959783549</v>
      </c>
      <c r="AG50" s="42">
        <f>ConTiming!AG$118</f>
        <v>1.5156663438979221</v>
      </c>
      <c r="AH50" s="42">
        <f>ConTiming!AH$118</f>
        <v>1.5459796707758806</v>
      </c>
      <c r="AI50" s="42">
        <f>ConTiming!AI$118</f>
        <v>1.5768992641913981</v>
      </c>
      <c r="AJ50" s="42">
        <f>ConTiming!AJ$118</f>
        <v>1.6084372494752261</v>
      </c>
      <c r="AK50" s="42">
        <f>ConTiming!AK$118</f>
        <v>1.6406059944647307</v>
      </c>
      <c r="AL50" s="42">
        <f>ConTiming!AL$118</f>
        <v>1.6734181143540252</v>
      </c>
      <c r="AM50" s="42">
        <f>ConTiming!AM$118</f>
        <v>1.7068864766411058</v>
      </c>
      <c r="AN50" s="42">
        <f>ConTiming!AN$118</f>
        <v>1.7410242061739281</v>
      </c>
      <c r="AO50" s="42">
        <f>ConTiming!AO$118</f>
        <v>1.7758446902974065</v>
      </c>
      <c r="AP50" s="42">
        <f>ConTiming!AP$118</f>
        <v>1.8113615841033548</v>
      </c>
      <c r="AQ50" s="42">
        <f>ConTiming!AQ$118</f>
        <v>1.8475888157854219</v>
      </c>
      <c r="AR50" s="42">
        <f>ConTiming!AR$118</f>
        <v>1.8845405921011305</v>
      </c>
      <c r="AS50" s="42">
        <f>ConTiming!AS$118</f>
        <v>1.9222314039431532</v>
      </c>
      <c r="AT50" s="42">
        <f>ConTiming!AT$118</f>
        <v>1.9606760320220162</v>
      </c>
      <c r="AU50" s="42">
        <f>ConTiming!AU$118</f>
        <v>1.9998895526624565</v>
      </c>
      <c r="AV50" s="42">
        <f>ConTiming!AV$118</f>
        <v>2.0398873437157055</v>
      </c>
      <c r="AW50" s="42">
        <f>ConTiming!AW$118</f>
        <v>2.0806850905900198</v>
      </c>
      <c r="AX50" s="42">
        <f>ConTiming!AX$118</f>
        <v>2.1222987924018204</v>
      </c>
      <c r="AY50" s="42">
        <f>ConTiming!AY$118</f>
        <v>2.1647447682498568</v>
      </c>
      <c r="AZ50" s="42">
        <f>ConTiming!AZ$118</f>
        <v>2.208039663614854</v>
      </c>
      <c r="BA50" s="42">
        <f>ConTiming!BA$118</f>
        <v>2.252200456887151</v>
      </c>
      <c r="BB50" s="42">
        <f>ConTiming!BB$118</f>
        <v>2.2972444660248938</v>
      </c>
      <c r="BC50" s="42">
        <f>ConTiming!BC$118</f>
        <v>2.343189355345392</v>
      </c>
      <c r="BD50" s="42">
        <f>ConTiming!BD$118</f>
        <v>2.3900531424522997</v>
      </c>
      <c r="BE50" s="42">
        <f>ConTiming!BE$118</f>
        <v>2.4378542053013459</v>
      </c>
      <c r="BF50" s="42">
        <f>ConTiming!BF$118</f>
        <v>2.4866112894073726</v>
      </c>
      <c r="BG50" s="42">
        <f>ConTiming!BG$118</f>
        <v>2.53634351519552</v>
      </c>
      <c r="BH50" s="42">
        <f>ConTiming!BH$118</f>
        <v>2.5870703854994304</v>
      </c>
      <c r="BI50" s="42">
        <f>ConTiming!BI$118</f>
        <v>2.6388117932094191</v>
      </c>
      <c r="BJ50" s="42">
        <f>ConTiming!BJ$118</f>
        <v>2.6915880290736074</v>
      </c>
      <c r="BK50" s="42">
        <f>ConTiming!BK$118</f>
        <v>2.7454197896550796</v>
      </c>
      <c r="BL50" s="42">
        <f>ConTiming!BL$118</f>
        <v>2.8003281854481812</v>
      </c>
      <c r="BM50" s="42">
        <f>ConTiming!BM$118</f>
        <v>2.8563347491571447</v>
      </c>
      <c r="BN50" s="42">
        <f>ConTiming!BN$118</f>
        <v>2.9134614441402875</v>
      </c>
      <c r="BO50" s="42">
        <f>ConTiming!BO$118</f>
        <v>2.9717306730230932</v>
      </c>
      <c r="BP50" s="42">
        <f>ConTiming!BP$118</f>
        <v>3.0311652864835552</v>
      </c>
      <c r="BQ50" s="42">
        <f>ConTiming!BQ$118</f>
        <v>3.0917885922132262</v>
      </c>
      <c r="BR50" s="42">
        <f>ConTiming!BR$118</f>
        <v>3.1536243640574906</v>
      </c>
      <c r="BS50" s="42">
        <f>ConTiming!BS$118</f>
        <v>3.2166968513386403</v>
      </c>
      <c r="BT50" s="42">
        <f>ConTiming!BT$118</f>
        <v>3.2810307883654133</v>
      </c>
      <c r="BU50" s="42">
        <f>ConTiming!BU$118</f>
        <v>3.3466514041327216</v>
      </c>
      <c r="BV50" s="42">
        <f>ConTiming!BV$118</f>
        <v>3.4135844322153761</v>
      </c>
      <c r="BW50" s="42">
        <f>ConTiming!BW$118</f>
        <v>3.4818561208596837</v>
      </c>
      <c r="BX50" s="42">
        <f>ConTiming!BX$118</f>
        <v>3.5514932432768775</v>
      </c>
      <c r="BY50" s="42">
        <f>ConTiming!BY$118</f>
        <v>3.6225231081424152</v>
      </c>
      <c r="BZ50" s="42">
        <f>ConTiming!BZ$118</f>
        <v>3.6949735703052635</v>
      </c>
      <c r="CA50" s="42">
        <f>ConTiming!CA$118</f>
        <v>3.7688730417113687</v>
      </c>
      <c r="CB50" s="42">
        <f>ConTiming!CB$118</f>
        <v>3.844250502545596</v>
      </c>
      <c r="CC50" s="42">
        <f>ConTiming!CC$118</f>
        <v>3.9211355125965079</v>
      </c>
      <c r="CD50" s="42">
        <f>ConTiming!CD$118</f>
        <v>3.9995582228484383</v>
      </c>
      <c r="CE50" s="42">
        <f>ConTiming!CE$118</f>
        <v>4.0795493873054074</v>
      </c>
      <c r="CF50" s="42">
        <f>ConTiming!CF$118</f>
        <v>4.1611403750515157</v>
      </c>
      <c r="CG50" s="42">
        <f>ConTiming!CG$118</f>
        <v>4.2443631825525463</v>
      </c>
      <c r="CH50" s="42">
        <f>ConTiming!CH$118</f>
        <v>4.3292504462035977</v>
      </c>
    </row>
    <row r="51" spans="1:86" hidden="1" x14ac:dyDescent="0.25">
      <c r="D51" s="6" t="s">
        <v>87</v>
      </c>
      <c r="E51" s="212"/>
      <c r="F51" s="166" t="s">
        <v>59</v>
      </c>
      <c r="G51" s="7">
        <f>SUM(I51:CH51)</f>
        <v>0</v>
      </c>
      <c r="H51" s="6"/>
      <c r="I51" s="7">
        <f>$E$48*I49*I50</f>
        <v>0</v>
      </c>
      <c r="J51" s="7">
        <f t="shared" ref="J51:BU51" si="20">$E$48*J49*J50</f>
        <v>0</v>
      </c>
      <c r="K51" s="7">
        <f t="shared" si="20"/>
        <v>0</v>
      </c>
      <c r="L51" s="7">
        <f t="shared" si="20"/>
        <v>0</v>
      </c>
      <c r="M51" s="7">
        <f t="shared" si="20"/>
        <v>0</v>
      </c>
      <c r="N51" s="7">
        <f t="shared" si="20"/>
        <v>0</v>
      </c>
      <c r="O51" s="7">
        <f t="shared" si="20"/>
        <v>0</v>
      </c>
      <c r="P51" s="7">
        <f t="shared" si="20"/>
        <v>0</v>
      </c>
      <c r="Q51" s="7">
        <f t="shared" si="20"/>
        <v>0</v>
      </c>
      <c r="R51" s="7">
        <f t="shared" si="20"/>
        <v>0</v>
      </c>
      <c r="S51" s="7">
        <f t="shared" si="20"/>
        <v>0</v>
      </c>
      <c r="T51" s="7">
        <f t="shared" si="20"/>
        <v>0</v>
      </c>
      <c r="U51" s="7">
        <f t="shared" si="20"/>
        <v>0</v>
      </c>
      <c r="V51" s="7">
        <f t="shared" si="20"/>
        <v>0</v>
      </c>
      <c r="W51" s="7">
        <f t="shared" si="20"/>
        <v>0</v>
      </c>
      <c r="X51" s="7">
        <f t="shared" si="20"/>
        <v>0</v>
      </c>
      <c r="Y51" s="7">
        <f t="shared" si="20"/>
        <v>0</v>
      </c>
      <c r="Z51" s="7">
        <f t="shared" si="20"/>
        <v>0</v>
      </c>
      <c r="AA51" s="7">
        <f t="shared" si="20"/>
        <v>0</v>
      </c>
      <c r="AB51" s="7">
        <f t="shared" si="20"/>
        <v>0</v>
      </c>
      <c r="AC51" s="7">
        <f t="shared" si="20"/>
        <v>0</v>
      </c>
      <c r="AD51" s="7">
        <f t="shared" si="20"/>
        <v>0</v>
      </c>
      <c r="AE51" s="7">
        <f t="shared" si="20"/>
        <v>0</v>
      </c>
      <c r="AF51" s="7">
        <f t="shared" si="20"/>
        <v>0</v>
      </c>
      <c r="AG51" s="7">
        <f t="shared" si="20"/>
        <v>0</v>
      </c>
      <c r="AH51" s="7">
        <f t="shared" si="20"/>
        <v>0</v>
      </c>
      <c r="AI51" s="7">
        <f t="shared" si="20"/>
        <v>0</v>
      </c>
      <c r="AJ51" s="7">
        <f t="shared" si="20"/>
        <v>0</v>
      </c>
      <c r="AK51" s="7">
        <f t="shared" si="20"/>
        <v>0</v>
      </c>
      <c r="AL51" s="7">
        <f t="shared" si="20"/>
        <v>0</v>
      </c>
      <c r="AM51" s="7">
        <f t="shared" si="20"/>
        <v>0</v>
      </c>
      <c r="AN51" s="7">
        <f t="shared" si="20"/>
        <v>0</v>
      </c>
      <c r="AO51" s="7">
        <f t="shared" si="20"/>
        <v>0</v>
      </c>
      <c r="AP51" s="7">
        <f t="shared" si="20"/>
        <v>0</v>
      </c>
      <c r="AQ51" s="7">
        <f t="shared" si="20"/>
        <v>0</v>
      </c>
      <c r="AR51" s="7">
        <f t="shared" si="20"/>
        <v>0</v>
      </c>
      <c r="AS51" s="7">
        <f t="shared" si="20"/>
        <v>0</v>
      </c>
      <c r="AT51" s="7">
        <f t="shared" si="20"/>
        <v>0</v>
      </c>
      <c r="AU51" s="7">
        <f t="shared" si="20"/>
        <v>0</v>
      </c>
      <c r="AV51" s="7">
        <f t="shared" si="20"/>
        <v>0</v>
      </c>
      <c r="AW51" s="7">
        <f t="shared" si="20"/>
        <v>0</v>
      </c>
      <c r="AX51" s="7">
        <f t="shared" si="20"/>
        <v>0</v>
      </c>
      <c r="AY51" s="7">
        <f t="shared" si="20"/>
        <v>0</v>
      </c>
      <c r="AZ51" s="7">
        <f t="shared" si="20"/>
        <v>0</v>
      </c>
      <c r="BA51" s="7">
        <f t="shared" si="20"/>
        <v>0</v>
      </c>
      <c r="BB51" s="7">
        <f t="shared" si="20"/>
        <v>0</v>
      </c>
      <c r="BC51" s="7">
        <f t="shared" si="20"/>
        <v>0</v>
      </c>
      <c r="BD51" s="7">
        <f t="shared" si="20"/>
        <v>0</v>
      </c>
      <c r="BE51" s="7">
        <f t="shared" si="20"/>
        <v>0</v>
      </c>
      <c r="BF51" s="7">
        <f t="shared" si="20"/>
        <v>0</v>
      </c>
      <c r="BG51" s="7">
        <f t="shared" si="20"/>
        <v>0</v>
      </c>
      <c r="BH51" s="7">
        <f t="shared" si="20"/>
        <v>0</v>
      </c>
      <c r="BI51" s="7">
        <f t="shared" si="20"/>
        <v>0</v>
      </c>
      <c r="BJ51" s="7">
        <f t="shared" si="20"/>
        <v>0</v>
      </c>
      <c r="BK51" s="7">
        <f t="shared" si="20"/>
        <v>0</v>
      </c>
      <c r="BL51" s="7">
        <f t="shared" si="20"/>
        <v>0</v>
      </c>
      <c r="BM51" s="7">
        <f t="shared" si="20"/>
        <v>0</v>
      </c>
      <c r="BN51" s="7">
        <f t="shared" si="20"/>
        <v>0</v>
      </c>
      <c r="BO51" s="7">
        <f t="shared" si="20"/>
        <v>0</v>
      </c>
      <c r="BP51" s="7">
        <f t="shared" si="20"/>
        <v>0</v>
      </c>
      <c r="BQ51" s="7">
        <f t="shared" si="20"/>
        <v>0</v>
      </c>
      <c r="BR51" s="7">
        <f t="shared" si="20"/>
        <v>0</v>
      </c>
      <c r="BS51" s="7">
        <f t="shared" si="20"/>
        <v>0</v>
      </c>
      <c r="BT51" s="7">
        <f t="shared" si="20"/>
        <v>0</v>
      </c>
      <c r="BU51" s="7">
        <f t="shared" si="20"/>
        <v>0</v>
      </c>
      <c r="BV51" s="7">
        <f t="shared" ref="BV51:CH51" si="21">$E$48*BV49*BV50</f>
        <v>0</v>
      </c>
      <c r="BW51" s="7">
        <f t="shared" si="21"/>
        <v>0</v>
      </c>
      <c r="BX51" s="7">
        <f t="shared" si="21"/>
        <v>0</v>
      </c>
      <c r="BY51" s="7">
        <f t="shared" si="21"/>
        <v>0</v>
      </c>
      <c r="BZ51" s="7">
        <f t="shared" si="21"/>
        <v>0</v>
      </c>
      <c r="CA51" s="7">
        <f t="shared" si="21"/>
        <v>0</v>
      </c>
      <c r="CB51" s="7">
        <f t="shared" si="21"/>
        <v>0</v>
      </c>
      <c r="CC51" s="7">
        <f t="shared" si="21"/>
        <v>0</v>
      </c>
      <c r="CD51" s="7">
        <f t="shared" si="21"/>
        <v>0</v>
      </c>
      <c r="CE51" s="7">
        <f t="shared" si="21"/>
        <v>0</v>
      </c>
      <c r="CF51" s="7">
        <f t="shared" si="21"/>
        <v>0</v>
      </c>
      <c r="CG51" s="7">
        <f t="shared" si="21"/>
        <v>0</v>
      </c>
      <c r="CH51" s="7">
        <f t="shared" si="21"/>
        <v>0</v>
      </c>
    </row>
    <row r="52" spans="1:86" hidden="1" x14ac:dyDescent="0.25">
      <c r="E52" s="212"/>
      <c r="F52" s="166"/>
      <c r="G52" s="7"/>
      <c r="H52" s="6"/>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18"/>
      <c r="BZ52" s="18"/>
      <c r="CA52" s="18"/>
      <c r="CB52" s="18"/>
      <c r="CC52" s="18"/>
      <c r="CD52" s="18"/>
      <c r="CE52" s="18"/>
      <c r="CF52" s="18"/>
      <c r="CG52" s="18"/>
      <c r="CH52" s="18"/>
    </row>
    <row r="53" spans="1:86" x14ac:dyDescent="0.25">
      <c r="E53" s="212"/>
      <c r="F53" s="166"/>
      <c r="G53" s="7"/>
      <c r="H53" s="6"/>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18"/>
      <c r="BZ53" s="18"/>
      <c r="CA53" s="18"/>
      <c r="CB53" s="18"/>
      <c r="CC53" s="18"/>
      <c r="CD53" s="18"/>
      <c r="CE53" s="18"/>
      <c r="CF53" s="18"/>
      <c r="CG53" s="18"/>
      <c r="CH53" s="18"/>
    </row>
    <row r="54" spans="1:86" x14ac:dyDescent="0.25">
      <c r="B54" s="5" t="s">
        <v>89</v>
      </c>
      <c r="E54" s="212"/>
      <c r="F54" s="166"/>
      <c r="G54" s="7"/>
      <c r="H54" s="6"/>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18"/>
      <c r="BZ54" s="18"/>
      <c r="CA54" s="18"/>
      <c r="CB54" s="18"/>
      <c r="CC54" s="18"/>
      <c r="CD54" s="18"/>
      <c r="CE54" s="18"/>
      <c r="CF54" s="18"/>
      <c r="CG54" s="18"/>
      <c r="CH54" s="18"/>
    </row>
    <row r="55" spans="1:86" x14ac:dyDescent="0.25">
      <c r="D55" s="6" t="str">
        <f>D$30</f>
        <v xml:space="preserve">Construction debt up front fee </v>
      </c>
      <c r="E55" s="166">
        <f t="shared" ref="E55:BP55" si="22">E$30</f>
        <v>0</v>
      </c>
      <c r="F55" s="166" t="str">
        <f t="shared" si="22"/>
        <v>$ 000s</v>
      </c>
      <c r="G55" s="6">
        <f t="shared" si="22"/>
        <v>387.94940328957426</v>
      </c>
      <c r="H55" s="6">
        <f t="shared" si="22"/>
        <v>0</v>
      </c>
      <c r="I55" s="6">
        <f t="shared" si="22"/>
        <v>387.94940328957426</v>
      </c>
      <c r="J55" s="6">
        <f t="shared" si="22"/>
        <v>0</v>
      </c>
      <c r="K55" s="6">
        <f t="shared" si="22"/>
        <v>0</v>
      </c>
      <c r="L55" s="6">
        <f t="shared" si="22"/>
        <v>0</v>
      </c>
      <c r="M55" s="6">
        <f t="shared" si="22"/>
        <v>0</v>
      </c>
      <c r="N55" s="6">
        <f t="shared" si="22"/>
        <v>0</v>
      </c>
      <c r="O55" s="6">
        <f t="shared" si="22"/>
        <v>0</v>
      </c>
      <c r="P55" s="6">
        <f t="shared" si="22"/>
        <v>0</v>
      </c>
      <c r="Q55" s="6">
        <f t="shared" si="22"/>
        <v>0</v>
      </c>
      <c r="R55" s="6">
        <f t="shared" si="22"/>
        <v>0</v>
      </c>
      <c r="S55" s="6">
        <f t="shared" si="22"/>
        <v>0</v>
      </c>
      <c r="T55" s="6">
        <f t="shared" si="22"/>
        <v>0</v>
      </c>
      <c r="U55" s="6">
        <f t="shared" si="22"/>
        <v>0</v>
      </c>
      <c r="V55" s="6">
        <f t="shared" si="22"/>
        <v>0</v>
      </c>
      <c r="W55" s="6">
        <f t="shared" si="22"/>
        <v>0</v>
      </c>
      <c r="X55" s="6">
        <f t="shared" si="22"/>
        <v>0</v>
      </c>
      <c r="Y55" s="6">
        <f t="shared" si="22"/>
        <v>0</v>
      </c>
      <c r="Z55" s="6">
        <f t="shared" si="22"/>
        <v>0</v>
      </c>
      <c r="AA55" s="6">
        <f t="shared" si="22"/>
        <v>0</v>
      </c>
      <c r="AB55" s="6">
        <f t="shared" si="22"/>
        <v>0</v>
      </c>
      <c r="AC55" s="6">
        <f t="shared" si="22"/>
        <v>0</v>
      </c>
      <c r="AD55" s="6">
        <f t="shared" si="22"/>
        <v>0</v>
      </c>
      <c r="AE55" s="6">
        <f t="shared" si="22"/>
        <v>0</v>
      </c>
      <c r="AF55" s="6">
        <f t="shared" si="22"/>
        <v>0</v>
      </c>
      <c r="AG55" s="6">
        <f t="shared" si="22"/>
        <v>0</v>
      </c>
      <c r="AH55" s="6">
        <f t="shared" si="22"/>
        <v>0</v>
      </c>
      <c r="AI55" s="6">
        <f t="shared" si="22"/>
        <v>0</v>
      </c>
      <c r="AJ55" s="6">
        <f t="shared" si="22"/>
        <v>0</v>
      </c>
      <c r="AK55" s="6">
        <f t="shared" si="22"/>
        <v>0</v>
      </c>
      <c r="AL55" s="6">
        <f t="shared" si="22"/>
        <v>0</v>
      </c>
      <c r="AM55" s="6">
        <f t="shared" si="22"/>
        <v>0</v>
      </c>
      <c r="AN55" s="6">
        <f t="shared" si="22"/>
        <v>0</v>
      </c>
      <c r="AO55" s="6">
        <f t="shared" si="22"/>
        <v>0</v>
      </c>
      <c r="AP55" s="6">
        <f t="shared" si="22"/>
        <v>0</v>
      </c>
      <c r="AQ55" s="6">
        <f t="shared" si="22"/>
        <v>0</v>
      </c>
      <c r="AR55" s="6">
        <f t="shared" si="22"/>
        <v>0</v>
      </c>
      <c r="AS55" s="6">
        <f t="shared" si="22"/>
        <v>0</v>
      </c>
      <c r="AT55" s="6">
        <f t="shared" si="22"/>
        <v>0</v>
      </c>
      <c r="AU55" s="6">
        <f t="shared" si="22"/>
        <v>0</v>
      </c>
      <c r="AV55" s="6">
        <f t="shared" si="22"/>
        <v>0</v>
      </c>
      <c r="AW55" s="6">
        <f t="shared" si="22"/>
        <v>0</v>
      </c>
      <c r="AX55" s="6">
        <f t="shared" si="22"/>
        <v>0</v>
      </c>
      <c r="AY55" s="6">
        <f t="shared" si="22"/>
        <v>0</v>
      </c>
      <c r="AZ55" s="6">
        <f t="shared" si="22"/>
        <v>0</v>
      </c>
      <c r="BA55" s="6">
        <f t="shared" si="22"/>
        <v>0</v>
      </c>
      <c r="BB55" s="6">
        <f t="shared" si="22"/>
        <v>0</v>
      </c>
      <c r="BC55" s="6">
        <f t="shared" si="22"/>
        <v>0</v>
      </c>
      <c r="BD55" s="6">
        <f t="shared" si="22"/>
        <v>0</v>
      </c>
      <c r="BE55" s="6">
        <f t="shared" si="22"/>
        <v>0</v>
      </c>
      <c r="BF55" s="6">
        <f t="shared" si="22"/>
        <v>0</v>
      </c>
      <c r="BG55" s="6">
        <f t="shared" si="22"/>
        <v>0</v>
      </c>
      <c r="BH55" s="6">
        <f t="shared" si="22"/>
        <v>0</v>
      </c>
      <c r="BI55" s="6">
        <f t="shared" si="22"/>
        <v>0</v>
      </c>
      <c r="BJ55" s="6">
        <f t="shared" si="22"/>
        <v>0</v>
      </c>
      <c r="BK55" s="6">
        <f t="shared" si="22"/>
        <v>0</v>
      </c>
      <c r="BL55" s="6">
        <f t="shared" si="22"/>
        <v>0</v>
      </c>
      <c r="BM55" s="6">
        <f t="shared" si="22"/>
        <v>0</v>
      </c>
      <c r="BN55" s="6">
        <f t="shared" si="22"/>
        <v>0</v>
      </c>
      <c r="BO55" s="6">
        <f t="shared" si="22"/>
        <v>0</v>
      </c>
      <c r="BP55" s="6">
        <f t="shared" si="22"/>
        <v>0</v>
      </c>
      <c r="BQ55" s="6">
        <f t="shared" ref="BQ55:CH55" si="23">BQ$30</f>
        <v>0</v>
      </c>
      <c r="BR55" s="6">
        <f t="shared" si="23"/>
        <v>0</v>
      </c>
      <c r="BS55" s="6">
        <f t="shared" si="23"/>
        <v>0</v>
      </c>
      <c r="BT55" s="6">
        <f t="shared" si="23"/>
        <v>0</v>
      </c>
      <c r="BU55" s="6">
        <f t="shared" si="23"/>
        <v>0</v>
      </c>
      <c r="BV55" s="6">
        <f t="shared" si="23"/>
        <v>0</v>
      </c>
      <c r="BW55" s="6">
        <f t="shared" si="23"/>
        <v>0</v>
      </c>
      <c r="BX55" s="6">
        <f t="shared" si="23"/>
        <v>0</v>
      </c>
      <c r="BY55" s="6">
        <f t="shared" si="23"/>
        <v>0</v>
      </c>
      <c r="BZ55" s="6">
        <f t="shared" si="23"/>
        <v>0</v>
      </c>
      <c r="CA55" s="6">
        <f t="shared" si="23"/>
        <v>0</v>
      </c>
      <c r="CB55" s="6">
        <f t="shared" si="23"/>
        <v>0</v>
      </c>
      <c r="CC55" s="6">
        <f t="shared" si="23"/>
        <v>0</v>
      </c>
      <c r="CD55" s="6">
        <f t="shared" si="23"/>
        <v>0</v>
      </c>
      <c r="CE55" s="6">
        <f t="shared" si="23"/>
        <v>0</v>
      </c>
      <c r="CF55" s="6">
        <f t="shared" si="23"/>
        <v>0</v>
      </c>
      <c r="CG55" s="6">
        <f t="shared" si="23"/>
        <v>0</v>
      </c>
      <c r="CH55" s="6">
        <f t="shared" si="23"/>
        <v>0</v>
      </c>
    </row>
    <row r="56" spans="1:86" x14ac:dyDescent="0.25">
      <c r="D56" s="6" t="str">
        <f>D$45</f>
        <v>Construction debt commitment fee</v>
      </c>
      <c r="E56" s="166">
        <f t="shared" ref="E56:BP58" si="24">E$45</f>
        <v>0</v>
      </c>
      <c r="F56" s="166" t="str">
        <f t="shared" si="24"/>
        <v>$ 000s</v>
      </c>
      <c r="G56" s="6">
        <f t="shared" si="24"/>
        <v>290.96205246718068</v>
      </c>
      <c r="H56" s="6">
        <f t="shared" si="24"/>
        <v>0</v>
      </c>
      <c r="I56" s="6">
        <f t="shared" si="24"/>
        <v>87.288615740154199</v>
      </c>
      <c r="J56" s="6">
        <f t="shared" si="24"/>
        <v>87.288615740154199</v>
      </c>
      <c r="K56" s="6">
        <f t="shared" si="24"/>
        <v>116.38482098687228</v>
      </c>
      <c r="L56" s="6">
        <f t="shared" si="24"/>
        <v>0</v>
      </c>
      <c r="M56" s="6">
        <f t="shared" si="24"/>
        <v>0</v>
      </c>
      <c r="N56" s="6">
        <f t="shared" si="24"/>
        <v>0</v>
      </c>
      <c r="O56" s="6">
        <f t="shared" si="24"/>
        <v>0</v>
      </c>
      <c r="P56" s="6">
        <f t="shared" si="24"/>
        <v>0</v>
      </c>
      <c r="Q56" s="6">
        <f t="shared" si="24"/>
        <v>0</v>
      </c>
      <c r="R56" s="6">
        <f t="shared" si="24"/>
        <v>0</v>
      </c>
      <c r="S56" s="6">
        <f t="shared" si="24"/>
        <v>0</v>
      </c>
      <c r="T56" s="6">
        <f t="shared" si="24"/>
        <v>0</v>
      </c>
      <c r="U56" s="6">
        <f t="shared" si="24"/>
        <v>0</v>
      </c>
      <c r="V56" s="6">
        <f t="shared" si="24"/>
        <v>0</v>
      </c>
      <c r="W56" s="6">
        <f t="shared" si="24"/>
        <v>0</v>
      </c>
      <c r="X56" s="6">
        <f t="shared" si="24"/>
        <v>0</v>
      </c>
      <c r="Y56" s="6">
        <f t="shared" si="24"/>
        <v>0</v>
      </c>
      <c r="Z56" s="6">
        <f t="shared" si="24"/>
        <v>0</v>
      </c>
      <c r="AA56" s="6">
        <f t="shared" si="24"/>
        <v>0</v>
      </c>
      <c r="AB56" s="6">
        <f t="shared" si="24"/>
        <v>0</v>
      </c>
      <c r="AC56" s="6">
        <f t="shared" si="24"/>
        <v>0</v>
      </c>
      <c r="AD56" s="6">
        <f t="shared" si="24"/>
        <v>0</v>
      </c>
      <c r="AE56" s="6">
        <f t="shared" si="24"/>
        <v>0</v>
      </c>
      <c r="AF56" s="6">
        <f t="shared" si="24"/>
        <v>0</v>
      </c>
      <c r="AG56" s="6">
        <f t="shared" si="24"/>
        <v>0</v>
      </c>
      <c r="AH56" s="6">
        <f t="shared" si="24"/>
        <v>0</v>
      </c>
      <c r="AI56" s="6">
        <f t="shared" si="24"/>
        <v>0</v>
      </c>
      <c r="AJ56" s="6">
        <f t="shared" si="24"/>
        <v>0</v>
      </c>
      <c r="AK56" s="6">
        <f t="shared" si="24"/>
        <v>0</v>
      </c>
      <c r="AL56" s="6">
        <f t="shared" si="24"/>
        <v>0</v>
      </c>
      <c r="AM56" s="6">
        <f t="shared" si="24"/>
        <v>0</v>
      </c>
      <c r="AN56" s="6">
        <f t="shared" si="24"/>
        <v>0</v>
      </c>
      <c r="AO56" s="6">
        <f t="shared" si="24"/>
        <v>0</v>
      </c>
      <c r="AP56" s="6">
        <f t="shared" si="24"/>
        <v>0</v>
      </c>
      <c r="AQ56" s="6">
        <f t="shared" si="24"/>
        <v>0</v>
      </c>
      <c r="AR56" s="6">
        <f t="shared" si="24"/>
        <v>0</v>
      </c>
      <c r="AS56" s="6">
        <f t="shared" si="24"/>
        <v>0</v>
      </c>
      <c r="AT56" s="6">
        <f t="shared" si="24"/>
        <v>0</v>
      </c>
      <c r="AU56" s="6">
        <f t="shared" si="24"/>
        <v>0</v>
      </c>
      <c r="AV56" s="6">
        <f t="shared" si="24"/>
        <v>0</v>
      </c>
      <c r="AW56" s="6">
        <f t="shared" si="24"/>
        <v>0</v>
      </c>
      <c r="AX56" s="6">
        <f t="shared" si="24"/>
        <v>0</v>
      </c>
      <c r="AY56" s="6">
        <f t="shared" si="24"/>
        <v>0</v>
      </c>
      <c r="AZ56" s="6">
        <f t="shared" si="24"/>
        <v>0</v>
      </c>
      <c r="BA56" s="6">
        <f t="shared" si="24"/>
        <v>0</v>
      </c>
      <c r="BB56" s="6">
        <f t="shared" si="24"/>
        <v>0</v>
      </c>
      <c r="BC56" s="6">
        <f t="shared" si="24"/>
        <v>0</v>
      </c>
      <c r="BD56" s="6">
        <f t="shared" si="24"/>
        <v>0</v>
      </c>
      <c r="BE56" s="6">
        <f t="shared" si="24"/>
        <v>0</v>
      </c>
      <c r="BF56" s="6">
        <f t="shared" si="24"/>
        <v>0</v>
      </c>
      <c r="BG56" s="6">
        <f t="shared" si="24"/>
        <v>0</v>
      </c>
      <c r="BH56" s="6">
        <f t="shared" si="24"/>
        <v>0</v>
      </c>
      <c r="BI56" s="6">
        <f t="shared" si="24"/>
        <v>0</v>
      </c>
      <c r="BJ56" s="6">
        <f t="shared" si="24"/>
        <v>0</v>
      </c>
      <c r="BK56" s="6">
        <f t="shared" si="24"/>
        <v>0</v>
      </c>
      <c r="BL56" s="6">
        <f t="shared" si="24"/>
        <v>0</v>
      </c>
      <c r="BM56" s="6">
        <f t="shared" si="24"/>
        <v>0</v>
      </c>
      <c r="BN56" s="6">
        <f t="shared" si="24"/>
        <v>0</v>
      </c>
      <c r="BO56" s="6">
        <f t="shared" si="24"/>
        <v>0</v>
      </c>
      <c r="BP56" s="6">
        <f t="shared" si="24"/>
        <v>0</v>
      </c>
      <c r="BQ56" s="6">
        <f t="shared" ref="BQ56:CH56" si="25">BQ$45</f>
        <v>0</v>
      </c>
      <c r="BR56" s="6">
        <f t="shared" si="25"/>
        <v>0</v>
      </c>
      <c r="BS56" s="6">
        <f t="shared" si="25"/>
        <v>0</v>
      </c>
      <c r="BT56" s="6">
        <f t="shared" si="25"/>
        <v>0</v>
      </c>
      <c r="BU56" s="6">
        <f t="shared" si="25"/>
        <v>0</v>
      </c>
      <c r="BV56" s="6">
        <f t="shared" si="25"/>
        <v>0</v>
      </c>
      <c r="BW56" s="6">
        <f t="shared" si="25"/>
        <v>0</v>
      </c>
      <c r="BX56" s="6">
        <f t="shared" si="25"/>
        <v>0</v>
      </c>
      <c r="BY56" s="6">
        <f t="shared" si="25"/>
        <v>0</v>
      </c>
      <c r="BZ56" s="6">
        <f t="shared" si="25"/>
        <v>0</v>
      </c>
      <c r="CA56" s="6">
        <f t="shared" si="25"/>
        <v>0</v>
      </c>
      <c r="CB56" s="6">
        <f t="shared" si="25"/>
        <v>0</v>
      </c>
      <c r="CC56" s="6">
        <f t="shared" si="25"/>
        <v>0</v>
      </c>
      <c r="CD56" s="6">
        <f t="shared" si="25"/>
        <v>0</v>
      </c>
      <c r="CE56" s="6">
        <f t="shared" si="25"/>
        <v>0</v>
      </c>
      <c r="CF56" s="6">
        <f t="shared" si="25"/>
        <v>0</v>
      </c>
      <c r="CG56" s="6">
        <f t="shared" si="25"/>
        <v>0</v>
      </c>
      <c r="CH56" s="6">
        <f t="shared" si="25"/>
        <v>0</v>
      </c>
    </row>
    <row r="57" spans="1:86" hidden="1" x14ac:dyDescent="0.25">
      <c r="D57" s="6" t="str">
        <f>D$51</f>
        <v>Construction debt agent bank fee</v>
      </c>
      <c r="E57" s="166">
        <f t="shared" si="24"/>
        <v>0</v>
      </c>
      <c r="F57" s="166" t="str">
        <f t="shared" si="24"/>
        <v>$ 000s</v>
      </c>
      <c r="G57" s="6">
        <f t="shared" ref="G57:AL57" si="26">G$51</f>
        <v>0</v>
      </c>
      <c r="H57" s="6">
        <f t="shared" si="26"/>
        <v>0</v>
      </c>
      <c r="I57" s="6">
        <f t="shared" si="26"/>
        <v>0</v>
      </c>
      <c r="J57" s="6">
        <f t="shared" si="26"/>
        <v>0</v>
      </c>
      <c r="K57" s="6">
        <f t="shared" si="26"/>
        <v>0</v>
      </c>
      <c r="L57" s="6">
        <f t="shared" si="26"/>
        <v>0</v>
      </c>
      <c r="M57" s="6">
        <f t="shared" si="26"/>
        <v>0</v>
      </c>
      <c r="N57" s="6">
        <f t="shared" si="26"/>
        <v>0</v>
      </c>
      <c r="O57" s="6">
        <f t="shared" si="26"/>
        <v>0</v>
      </c>
      <c r="P57" s="6">
        <f t="shared" si="26"/>
        <v>0</v>
      </c>
      <c r="Q57" s="6">
        <f t="shared" si="26"/>
        <v>0</v>
      </c>
      <c r="R57" s="6">
        <f t="shared" si="26"/>
        <v>0</v>
      </c>
      <c r="S57" s="6">
        <f t="shared" si="26"/>
        <v>0</v>
      </c>
      <c r="T57" s="6">
        <f t="shared" si="26"/>
        <v>0</v>
      </c>
      <c r="U57" s="6">
        <f t="shared" si="26"/>
        <v>0</v>
      </c>
      <c r="V57" s="6">
        <f t="shared" si="26"/>
        <v>0</v>
      </c>
      <c r="W57" s="6">
        <f t="shared" si="26"/>
        <v>0</v>
      </c>
      <c r="X57" s="6">
        <f t="shared" si="26"/>
        <v>0</v>
      </c>
      <c r="Y57" s="6">
        <f t="shared" si="26"/>
        <v>0</v>
      </c>
      <c r="Z57" s="6">
        <f t="shared" si="26"/>
        <v>0</v>
      </c>
      <c r="AA57" s="6">
        <f t="shared" si="26"/>
        <v>0</v>
      </c>
      <c r="AB57" s="6">
        <f t="shared" si="26"/>
        <v>0</v>
      </c>
      <c r="AC57" s="6">
        <f t="shared" si="26"/>
        <v>0</v>
      </c>
      <c r="AD57" s="6">
        <f t="shared" si="26"/>
        <v>0</v>
      </c>
      <c r="AE57" s="6">
        <f t="shared" si="26"/>
        <v>0</v>
      </c>
      <c r="AF57" s="6">
        <f t="shared" si="26"/>
        <v>0</v>
      </c>
      <c r="AG57" s="6">
        <f t="shared" si="26"/>
        <v>0</v>
      </c>
      <c r="AH57" s="6">
        <f t="shared" si="26"/>
        <v>0</v>
      </c>
      <c r="AI57" s="6">
        <f t="shared" si="26"/>
        <v>0</v>
      </c>
      <c r="AJ57" s="6">
        <f t="shared" si="26"/>
        <v>0</v>
      </c>
      <c r="AK57" s="6">
        <f t="shared" si="26"/>
        <v>0</v>
      </c>
      <c r="AL57" s="6">
        <f t="shared" si="26"/>
        <v>0</v>
      </c>
      <c r="AM57" s="6">
        <f t="shared" ref="AM57:BP57" si="27">AM$51</f>
        <v>0</v>
      </c>
      <c r="AN57" s="6">
        <f t="shared" si="27"/>
        <v>0</v>
      </c>
      <c r="AO57" s="6">
        <f t="shared" si="27"/>
        <v>0</v>
      </c>
      <c r="AP57" s="6">
        <f t="shared" si="27"/>
        <v>0</v>
      </c>
      <c r="AQ57" s="6">
        <f t="shared" si="27"/>
        <v>0</v>
      </c>
      <c r="AR57" s="6">
        <f t="shared" si="27"/>
        <v>0</v>
      </c>
      <c r="AS57" s="6">
        <f t="shared" si="27"/>
        <v>0</v>
      </c>
      <c r="AT57" s="6">
        <f t="shared" si="27"/>
        <v>0</v>
      </c>
      <c r="AU57" s="6">
        <f t="shared" si="27"/>
        <v>0</v>
      </c>
      <c r="AV57" s="6">
        <f t="shared" si="27"/>
        <v>0</v>
      </c>
      <c r="AW57" s="6">
        <f t="shared" si="27"/>
        <v>0</v>
      </c>
      <c r="AX57" s="6">
        <f t="shared" si="27"/>
        <v>0</v>
      </c>
      <c r="AY57" s="6">
        <f t="shared" si="27"/>
        <v>0</v>
      </c>
      <c r="AZ57" s="6">
        <f t="shared" si="27"/>
        <v>0</v>
      </c>
      <c r="BA57" s="6">
        <f t="shared" si="27"/>
        <v>0</v>
      </c>
      <c r="BB57" s="6">
        <f t="shared" si="27"/>
        <v>0</v>
      </c>
      <c r="BC57" s="6">
        <f t="shared" si="27"/>
        <v>0</v>
      </c>
      <c r="BD57" s="6">
        <f t="shared" si="27"/>
        <v>0</v>
      </c>
      <c r="BE57" s="6">
        <f t="shared" si="27"/>
        <v>0</v>
      </c>
      <c r="BF57" s="6">
        <f t="shared" si="27"/>
        <v>0</v>
      </c>
      <c r="BG57" s="6">
        <f t="shared" si="27"/>
        <v>0</v>
      </c>
      <c r="BH57" s="6">
        <f t="shared" si="27"/>
        <v>0</v>
      </c>
      <c r="BI57" s="6">
        <f t="shared" si="27"/>
        <v>0</v>
      </c>
      <c r="BJ57" s="6">
        <f t="shared" si="27"/>
        <v>0</v>
      </c>
      <c r="BK57" s="6">
        <f t="shared" si="27"/>
        <v>0</v>
      </c>
      <c r="BL57" s="6">
        <f t="shared" si="27"/>
        <v>0</v>
      </c>
      <c r="BM57" s="6">
        <f t="shared" si="27"/>
        <v>0</v>
      </c>
      <c r="BN57" s="6">
        <f t="shared" si="27"/>
        <v>0</v>
      </c>
      <c r="BO57" s="6">
        <f t="shared" si="27"/>
        <v>0</v>
      </c>
      <c r="BP57" s="6">
        <f t="shared" si="27"/>
        <v>0</v>
      </c>
      <c r="BQ57" s="6">
        <f t="shared" ref="BQ57:CH57" si="28">BQ$51</f>
        <v>0</v>
      </c>
      <c r="BR57" s="6">
        <f t="shared" si="28"/>
        <v>0</v>
      </c>
      <c r="BS57" s="6">
        <f t="shared" si="28"/>
        <v>0</v>
      </c>
      <c r="BT57" s="6">
        <f t="shared" si="28"/>
        <v>0</v>
      </c>
      <c r="BU57" s="6">
        <f t="shared" si="28"/>
        <v>0</v>
      </c>
      <c r="BV57" s="6">
        <f t="shared" si="28"/>
        <v>0</v>
      </c>
      <c r="BW57" s="6">
        <f t="shared" si="28"/>
        <v>0</v>
      </c>
      <c r="BX57" s="6">
        <f t="shared" si="28"/>
        <v>0</v>
      </c>
      <c r="BY57" s="6">
        <f t="shared" si="28"/>
        <v>0</v>
      </c>
      <c r="BZ57" s="6">
        <f t="shared" si="28"/>
        <v>0</v>
      </c>
      <c r="CA57" s="6">
        <f t="shared" si="28"/>
        <v>0</v>
      </c>
      <c r="CB57" s="6">
        <f t="shared" si="28"/>
        <v>0</v>
      </c>
      <c r="CC57" s="6">
        <f t="shared" si="28"/>
        <v>0</v>
      </c>
      <c r="CD57" s="6">
        <f t="shared" si="28"/>
        <v>0</v>
      </c>
      <c r="CE57" s="6">
        <f t="shared" si="28"/>
        <v>0</v>
      </c>
      <c r="CF57" s="6">
        <f t="shared" si="28"/>
        <v>0</v>
      </c>
      <c r="CG57" s="6">
        <f t="shared" si="28"/>
        <v>0</v>
      </c>
      <c r="CH57" s="6">
        <f t="shared" si="28"/>
        <v>0</v>
      </c>
    </row>
    <row r="58" spans="1:86" x14ac:dyDescent="0.25">
      <c r="D58" s="6" t="s">
        <v>367</v>
      </c>
      <c r="E58" s="166">
        <f t="shared" si="24"/>
        <v>0</v>
      </c>
      <c r="F58" s="166" t="str">
        <f t="shared" si="24"/>
        <v>$ 000s</v>
      </c>
      <c r="G58" s="6">
        <f>SUM(I58:CH58)</f>
        <v>775.89880657914853</v>
      </c>
      <c r="H58" s="6">
        <v>0</v>
      </c>
      <c r="I58" s="6">
        <f>I11</f>
        <v>232.76964197374454</v>
      </c>
      <c r="J58" s="6">
        <f t="shared" ref="J58:BU58" si="29">J11</f>
        <v>232.76964197374454</v>
      </c>
      <c r="K58" s="6">
        <f t="shared" si="29"/>
        <v>310.35952263165944</v>
      </c>
      <c r="L58" s="6">
        <f t="shared" si="29"/>
        <v>0</v>
      </c>
      <c r="M58" s="6">
        <f t="shared" si="29"/>
        <v>0</v>
      </c>
      <c r="N58" s="6">
        <f t="shared" si="29"/>
        <v>0</v>
      </c>
      <c r="O58" s="6">
        <f t="shared" si="29"/>
        <v>0</v>
      </c>
      <c r="P58" s="6">
        <f t="shared" si="29"/>
        <v>0</v>
      </c>
      <c r="Q58" s="6">
        <f t="shared" si="29"/>
        <v>0</v>
      </c>
      <c r="R58" s="6">
        <f t="shared" si="29"/>
        <v>0</v>
      </c>
      <c r="S58" s="6">
        <f t="shared" si="29"/>
        <v>0</v>
      </c>
      <c r="T58" s="6">
        <f t="shared" si="29"/>
        <v>0</v>
      </c>
      <c r="U58" s="6">
        <f t="shared" si="29"/>
        <v>0</v>
      </c>
      <c r="V58" s="6">
        <f t="shared" si="29"/>
        <v>0</v>
      </c>
      <c r="W58" s="6">
        <f t="shared" si="29"/>
        <v>0</v>
      </c>
      <c r="X58" s="6">
        <f t="shared" si="29"/>
        <v>0</v>
      </c>
      <c r="Y58" s="6">
        <f t="shared" si="29"/>
        <v>0</v>
      </c>
      <c r="Z58" s="6">
        <f t="shared" si="29"/>
        <v>0</v>
      </c>
      <c r="AA58" s="6">
        <f t="shared" si="29"/>
        <v>0</v>
      </c>
      <c r="AB58" s="6">
        <f t="shared" si="29"/>
        <v>0</v>
      </c>
      <c r="AC58" s="6">
        <f t="shared" si="29"/>
        <v>0</v>
      </c>
      <c r="AD58" s="6">
        <f t="shared" si="29"/>
        <v>0</v>
      </c>
      <c r="AE58" s="6">
        <f t="shared" si="29"/>
        <v>0</v>
      </c>
      <c r="AF58" s="6">
        <f t="shared" si="29"/>
        <v>0</v>
      </c>
      <c r="AG58" s="6">
        <f t="shared" si="29"/>
        <v>0</v>
      </c>
      <c r="AH58" s="6">
        <f t="shared" si="29"/>
        <v>0</v>
      </c>
      <c r="AI58" s="6">
        <f t="shared" si="29"/>
        <v>0</v>
      </c>
      <c r="AJ58" s="6">
        <f t="shared" si="29"/>
        <v>0</v>
      </c>
      <c r="AK58" s="6">
        <f t="shared" si="29"/>
        <v>0</v>
      </c>
      <c r="AL58" s="6">
        <f t="shared" si="29"/>
        <v>0</v>
      </c>
      <c r="AM58" s="6">
        <f t="shared" si="29"/>
        <v>0</v>
      </c>
      <c r="AN58" s="6">
        <f t="shared" si="29"/>
        <v>0</v>
      </c>
      <c r="AO58" s="6">
        <f t="shared" si="29"/>
        <v>0</v>
      </c>
      <c r="AP58" s="6">
        <f t="shared" si="29"/>
        <v>0</v>
      </c>
      <c r="AQ58" s="6">
        <f t="shared" si="29"/>
        <v>0</v>
      </c>
      <c r="AR58" s="6">
        <f t="shared" si="29"/>
        <v>0</v>
      </c>
      <c r="AS58" s="6">
        <f t="shared" si="29"/>
        <v>0</v>
      </c>
      <c r="AT58" s="6">
        <f t="shared" si="29"/>
        <v>0</v>
      </c>
      <c r="AU58" s="6">
        <f t="shared" si="29"/>
        <v>0</v>
      </c>
      <c r="AV58" s="6">
        <f t="shared" si="29"/>
        <v>0</v>
      </c>
      <c r="AW58" s="6">
        <f t="shared" si="29"/>
        <v>0</v>
      </c>
      <c r="AX58" s="6">
        <f t="shared" si="29"/>
        <v>0</v>
      </c>
      <c r="AY58" s="6">
        <f t="shared" si="29"/>
        <v>0</v>
      </c>
      <c r="AZ58" s="6">
        <f t="shared" si="29"/>
        <v>0</v>
      </c>
      <c r="BA58" s="6">
        <f t="shared" si="29"/>
        <v>0</v>
      </c>
      <c r="BB58" s="6">
        <f t="shared" si="29"/>
        <v>0</v>
      </c>
      <c r="BC58" s="6">
        <f t="shared" si="29"/>
        <v>0</v>
      </c>
      <c r="BD58" s="6">
        <f t="shared" si="29"/>
        <v>0</v>
      </c>
      <c r="BE58" s="6">
        <f t="shared" si="29"/>
        <v>0</v>
      </c>
      <c r="BF58" s="6">
        <f t="shared" si="29"/>
        <v>0</v>
      </c>
      <c r="BG58" s="6">
        <f t="shared" si="29"/>
        <v>0</v>
      </c>
      <c r="BH58" s="6">
        <f t="shared" si="29"/>
        <v>0</v>
      </c>
      <c r="BI58" s="6">
        <f t="shared" si="29"/>
        <v>0</v>
      </c>
      <c r="BJ58" s="6">
        <f t="shared" si="29"/>
        <v>0</v>
      </c>
      <c r="BK58" s="6">
        <f t="shared" si="29"/>
        <v>0</v>
      </c>
      <c r="BL58" s="6">
        <f t="shared" si="29"/>
        <v>0</v>
      </c>
      <c r="BM58" s="6">
        <f t="shared" si="29"/>
        <v>0</v>
      </c>
      <c r="BN58" s="6">
        <f t="shared" si="29"/>
        <v>0</v>
      </c>
      <c r="BO58" s="6">
        <f t="shared" si="29"/>
        <v>0</v>
      </c>
      <c r="BP58" s="6">
        <f t="shared" si="29"/>
        <v>0</v>
      </c>
      <c r="BQ58" s="6">
        <f t="shared" si="29"/>
        <v>0</v>
      </c>
      <c r="BR58" s="6">
        <f t="shared" si="29"/>
        <v>0</v>
      </c>
      <c r="BS58" s="6">
        <f t="shared" si="29"/>
        <v>0</v>
      </c>
      <c r="BT58" s="6">
        <f t="shared" si="29"/>
        <v>0</v>
      </c>
      <c r="BU58" s="6">
        <f t="shared" si="29"/>
        <v>0</v>
      </c>
      <c r="BV58" s="6">
        <f t="shared" ref="BV58:CH58" si="30">BV11</f>
        <v>0</v>
      </c>
      <c r="BW58" s="6">
        <f t="shared" si="30"/>
        <v>0</v>
      </c>
      <c r="BX58" s="6">
        <f t="shared" si="30"/>
        <v>0</v>
      </c>
      <c r="BY58" s="6">
        <f t="shared" si="30"/>
        <v>0</v>
      </c>
      <c r="BZ58" s="6">
        <f t="shared" si="30"/>
        <v>0</v>
      </c>
      <c r="CA58" s="6">
        <f t="shared" si="30"/>
        <v>0</v>
      </c>
      <c r="CB58" s="6">
        <f t="shared" si="30"/>
        <v>0</v>
      </c>
      <c r="CC58" s="6">
        <f t="shared" si="30"/>
        <v>0</v>
      </c>
      <c r="CD58" s="6">
        <f t="shared" si="30"/>
        <v>0</v>
      </c>
      <c r="CE58" s="6">
        <f t="shared" si="30"/>
        <v>0</v>
      </c>
      <c r="CF58" s="6">
        <f t="shared" si="30"/>
        <v>0</v>
      </c>
      <c r="CG58" s="6">
        <f t="shared" si="30"/>
        <v>0</v>
      </c>
      <c r="CH58" s="6">
        <f t="shared" si="30"/>
        <v>0</v>
      </c>
    </row>
    <row r="59" spans="1:86" s="45" customFormat="1" x14ac:dyDescent="0.25">
      <c r="A59" s="43"/>
      <c r="B59" s="43"/>
      <c r="C59" s="43"/>
      <c r="D59" s="44" t="s">
        <v>76</v>
      </c>
      <c r="E59" s="222"/>
      <c r="F59" s="223" t="s">
        <v>59</v>
      </c>
      <c r="G59" s="46">
        <f>SUM(I59:CH59)</f>
        <v>1454.8102623359034</v>
      </c>
      <c r="H59" s="44"/>
      <c r="I59" s="46">
        <f t="shared" ref="I59:AN59" si="31">SUM(I55:I58)</f>
        <v>708.007661003473</v>
      </c>
      <c r="J59" s="46">
        <f t="shared" si="31"/>
        <v>320.05825771389874</v>
      </c>
      <c r="K59" s="46">
        <f t="shared" si="31"/>
        <v>426.74434361853173</v>
      </c>
      <c r="L59" s="46">
        <f t="shared" si="31"/>
        <v>0</v>
      </c>
      <c r="M59" s="46">
        <f t="shared" si="31"/>
        <v>0</v>
      </c>
      <c r="N59" s="46">
        <f t="shared" si="31"/>
        <v>0</v>
      </c>
      <c r="O59" s="46">
        <f t="shared" si="31"/>
        <v>0</v>
      </c>
      <c r="P59" s="46">
        <f t="shared" si="31"/>
        <v>0</v>
      </c>
      <c r="Q59" s="46">
        <f t="shared" si="31"/>
        <v>0</v>
      </c>
      <c r="R59" s="46">
        <f t="shared" si="31"/>
        <v>0</v>
      </c>
      <c r="S59" s="46">
        <f t="shared" si="31"/>
        <v>0</v>
      </c>
      <c r="T59" s="46">
        <f t="shared" si="31"/>
        <v>0</v>
      </c>
      <c r="U59" s="46">
        <f t="shared" si="31"/>
        <v>0</v>
      </c>
      <c r="V59" s="46">
        <f t="shared" si="31"/>
        <v>0</v>
      </c>
      <c r="W59" s="46">
        <f t="shared" si="31"/>
        <v>0</v>
      </c>
      <c r="X59" s="46">
        <f t="shared" si="31"/>
        <v>0</v>
      </c>
      <c r="Y59" s="46">
        <f t="shared" si="31"/>
        <v>0</v>
      </c>
      <c r="Z59" s="46">
        <f t="shared" si="31"/>
        <v>0</v>
      </c>
      <c r="AA59" s="46">
        <f t="shared" si="31"/>
        <v>0</v>
      </c>
      <c r="AB59" s="46">
        <f t="shared" si="31"/>
        <v>0</v>
      </c>
      <c r="AC59" s="46">
        <f t="shared" si="31"/>
        <v>0</v>
      </c>
      <c r="AD59" s="46">
        <f t="shared" si="31"/>
        <v>0</v>
      </c>
      <c r="AE59" s="46">
        <f t="shared" si="31"/>
        <v>0</v>
      </c>
      <c r="AF59" s="46">
        <f t="shared" si="31"/>
        <v>0</v>
      </c>
      <c r="AG59" s="46">
        <f t="shared" si="31"/>
        <v>0</v>
      </c>
      <c r="AH59" s="46">
        <f t="shared" si="31"/>
        <v>0</v>
      </c>
      <c r="AI59" s="46">
        <f t="shared" si="31"/>
        <v>0</v>
      </c>
      <c r="AJ59" s="46">
        <f t="shared" si="31"/>
        <v>0</v>
      </c>
      <c r="AK59" s="46">
        <f t="shared" si="31"/>
        <v>0</v>
      </c>
      <c r="AL59" s="46">
        <f t="shared" si="31"/>
        <v>0</v>
      </c>
      <c r="AM59" s="46">
        <f t="shared" si="31"/>
        <v>0</v>
      </c>
      <c r="AN59" s="46">
        <f t="shared" si="31"/>
        <v>0</v>
      </c>
      <c r="AO59" s="46">
        <f t="shared" ref="AO59:BT59" si="32">SUM(AO55:AO58)</f>
        <v>0</v>
      </c>
      <c r="AP59" s="46">
        <f t="shared" si="32"/>
        <v>0</v>
      </c>
      <c r="AQ59" s="46">
        <f t="shared" si="32"/>
        <v>0</v>
      </c>
      <c r="AR59" s="46">
        <f t="shared" si="32"/>
        <v>0</v>
      </c>
      <c r="AS59" s="46">
        <f t="shared" si="32"/>
        <v>0</v>
      </c>
      <c r="AT59" s="46">
        <f t="shared" si="32"/>
        <v>0</v>
      </c>
      <c r="AU59" s="46">
        <f t="shared" si="32"/>
        <v>0</v>
      </c>
      <c r="AV59" s="46">
        <f t="shared" si="32"/>
        <v>0</v>
      </c>
      <c r="AW59" s="46">
        <f t="shared" si="32"/>
        <v>0</v>
      </c>
      <c r="AX59" s="46">
        <f t="shared" si="32"/>
        <v>0</v>
      </c>
      <c r="AY59" s="46">
        <f t="shared" si="32"/>
        <v>0</v>
      </c>
      <c r="AZ59" s="46">
        <f t="shared" si="32"/>
        <v>0</v>
      </c>
      <c r="BA59" s="46">
        <f t="shared" si="32"/>
        <v>0</v>
      </c>
      <c r="BB59" s="46">
        <f t="shared" si="32"/>
        <v>0</v>
      </c>
      <c r="BC59" s="46">
        <f t="shared" si="32"/>
        <v>0</v>
      </c>
      <c r="BD59" s="46">
        <f t="shared" si="32"/>
        <v>0</v>
      </c>
      <c r="BE59" s="46">
        <f t="shared" si="32"/>
        <v>0</v>
      </c>
      <c r="BF59" s="46">
        <f t="shared" si="32"/>
        <v>0</v>
      </c>
      <c r="BG59" s="46">
        <f t="shared" si="32"/>
        <v>0</v>
      </c>
      <c r="BH59" s="46">
        <f t="shared" si="32"/>
        <v>0</v>
      </c>
      <c r="BI59" s="46">
        <f t="shared" si="32"/>
        <v>0</v>
      </c>
      <c r="BJ59" s="46">
        <f t="shared" si="32"/>
        <v>0</v>
      </c>
      <c r="BK59" s="46">
        <f t="shared" si="32"/>
        <v>0</v>
      </c>
      <c r="BL59" s="46">
        <f t="shared" si="32"/>
        <v>0</v>
      </c>
      <c r="BM59" s="46">
        <f t="shared" si="32"/>
        <v>0</v>
      </c>
      <c r="BN59" s="46">
        <f t="shared" si="32"/>
        <v>0</v>
      </c>
      <c r="BO59" s="46">
        <f t="shared" si="32"/>
        <v>0</v>
      </c>
      <c r="BP59" s="46">
        <f t="shared" si="32"/>
        <v>0</v>
      </c>
      <c r="BQ59" s="46">
        <f t="shared" si="32"/>
        <v>0</v>
      </c>
      <c r="BR59" s="46">
        <f t="shared" si="32"/>
        <v>0</v>
      </c>
      <c r="BS59" s="46">
        <f t="shared" si="32"/>
        <v>0</v>
      </c>
      <c r="BT59" s="46">
        <f t="shared" si="32"/>
        <v>0</v>
      </c>
      <c r="BU59" s="46">
        <f t="shared" ref="BU59:CH59" si="33">SUM(BU55:BU58)</f>
        <v>0</v>
      </c>
      <c r="BV59" s="46">
        <f t="shared" si="33"/>
        <v>0</v>
      </c>
      <c r="BW59" s="46">
        <f t="shared" si="33"/>
        <v>0</v>
      </c>
      <c r="BX59" s="46">
        <f t="shared" si="33"/>
        <v>0</v>
      </c>
      <c r="BY59" s="46">
        <f t="shared" si="33"/>
        <v>0</v>
      </c>
      <c r="BZ59" s="46">
        <f t="shared" si="33"/>
        <v>0</v>
      </c>
      <c r="CA59" s="46">
        <f t="shared" si="33"/>
        <v>0</v>
      </c>
      <c r="CB59" s="46">
        <f t="shared" si="33"/>
        <v>0</v>
      </c>
      <c r="CC59" s="46">
        <f t="shared" si="33"/>
        <v>0</v>
      </c>
      <c r="CD59" s="46">
        <f t="shared" si="33"/>
        <v>0</v>
      </c>
      <c r="CE59" s="46">
        <f t="shared" si="33"/>
        <v>0</v>
      </c>
      <c r="CF59" s="46">
        <f t="shared" si="33"/>
        <v>0</v>
      </c>
      <c r="CG59" s="46">
        <f t="shared" si="33"/>
        <v>0</v>
      </c>
      <c r="CH59" s="46">
        <f t="shared" si="33"/>
        <v>0</v>
      </c>
    </row>
    <row r="60" spans="1:86" x14ac:dyDescent="0.25">
      <c r="E60" s="212"/>
      <c r="F60" s="166"/>
      <c r="G60" s="7"/>
      <c r="H60" s="6"/>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18"/>
      <c r="BZ60" s="18"/>
      <c r="CA60" s="18"/>
      <c r="CB60" s="18"/>
      <c r="CC60" s="18"/>
      <c r="CD60" s="18"/>
      <c r="CE60" s="18"/>
      <c r="CF60" s="18"/>
      <c r="CG60" s="18"/>
      <c r="CH60" s="18"/>
    </row>
    <row r="61" spans="1:86" x14ac:dyDescent="0.25">
      <c r="A61" s="2" t="s">
        <v>156</v>
      </c>
      <c r="B61" s="2"/>
      <c r="C61" s="2"/>
      <c r="D61" s="1"/>
      <c r="E61" s="212"/>
      <c r="F61" s="166"/>
      <c r="G61" s="7"/>
      <c r="H61" s="6"/>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18"/>
      <c r="BZ61" s="18"/>
      <c r="CA61" s="18"/>
      <c r="CB61" s="18"/>
      <c r="CC61" s="18"/>
      <c r="CD61" s="18"/>
      <c r="CE61" s="18"/>
      <c r="CF61" s="18"/>
      <c r="CG61" s="18"/>
      <c r="CH61" s="18"/>
    </row>
    <row r="62" spans="1:86" x14ac:dyDescent="0.25">
      <c r="A62" s="2"/>
      <c r="B62" s="2"/>
      <c r="C62" s="2"/>
      <c r="D62" s="1"/>
      <c r="E62" s="212"/>
      <c r="F62" s="166"/>
      <c r="G62" s="7"/>
      <c r="H62" s="6"/>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18"/>
      <c r="BZ62" s="18"/>
      <c r="CA62" s="18"/>
      <c r="CB62" s="18"/>
      <c r="CC62" s="18"/>
      <c r="CD62" s="18"/>
      <c r="CE62" s="18"/>
      <c r="CF62" s="18"/>
      <c r="CG62" s="18"/>
      <c r="CH62" s="18"/>
    </row>
    <row r="63" spans="1:86" x14ac:dyDescent="0.25">
      <c r="A63" s="55"/>
      <c r="B63" s="55"/>
      <c r="C63" s="55"/>
      <c r="D63" s="56" t="str">
        <f>ConCost!D$40</f>
        <v>Construction costs</v>
      </c>
      <c r="E63" s="224">
        <f>ConCost!E$40</f>
        <v>0</v>
      </c>
      <c r="F63" s="224" t="str">
        <f>ConCost!F$40</f>
        <v>$ 000s</v>
      </c>
      <c r="G63" s="56">
        <f>ConCost!G$40</f>
        <v>70000</v>
      </c>
      <c r="H63" s="56">
        <f>ConCost!H$40</f>
        <v>0</v>
      </c>
      <c r="I63" s="56">
        <f>ConCost!I$40</f>
        <v>21000</v>
      </c>
      <c r="J63" s="56">
        <f>ConCost!J$40</f>
        <v>21000</v>
      </c>
      <c r="K63" s="56">
        <f>ConCost!K$40</f>
        <v>28000</v>
      </c>
      <c r="L63" s="56">
        <f>ConCost!L$40</f>
        <v>0</v>
      </c>
      <c r="M63" s="56">
        <f>ConCost!M$40</f>
        <v>0</v>
      </c>
      <c r="N63" s="56">
        <f>ConCost!N$40</f>
        <v>0</v>
      </c>
      <c r="O63" s="56">
        <f>ConCost!O$40</f>
        <v>0</v>
      </c>
      <c r="P63" s="56">
        <f>ConCost!P$40</f>
        <v>0</v>
      </c>
      <c r="Q63" s="56">
        <f>ConCost!Q$40</f>
        <v>0</v>
      </c>
      <c r="R63" s="56">
        <f>ConCost!R$40</f>
        <v>0</v>
      </c>
      <c r="S63" s="56">
        <f>ConCost!S$40</f>
        <v>0</v>
      </c>
      <c r="T63" s="56">
        <f>ConCost!T$40</f>
        <v>0</v>
      </c>
      <c r="U63" s="56">
        <f>ConCost!U$40</f>
        <v>0</v>
      </c>
      <c r="V63" s="56">
        <f>ConCost!V$40</f>
        <v>0</v>
      </c>
      <c r="W63" s="56">
        <f>ConCost!W$40</f>
        <v>0</v>
      </c>
      <c r="X63" s="56">
        <f>ConCost!X$40</f>
        <v>0</v>
      </c>
      <c r="Y63" s="56">
        <f>ConCost!Y$40</f>
        <v>0</v>
      </c>
      <c r="Z63" s="56">
        <f>ConCost!Z$40</f>
        <v>0</v>
      </c>
      <c r="AA63" s="56">
        <f>ConCost!AA$40</f>
        <v>0</v>
      </c>
      <c r="AB63" s="56">
        <f>ConCost!AB$40</f>
        <v>0</v>
      </c>
      <c r="AC63" s="56">
        <f>ConCost!AC$40</f>
        <v>0</v>
      </c>
      <c r="AD63" s="56">
        <f>ConCost!AD$40</f>
        <v>0</v>
      </c>
      <c r="AE63" s="56">
        <f>ConCost!AE$40</f>
        <v>0</v>
      </c>
      <c r="AF63" s="56">
        <f>ConCost!AF$40</f>
        <v>0</v>
      </c>
      <c r="AG63" s="56">
        <f>ConCost!AG$40</f>
        <v>0</v>
      </c>
      <c r="AH63" s="56">
        <f>ConCost!AH$40</f>
        <v>0</v>
      </c>
      <c r="AI63" s="56">
        <f>ConCost!AI$40</f>
        <v>0</v>
      </c>
      <c r="AJ63" s="56">
        <f>ConCost!AJ$40</f>
        <v>0</v>
      </c>
      <c r="AK63" s="56">
        <f>ConCost!AK$40</f>
        <v>0</v>
      </c>
      <c r="AL63" s="56">
        <f>ConCost!AL$40</f>
        <v>0</v>
      </c>
      <c r="AM63" s="56">
        <f>ConCost!AM$40</f>
        <v>0</v>
      </c>
      <c r="AN63" s="56">
        <f>ConCost!AN$40</f>
        <v>0</v>
      </c>
      <c r="AO63" s="56">
        <f>ConCost!AO$40</f>
        <v>0</v>
      </c>
      <c r="AP63" s="56">
        <f>ConCost!AP$40</f>
        <v>0</v>
      </c>
      <c r="AQ63" s="56">
        <f>ConCost!AQ$40</f>
        <v>0</v>
      </c>
      <c r="AR63" s="56">
        <f>ConCost!AR$40</f>
        <v>0</v>
      </c>
      <c r="AS63" s="56">
        <f>ConCost!AS$40</f>
        <v>0</v>
      </c>
      <c r="AT63" s="56">
        <f>ConCost!AT$40</f>
        <v>0</v>
      </c>
      <c r="AU63" s="56">
        <f>ConCost!AU$40</f>
        <v>0</v>
      </c>
      <c r="AV63" s="56">
        <f>ConCost!AV$40</f>
        <v>0</v>
      </c>
      <c r="AW63" s="56">
        <f>ConCost!AW$40</f>
        <v>0</v>
      </c>
      <c r="AX63" s="56">
        <f>ConCost!AX$40</f>
        <v>0</v>
      </c>
      <c r="AY63" s="56">
        <f>ConCost!AY$40</f>
        <v>0</v>
      </c>
      <c r="AZ63" s="56">
        <f>ConCost!AZ$40</f>
        <v>0</v>
      </c>
      <c r="BA63" s="56">
        <f>ConCost!BA$40</f>
        <v>0</v>
      </c>
      <c r="BB63" s="56">
        <f>ConCost!BB$40</f>
        <v>0</v>
      </c>
      <c r="BC63" s="56">
        <f>ConCost!BC$40</f>
        <v>0</v>
      </c>
      <c r="BD63" s="56">
        <f>ConCost!BD$40</f>
        <v>0</v>
      </c>
      <c r="BE63" s="56">
        <f>ConCost!BE$40</f>
        <v>0</v>
      </c>
      <c r="BF63" s="56">
        <f>ConCost!BF$40</f>
        <v>0</v>
      </c>
      <c r="BG63" s="56">
        <f>ConCost!BG$40</f>
        <v>0</v>
      </c>
      <c r="BH63" s="56">
        <f>ConCost!BH$40</f>
        <v>0</v>
      </c>
      <c r="BI63" s="56">
        <f>ConCost!BI$40</f>
        <v>0</v>
      </c>
      <c r="BJ63" s="56">
        <f>ConCost!BJ$40</f>
        <v>0</v>
      </c>
      <c r="BK63" s="56">
        <f>ConCost!BK$40</f>
        <v>0</v>
      </c>
      <c r="BL63" s="56">
        <f>ConCost!BL$40</f>
        <v>0</v>
      </c>
      <c r="BM63" s="56">
        <f>ConCost!BM$40</f>
        <v>0</v>
      </c>
      <c r="BN63" s="56">
        <f>ConCost!BN$40</f>
        <v>0</v>
      </c>
      <c r="BO63" s="56">
        <f>ConCost!BO$40</f>
        <v>0</v>
      </c>
      <c r="BP63" s="56">
        <f>ConCost!BP$40</f>
        <v>0</v>
      </c>
      <c r="BQ63" s="56">
        <f>ConCost!BQ$40</f>
        <v>0</v>
      </c>
      <c r="BR63" s="56">
        <f>ConCost!BR$40</f>
        <v>0</v>
      </c>
      <c r="BS63" s="56">
        <f>ConCost!BS$40</f>
        <v>0</v>
      </c>
      <c r="BT63" s="56">
        <f>ConCost!BT$40</f>
        <v>0</v>
      </c>
      <c r="BU63" s="56">
        <f>ConCost!BU$40</f>
        <v>0</v>
      </c>
      <c r="BV63" s="56">
        <f>ConCost!BV$40</f>
        <v>0</v>
      </c>
      <c r="BW63" s="56">
        <f>ConCost!BW$40</f>
        <v>0</v>
      </c>
      <c r="BX63" s="56">
        <f>ConCost!BX$40</f>
        <v>0</v>
      </c>
      <c r="BY63" s="56">
        <f>ConCost!BY$40</f>
        <v>0</v>
      </c>
      <c r="BZ63" s="56">
        <f>ConCost!BZ$40</f>
        <v>0</v>
      </c>
      <c r="CA63" s="56">
        <f>ConCost!CA$40</f>
        <v>0</v>
      </c>
      <c r="CB63" s="56">
        <f>ConCost!CB$40</f>
        <v>0</v>
      </c>
      <c r="CC63" s="56">
        <f>ConCost!CC$40</f>
        <v>0</v>
      </c>
      <c r="CD63" s="56">
        <f>ConCost!CD$40</f>
        <v>0</v>
      </c>
      <c r="CE63" s="56">
        <f>ConCost!CE$40</f>
        <v>0</v>
      </c>
      <c r="CF63" s="56">
        <f>ConCost!CF$40</f>
        <v>0</v>
      </c>
      <c r="CG63" s="56">
        <f>ConCost!CG$40</f>
        <v>0</v>
      </c>
      <c r="CH63" s="56">
        <f>ConCost!CH$40</f>
        <v>0</v>
      </c>
    </row>
    <row r="64" spans="1:86" x14ac:dyDescent="0.25">
      <c r="D64" s="6" t="str">
        <f>D$30</f>
        <v xml:space="preserve">Construction debt up front fee </v>
      </c>
      <c r="E64" s="166">
        <f t="shared" ref="E64:BP64" si="34">E$30</f>
        <v>0</v>
      </c>
      <c r="F64" s="166" t="str">
        <f t="shared" si="34"/>
        <v>$ 000s</v>
      </c>
      <c r="G64" s="6">
        <f t="shared" si="34"/>
        <v>387.94940328957426</v>
      </c>
      <c r="H64" s="6">
        <f t="shared" si="34"/>
        <v>0</v>
      </c>
      <c r="I64" s="6">
        <f t="shared" si="34"/>
        <v>387.94940328957426</v>
      </c>
      <c r="J64" s="6">
        <f t="shared" si="34"/>
        <v>0</v>
      </c>
      <c r="K64" s="6">
        <f t="shared" si="34"/>
        <v>0</v>
      </c>
      <c r="L64" s="6">
        <f t="shared" si="34"/>
        <v>0</v>
      </c>
      <c r="M64" s="6">
        <f t="shared" si="34"/>
        <v>0</v>
      </c>
      <c r="N64" s="6">
        <f t="shared" si="34"/>
        <v>0</v>
      </c>
      <c r="O64" s="6">
        <f t="shared" si="34"/>
        <v>0</v>
      </c>
      <c r="P64" s="6">
        <f t="shared" si="34"/>
        <v>0</v>
      </c>
      <c r="Q64" s="6">
        <f t="shared" si="34"/>
        <v>0</v>
      </c>
      <c r="R64" s="6">
        <f t="shared" si="34"/>
        <v>0</v>
      </c>
      <c r="S64" s="6">
        <f t="shared" si="34"/>
        <v>0</v>
      </c>
      <c r="T64" s="6">
        <f t="shared" si="34"/>
        <v>0</v>
      </c>
      <c r="U64" s="6">
        <f t="shared" si="34"/>
        <v>0</v>
      </c>
      <c r="V64" s="6">
        <f t="shared" si="34"/>
        <v>0</v>
      </c>
      <c r="W64" s="6">
        <f t="shared" si="34"/>
        <v>0</v>
      </c>
      <c r="X64" s="6">
        <f t="shared" si="34"/>
        <v>0</v>
      </c>
      <c r="Y64" s="6">
        <f t="shared" si="34"/>
        <v>0</v>
      </c>
      <c r="Z64" s="6">
        <f t="shared" si="34"/>
        <v>0</v>
      </c>
      <c r="AA64" s="6">
        <f t="shared" si="34"/>
        <v>0</v>
      </c>
      <c r="AB64" s="6">
        <f t="shared" si="34"/>
        <v>0</v>
      </c>
      <c r="AC64" s="6">
        <f t="shared" si="34"/>
        <v>0</v>
      </c>
      <c r="AD64" s="6">
        <f t="shared" si="34"/>
        <v>0</v>
      </c>
      <c r="AE64" s="6">
        <f t="shared" si="34"/>
        <v>0</v>
      </c>
      <c r="AF64" s="6">
        <f t="shared" si="34"/>
        <v>0</v>
      </c>
      <c r="AG64" s="6">
        <f t="shared" si="34"/>
        <v>0</v>
      </c>
      <c r="AH64" s="6">
        <f t="shared" si="34"/>
        <v>0</v>
      </c>
      <c r="AI64" s="6">
        <f t="shared" si="34"/>
        <v>0</v>
      </c>
      <c r="AJ64" s="6">
        <f t="shared" si="34"/>
        <v>0</v>
      </c>
      <c r="AK64" s="6">
        <f t="shared" si="34"/>
        <v>0</v>
      </c>
      <c r="AL64" s="6">
        <f t="shared" si="34"/>
        <v>0</v>
      </c>
      <c r="AM64" s="6">
        <f t="shared" si="34"/>
        <v>0</v>
      </c>
      <c r="AN64" s="6">
        <f t="shared" si="34"/>
        <v>0</v>
      </c>
      <c r="AO64" s="6">
        <f t="shared" si="34"/>
        <v>0</v>
      </c>
      <c r="AP64" s="6">
        <f t="shared" si="34"/>
        <v>0</v>
      </c>
      <c r="AQ64" s="6">
        <f t="shared" si="34"/>
        <v>0</v>
      </c>
      <c r="AR64" s="6">
        <f t="shared" si="34"/>
        <v>0</v>
      </c>
      <c r="AS64" s="6">
        <f t="shared" si="34"/>
        <v>0</v>
      </c>
      <c r="AT64" s="6">
        <f t="shared" si="34"/>
        <v>0</v>
      </c>
      <c r="AU64" s="6">
        <f t="shared" si="34"/>
        <v>0</v>
      </c>
      <c r="AV64" s="6">
        <f t="shared" si="34"/>
        <v>0</v>
      </c>
      <c r="AW64" s="6">
        <f t="shared" si="34"/>
        <v>0</v>
      </c>
      <c r="AX64" s="6">
        <f t="shared" si="34"/>
        <v>0</v>
      </c>
      <c r="AY64" s="6">
        <f t="shared" si="34"/>
        <v>0</v>
      </c>
      <c r="AZ64" s="6">
        <f t="shared" si="34"/>
        <v>0</v>
      </c>
      <c r="BA64" s="6">
        <f t="shared" si="34"/>
        <v>0</v>
      </c>
      <c r="BB64" s="6">
        <f t="shared" si="34"/>
        <v>0</v>
      </c>
      <c r="BC64" s="6">
        <f t="shared" si="34"/>
        <v>0</v>
      </c>
      <c r="BD64" s="6">
        <f t="shared" si="34"/>
        <v>0</v>
      </c>
      <c r="BE64" s="6">
        <f t="shared" si="34"/>
        <v>0</v>
      </c>
      <c r="BF64" s="6">
        <f t="shared" si="34"/>
        <v>0</v>
      </c>
      <c r="BG64" s="6">
        <f t="shared" si="34"/>
        <v>0</v>
      </c>
      <c r="BH64" s="6">
        <f t="shared" si="34"/>
        <v>0</v>
      </c>
      <c r="BI64" s="6">
        <f t="shared" si="34"/>
        <v>0</v>
      </c>
      <c r="BJ64" s="6">
        <f t="shared" si="34"/>
        <v>0</v>
      </c>
      <c r="BK64" s="6">
        <f t="shared" si="34"/>
        <v>0</v>
      </c>
      <c r="BL64" s="6">
        <f t="shared" si="34"/>
        <v>0</v>
      </c>
      <c r="BM64" s="6">
        <f t="shared" si="34"/>
        <v>0</v>
      </c>
      <c r="BN64" s="6">
        <f t="shared" si="34"/>
        <v>0</v>
      </c>
      <c r="BO64" s="6">
        <f t="shared" si="34"/>
        <v>0</v>
      </c>
      <c r="BP64" s="6">
        <f t="shared" si="34"/>
        <v>0</v>
      </c>
      <c r="BQ64" s="6">
        <f t="shared" ref="BQ64:CH64" si="35">BQ$30</f>
        <v>0</v>
      </c>
      <c r="BR64" s="6">
        <f t="shared" si="35"/>
        <v>0</v>
      </c>
      <c r="BS64" s="6">
        <f t="shared" si="35"/>
        <v>0</v>
      </c>
      <c r="BT64" s="6">
        <f t="shared" si="35"/>
        <v>0</v>
      </c>
      <c r="BU64" s="6">
        <f t="shared" si="35"/>
        <v>0</v>
      </c>
      <c r="BV64" s="6">
        <f t="shared" si="35"/>
        <v>0</v>
      </c>
      <c r="BW64" s="6">
        <f t="shared" si="35"/>
        <v>0</v>
      </c>
      <c r="BX64" s="6">
        <f t="shared" si="35"/>
        <v>0</v>
      </c>
      <c r="BY64" s="6">
        <f t="shared" si="35"/>
        <v>0</v>
      </c>
      <c r="BZ64" s="6">
        <f t="shared" si="35"/>
        <v>0</v>
      </c>
      <c r="CA64" s="6">
        <f t="shared" si="35"/>
        <v>0</v>
      </c>
      <c r="CB64" s="6">
        <f t="shared" si="35"/>
        <v>0</v>
      </c>
      <c r="CC64" s="6">
        <f t="shared" si="35"/>
        <v>0</v>
      </c>
      <c r="CD64" s="6">
        <f t="shared" si="35"/>
        <v>0</v>
      </c>
      <c r="CE64" s="6">
        <f t="shared" si="35"/>
        <v>0</v>
      </c>
      <c r="CF64" s="6">
        <f t="shared" si="35"/>
        <v>0</v>
      </c>
      <c r="CG64" s="6">
        <f t="shared" si="35"/>
        <v>0</v>
      </c>
      <c r="CH64" s="6">
        <f t="shared" si="35"/>
        <v>0</v>
      </c>
    </row>
    <row r="65" spans="1:86" x14ac:dyDescent="0.25">
      <c r="D65" s="6" t="str">
        <f>D$45</f>
        <v>Construction debt commitment fee</v>
      </c>
      <c r="E65" s="166">
        <f t="shared" ref="E65:BP65" si="36">E$45</f>
        <v>0</v>
      </c>
      <c r="F65" s="166" t="str">
        <f t="shared" si="36"/>
        <v>$ 000s</v>
      </c>
      <c r="G65" s="6">
        <f t="shared" si="36"/>
        <v>290.96205246718068</v>
      </c>
      <c r="H65" s="6">
        <f t="shared" si="36"/>
        <v>0</v>
      </c>
      <c r="I65" s="6">
        <f t="shared" si="36"/>
        <v>87.288615740154199</v>
      </c>
      <c r="J65" s="6">
        <f t="shared" si="36"/>
        <v>87.288615740154199</v>
      </c>
      <c r="K65" s="6">
        <f t="shared" si="36"/>
        <v>116.38482098687228</v>
      </c>
      <c r="L65" s="6">
        <f t="shared" si="36"/>
        <v>0</v>
      </c>
      <c r="M65" s="6">
        <f t="shared" si="36"/>
        <v>0</v>
      </c>
      <c r="N65" s="6">
        <f t="shared" si="36"/>
        <v>0</v>
      </c>
      <c r="O65" s="6">
        <f t="shared" si="36"/>
        <v>0</v>
      </c>
      <c r="P65" s="6">
        <f t="shared" si="36"/>
        <v>0</v>
      </c>
      <c r="Q65" s="6">
        <f t="shared" si="36"/>
        <v>0</v>
      </c>
      <c r="R65" s="6">
        <f t="shared" si="36"/>
        <v>0</v>
      </c>
      <c r="S65" s="6">
        <f t="shared" si="36"/>
        <v>0</v>
      </c>
      <c r="T65" s="6">
        <f t="shared" si="36"/>
        <v>0</v>
      </c>
      <c r="U65" s="6">
        <f t="shared" si="36"/>
        <v>0</v>
      </c>
      <c r="V65" s="6">
        <f t="shared" si="36"/>
        <v>0</v>
      </c>
      <c r="W65" s="6">
        <f t="shared" si="36"/>
        <v>0</v>
      </c>
      <c r="X65" s="6">
        <f t="shared" si="36"/>
        <v>0</v>
      </c>
      <c r="Y65" s="6">
        <f t="shared" si="36"/>
        <v>0</v>
      </c>
      <c r="Z65" s="6">
        <f t="shared" si="36"/>
        <v>0</v>
      </c>
      <c r="AA65" s="6">
        <f t="shared" si="36"/>
        <v>0</v>
      </c>
      <c r="AB65" s="6">
        <f t="shared" si="36"/>
        <v>0</v>
      </c>
      <c r="AC65" s="6">
        <f t="shared" si="36"/>
        <v>0</v>
      </c>
      <c r="AD65" s="6">
        <f t="shared" si="36"/>
        <v>0</v>
      </c>
      <c r="AE65" s="6">
        <f t="shared" si="36"/>
        <v>0</v>
      </c>
      <c r="AF65" s="6">
        <f t="shared" si="36"/>
        <v>0</v>
      </c>
      <c r="AG65" s="6">
        <f t="shared" si="36"/>
        <v>0</v>
      </c>
      <c r="AH65" s="6">
        <f t="shared" si="36"/>
        <v>0</v>
      </c>
      <c r="AI65" s="6">
        <f t="shared" si="36"/>
        <v>0</v>
      </c>
      <c r="AJ65" s="6">
        <f t="shared" si="36"/>
        <v>0</v>
      </c>
      <c r="AK65" s="6">
        <f t="shared" si="36"/>
        <v>0</v>
      </c>
      <c r="AL65" s="6">
        <f t="shared" si="36"/>
        <v>0</v>
      </c>
      <c r="AM65" s="6">
        <f t="shared" si="36"/>
        <v>0</v>
      </c>
      <c r="AN65" s="6">
        <f t="shared" si="36"/>
        <v>0</v>
      </c>
      <c r="AO65" s="6">
        <f t="shared" si="36"/>
        <v>0</v>
      </c>
      <c r="AP65" s="6">
        <f t="shared" si="36"/>
        <v>0</v>
      </c>
      <c r="AQ65" s="6">
        <f t="shared" si="36"/>
        <v>0</v>
      </c>
      <c r="AR65" s="6">
        <f t="shared" si="36"/>
        <v>0</v>
      </c>
      <c r="AS65" s="6">
        <f t="shared" si="36"/>
        <v>0</v>
      </c>
      <c r="AT65" s="6">
        <f t="shared" si="36"/>
        <v>0</v>
      </c>
      <c r="AU65" s="6">
        <f t="shared" si="36"/>
        <v>0</v>
      </c>
      <c r="AV65" s="6">
        <f t="shared" si="36"/>
        <v>0</v>
      </c>
      <c r="AW65" s="6">
        <f t="shared" si="36"/>
        <v>0</v>
      </c>
      <c r="AX65" s="6">
        <f t="shared" si="36"/>
        <v>0</v>
      </c>
      <c r="AY65" s="6">
        <f t="shared" si="36"/>
        <v>0</v>
      </c>
      <c r="AZ65" s="6">
        <f t="shared" si="36"/>
        <v>0</v>
      </c>
      <c r="BA65" s="6">
        <f t="shared" si="36"/>
        <v>0</v>
      </c>
      <c r="BB65" s="6">
        <f t="shared" si="36"/>
        <v>0</v>
      </c>
      <c r="BC65" s="6">
        <f t="shared" si="36"/>
        <v>0</v>
      </c>
      <c r="BD65" s="6">
        <f t="shared" si="36"/>
        <v>0</v>
      </c>
      <c r="BE65" s="6">
        <f t="shared" si="36"/>
        <v>0</v>
      </c>
      <c r="BF65" s="6">
        <f t="shared" si="36"/>
        <v>0</v>
      </c>
      <c r="BG65" s="6">
        <f t="shared" si="36"/>
        <v>0</v>
      </c>
      <c r="BH65" s="6">
        <f t="shared" si="36"/>
        <v>0</v>
      </c>
      <c r="BI65" s="6">
        <f t="shared" si="36"/>
        <v>0</v>
      </c>
      <c r="BJ65" s="6">
        <f t="shared" si="36"/>
        <v>0</v>
      </c>
      <c r="BK65" s="6">
        <f t="shared" si="36"/>
        <v>0</v>
      </c>
      <c r="BL65" s="6">
        <f t="shared" si="36"/>
        <v>0</v>
      </c>
      <c r="BM65" s="6">
        <f t="shared" si="36"/>
        <v>0</v>
      </c>
      <c r="BN65" s="6">
        <f t="shared" si="36"/>
        <v>0</v>
      </c>
      <c r="BO65" s="6">
        <f t="shared" si="36"/>
        <v>0</v>
      </c>
      <c r="BP65" s="6">
        <f t="shared" si="36"/>
        <v>0</v>
      </c>
      <c r="BQ65" s="6">
        <f t="shared" ref="BQ65:CH65" si="37">BQ$45</f>
        <v>0</v>
      </c>
      <c r="BR65" s="6">
        <f t="shared" si="37"/>
        <v>0</v>
      </c>
      <c r="BS65" s="6">
        <f t="shared" si="37"/>
        <v>0</v>
      </c>
      <c r="BT65" s="6">
        <f t="shared" si="37"/>
        <v>0</v>
      </c>
      <c r="BU65" s="6">
        <f t="shared" si="37"/>
        <v>0</v>
      </c>
      <c r="BV65" s="6">
        <f t="shared" si="37"/>
        <v>0</v>
      </c>
      <c r="BW65" s="6">
        <f t="shared" si="37"/>
        <v>0</v>
      </c>
      <c r="BX65" s="6">
        <f t="shared" si="37"/>
        <v>0</v>
      </c>
      <c r="BY65" s="6">
        <f t="shared" si="37"/>
        <v>0</v>
      </c>
      <c r="BZ65" s="6">
        <f t="shared" si="37"/>
        <v>0</v>
      </c>
      <c r="CA65" s="6">
        <f t="shared" si="37"/>
        <v>0</v>
      </c>
      <c r="CB65" s="6">
        <f t="shared" si="37"/>
        <v>0</v>
      </c>
      <c r="CC65" s="6">
        <f t="shared" si="37"/>
        <v>0</v>
      </c>
      <c r="CD65" s="6">
        <f t="shared" si="37"/>
        <v>0</v>
      </c>
      <c r="CE65" s="6">
        <f t="shared" si="37"/>
        <v>0</v>
      </c>
      <c r="CF65" s="6">
        <f t="shared" si="37"/>
        <v>0</v>
      </c>
      <c r="CG65" s="6">
        <f t="shared" si="37"/>
        <v>0</v>
      </c>
      <c r="CH65" s="6">
        <f t="shared" si="37"/>
        <v>0</v>
      </c>
    </row>
    <row r="66" spans="1:86" hidden="1" x14ac:dyDescent="0.25">
      <c r="D66" s="6" t="str">
        <f>D$51</f>
        <v>Construction debt agent bank fee</v>
      </c>
      <c r="E66" s="166">
        <f t="shared" ref="E66:BP66" si="38">E$51</f>
        <v>0</v>
      </c>
      <c r="F66" s="166" t="str">
        <f t="shared" si="38"/>
        <v>$ 000s</v>
      </c>
      <c r="G66" s="6">
        <f t="shared" si="38"/>
        <v>0</v>
      </c>
      <c r="H66" s="6">
        <f t="shared" si="38"/>
        <v>0</v>
      </c>
      <c r="I66" s="6">
        <f t="shared" si="38"/>
        <v>0</v>
      </c>
      <c r="J66" s="6">
        <f t="shared" si="38"/>
        <v>0</v>
      </c>
      <c r="K66" s="6">
        <f t="shared" si="38"/>
        <v>0</v>
      </c>
      <c r="L66" s="6">
        <f t="shared" si="38"/>
        <v>0</v>
      </c>
      <c r="M66" s="6">
        <f t="shared" si="38"/>
        <v>0</v>
      </c>
      <c r="N66" s="6">
        <f t="shared" si="38"/>
        <v>0</v>
      </c>
      <c r="O66" s="6">
        <f t="shared" si="38"/>
        <v>0</v>
      </c>
      <c r="P66" s="6">
        <f t="shared" si="38"/>
        <v>0</v>
      </c>
      <c r="Q66" s="6">
        <f t="shared" si="38"/>
        <v>0</v>
      </c>
      <c r="R66" s="6">
        <f t="shared" si="38"/>
        <v>0</v>
      </c>
      <c r="S66" s="6">
        <f t="shared" si="38"/>
        <v>0</v>
      </c>
      <c r="T66" s="6">
        <f t="shared" si="38"/>
        <v>0</v>
      </c>
      <c r="U66" s="6">
        <f t="shared" si="38"/>
        <v>0</v>
      </c>
      <c r="V66" s="6">
        <f t="shared" si="38"/>
        <v>0</v>
      </c>
      <c r="W66" s="6">
        <f t="shared" si="38"/>
        <v>0</v>
      </c>
      <c r="X66" s="6">
        <f t="shared" si="38"/>
        <v>0</v>
      </c>
      <c r="Y66" s="6">
        <f t="shared" si="38"/>
        <v>0</v>
      </c>
      <c r="Z66" s="6">
        <f t="shared" si="38"/>
        <v>0</v>
      </c>
      <c r="AA66" s="6">
        <f t="shared" si="38"/>
        <v>0</v>
      </c>
      <c r="AB66" s="6">
        <f t="shared" si="38"/>
        <v>0</v>
      </c>
      <c r="AC66" s="6">
        <f t="shared" si="38"/>
        <v>0</v>
      </c>
      <c r="AD66" s="6">
        <f t="shared" si="38"/>
        <v>0</v>
      </c>
      <c r="AE66" s="6">
        <f t="shared" si="38"/>
        <v>0</v>
      </c>
      <c r="AF66" s="6">
        <f t="shared" si="38"/>
        <v>0</v>
      </c>
      <c r="AG66" s="6">
        <f t="shared" si="38"/>
        <v>0</v>
      </c>
      <c r="AH66" s="6">
        <f t="shared" si="38"/>
        <v>0</v>
      </c>
      <c r="AI66" s="6">
        <f t="shared" si="38"/>
        <v>0</v>
      </c>
      <c r="AJ66" s="6">
        <f t="shared" si="38"/>
        <v>0</v>
      </c>
      <c r="AK66" s="6">
        <f t="shared" si="38"/>
        <v>0</v>
      </c>
      <c r="AL66" s="6">
        <f t="shared" si="38"/>
        <v>0</v>
      </c>
      <c r="AM66" s="6">
        <f t="shared" si="38"/>
        <v>0</v>
      </c>
      <c r="AN66" s="6">
        <f t="shared" si="38"/>
        <v>0</v>
      </c>
      <c r="AO66" s="6">
        <f t="shared" si="38"/>
        <v>0</v>
      </c>
      <c r="AP66" s="6">
        <f t="shared" si="38"/>
        <v>0</v>
      </c>
      <c r="AQ66" s="6">
        <f t="shared" si="38"/>
        <v>0</v>
      </c>
      <c r="AR66" s="6">
        <f t="shared" si="38"/>
        <v>0</v>
      </c>
      <c r="AS66" s="6">
        <f t="shared" si="38"/>
        <v>0</v>
      </c>
      <c r="AT66" s="6">
        <f t="shared" si="38"/>
        <v>0</v>
      </c>
      <c r="AU66" s="6">
        <f t="shared" si="38"/>
        <v>0</v>
      </c>
      <c r="AV66" s="6">
        <f t="shared" si="38"/>
        <v>0</v>
      </c>
      <c r="AW66" s="6">
        <f t="shared" si="38"/>
        <v>0</v>
      </c>
      <c r="AX66" s="6">
        <f t="shared" si="38"/>
        <v>0</v>
      </c>
      <c r="AY66" s="6">
        <f t="shared" si="38"/>
        <v>0</v>
      </c>
      <c r="AZ66" s="6">
        <f t="shared" si="38"/>
        <v>0</v>
      </c>
      <c r="BA66" s="6">
        <f t="shared" si="38"/>
        <v>0</v>
      </c>
      <c r="BB66" s="6">
        <f t="shared" si="38"/>
        <v>0</v>
      </c>
      <c r="BC66" s="6">
        <f t="shared" si="38"/>
        <v>0</v>
      </c>
      <c r="BD66" s="6">
        <f t="shared" si="38"/>
        <v>0</v>
      </c>
      <c r="BE66" s="6">
        <f t="shared" si="38"/>
        <v>0</v>
      </c>
      <c r="BF66" s="6">
        <f t="shared" si="38"/>
        <v>0</v>
      </c>
      <c r="BG66" s="6">
        <f t="shared" si="38"/>
        <v>0</v>
      </c>
      <c r="BH66" s="6">
        <f t="shared" si="38"/>
        <v>0</v>
      </c>
      <c r="BI66" s="6">
        <f t="shared" si="38"/>
        <v>0</v>
      </c>
      <c r="BJ66" s="6">
        <f t="shared" si="38"/>
        <v>0</v>
      </c>
      <c r="BK66" s="6">
        <f t="shared" si="38"/>
        <v>0</v>
      </c>
      <c r="BL66" s="6">
        <f t="shared" si="38"/>
        <v>0</v>
      </c>
      <c r="BM66" s="6">
        <f t="shared" si="38"/>
        <v>0</v>
      </c>
      <c r="BN66" s="6">
        <f t="shared" si="38"/>
        <v>0</v>
      </c>
      <c r="BO66" s="6">
        <f t="shared" si="38"/>
        <v>0</v>
      </c>
      <c r="BP66" s="6">
        <f t="shared" si="38"/>
        <v>0</v>
      </c>
      <c r="BQ66" s="6">
        <f t="shared" ref="BQ66:CH66" si="39">BQ$51</f>
        <v>0</v>
      </c>
      <c r="BR66" s="6">
        <f t="shared" si="39"/>
        <v>0</v>
      </c>
      <c r="BS66" s="6">
        <f t="shared" si="39"/>
        <v>0</v>
      </c>
      <c r="BT66" s="6">
        <f t="shared" si="39"/>
        <v>0</v>
      </c>
      <c r="BU66" s="6">
        <f t="shared" si="39"/>
        <v>0</v>
      </c>
      <c r="BV66" s="6">
        <f t="shared" si="39"/>
        <v>0</v>
      </c>
      <c r="BW66" s="6">
        <f t="shared" si="39"/>
        <v>0</v>
      </c>
      <c r="BX66" s="6">
        <f t="shared" si="39"/>
        <v>0</v>
      </c>
      <c r="BY66" s="6">
        <f t="shared" si="39"/>
        <v>0</v>
      </c>
      <c r="BZ66" s="6">
        <f t="shared" si="39"/>
        <v>0</v>
      </c>
      <c r="CA66" s="6">
        <f t="shared" si="39"/>
        <v>0</v>
      </c>
      <c r="CB66" s="6">
        <f t="shared" si="39"/>
        <v>0</v>
      </c>
      <c r="CC66" s="6">
        <f t="shared" si="39"/>
        <v>0</v>
      </c>
      <c r="CD66" s="6">
        <f t="shared" si="39"/>
        <v>0</v>
      </c>
      <c r="CE66" s="6">
        <f t="shared" si="39"/>
        <v>0</v>
      </c>
      <c r="CF66" s="6">
        <f t="shared" si="39"/>
        <v>0</v>
      </c>
      <c r="CG66" s="6">
        <f t="shared" si="39"/>
        <v>0</v>
      </c>
      <c r="CH66" s="6">
        <f t="shared" si="39"/>
        <v>0</v>
      </c>
    </row>
    <row r="67" spans="1:86" x14ac:dyDescent="0.25">
      <c r="A67" s="55"/>
      <c r="B67" s="55"/>
      <c r="C67" s="55"/>
      <c r="D67" s="56" t="str">
        <f>D$11</f>
        <v>Interests accrued construction</v>
      </c>
      <c r="E67" s="224">
        <f t="shared" ref="E67:BP67" si="40">E$11</f>
        <v>0.04</v>
      </c>
      <c r="F67" s="224">
        <f t="shared" si="40"/>
        <v>0</v>
      </c>
      <c r="G67" s="56">
        <f t="shared" si="40"/>
        <v>775.89880657914853</v>
      </c>
      <c r="H67" s="56">
        <f t="shared" si="40"/>
        <v>0</v>
      </c>
      <c r="I67" s="56">
        <f t="shared" si="40"/>
        <v>232.76964197374454</v>
      </c>
      <c r="J67" s="56">
        <f t="shared" si="40"/>
        <v>232.76964197374454</v>
      </c>
      <c r="K67" s="56">
        <f t="shared" si="40"/>
        <v>310.35952263165944</v>
      </c>
      <c r="L67" s="56">
        <f t="shared" si="40"/>
        <v>0</v>
      </c>
      <c r="M67" s="56">
        <f t="shared" si="40"/>
        <v>0</v>
      </c>
      <c r="N67" s="56">
        <f t="shared" si="40"/>
        <v>0</v>
      </c>
      <c r="O67" s="56">
        <f t="shared" si="40"/>
        <v>0</v>
      </c>
      <c r="P67" s="56">
        <f t="shared" si="40"/>
        <v>0</v>
      </c>
      <c r="Q67" s="56">
        <f t="shared" si="40"/>
        <v>0</v>
      </c>
      <c r="R67" s="56">
        <f t="shared" si="40"/>
        <v>0</v>
      </c>
      <c r="S67" s="56">
        <f t="shared" si="40"/>
        <v>0</v>
      </c>
      <c r="T67" s="56">
        <f t="shared" si="40"/>
        <v>0</v>
      </c>
      <c r="U67" s="56">
        <f t="shared" si="40"/>
        <v>0</v>
      </c>
      <c r="V67" s="56">
        <f t="shared" si="40"/>
        <v>0</v>
      </c>
      <c r="W67" s="56">
        <f t="shared" si="40"/>
        <v>0</v>
      </c>
      <c r="X67" s="56">
        <f t="shared" si="40"/>
        <v>0</v>
      </c>
      <c r="Y67" s="56">
        <f t="shared" si="40"/>
        <v>0</v>
      </c>
      <c r="Z67" s="56">
        <f t="shared" si="40"/>
        <v>0</v>
      </c>
      <c r="AA67" s="56">
        <f t="shared" si="40"/>
        <v>0</v>
      </c>
      <c r="AB67" s="56">
        <f t="shared" si="40"/>
        <v>0</v>
      </c>
      <c r="AC67" s="56">
        <f t="shared" si="40"/>
        <v>0</v>
      </c>
      <c r="AD67" s="56">
        <f t="shared" si="40"/>
        <v>0</v>
      </c>
      <c r="AE67" s="56">
        <f t="shared" si="40"/>
        <v>0</v>
      </c>
      <c r="AF67" s="56">
        <f t="shared" si="40"/>
        <v>0</v>
      </c>
      <c r="AG67" s="56">
        <f t="shared" si="40"/>
        <v>0</v>
      </c>
      <c r="AH67" s="56">
        <f t="shared" si="40"/>
        <v>0</v>
      </c>
      <c r="AI67" s="56">
        <f t="shared" si="40"/>
        <v>0</v>
      </c>
      <c r="AJ67" s="56">
        <f t="shared" si="40"/>
        <v>0</v>
      </c>
      <c r="AK67" s="56">
        <f t="shared" si="40"/>
        <v>0</v>
      </c>
      <c r="AL67" s="56">
        <f t="shared" si="40"/>
        <v>0</v>
      </c>
      <c r="AM67" s="56">
        <f t="shared" si="40"/>
        <v>0</v>
      </c>
      <c r="AN67" s="56">
        <f t="shared" si="40"/>
        <v>0</v>
      </c>
      <c r="AO67" s="56">
        <f t="shared" si="40"/>
        <v>0</v>
      </c>
      <c r="AP67" s="56">
        <f t="shared" si="40"/>
        <v>0</v>
      </c>
      <c r="AQ67" s="56">
        <f t="shared" si="40"/>
        <v>0</v>
      </c>
      <c r="AR67" s="56">
        <f t="shared" si="40"/>
        <v>0</v>
      </c>
      <c r="AS67" s="56">
        <f t="shared" si="40"/>
        <v>0</v>
      </c>
      <c r="AT67" s="56">
        <f t="shared" si="40"/>
        <v>0</v>
      </c>
      <c r="AU67" s="56">
        <f t="shared" si="40"/>
        <v>0</v>
      </c>
      <c r="AV67" s="56">
        <f t="shared" si="40"/>
        <v>0</v>
      </c>
      <c r="AW67" s="56">
        <f t="shared" si="40"/>
        <v>0</v>
      </c>
      <c r="AX67" s="56">
        <f t="shared" si="40"/>
        <v>0</v>
      </c>
      <c r="AY67" s="56">
        <f t="shared" si="40"/>
        <v>0</v>
      </c>
      <c r="AZ67" s="56">
        <f t="shared" si="40"/>
        <v>0</v>
      </c>
      <c r="BA67" s="56">
        <f t="shared" si="40"/>
        <v>0</v>
      </c>
      <c r="BB67" s="56">
        <f t="shared" si="40"/>
        <v>0</v>
      </c>
      <c r="BC67" s="56">
        <f t="shared" si="40"/>
        <v>0</v>
      </c>
      <c r="BD67" s="56">
        <f t="shared" si="40"/>
        <v>0</v>
      </c>
      <c r="BE67" s="56">
        <f t="shared" si="40"/>
        <v>0</v>
      </c>
      <c r="BF67" s="56">
        <f t="shared" si="40"/>
        <v>0</v>
      </c>
      <c r="BG67" s="56">
        <f t="shared" si="40"/>
        <v>0</v>
      </c>
      <c r="BH67" s="56">
        <f t="shared" si="40"/>
        <v>0</v>
      </c>
      <c r="BI67" s="56">
        <f t="shared" si="40"/>
        <v>0</v>
      </c>
      <c r="BJ67" s="56">
        <f t="shared" si="40"/>
        <v>0</v>
      </c>
      <c r="BK67" s="56">
        <f t="shared" si="40"/>
        <v>0</v>
      </c>
      <c r="BL67" s="56">
        <f t="shared" si="40"/>
        <v>0</v>
      </c>
      <c r="BM67" s="56">
        <f t="shared" si="40"/>
        <v>0</v>
      </c>
      <c r="BN67" s="56">
        <f t="shared" si="40"/>
        <v>0</v>
      </c>
      <c r="BO67" s="56">
        <f t="shared" si="40"/>
        <v>0</v>
      </c>
      <c r="BP67" s="56">
        <f t="shared" si="40"/>
        <v>0</v>
      </c>
      <c r="BQ67" s="56">
        <f t="shared" ref="BQ67:CH67" si="41">BQ$11</f>
        <v>0</v>
      </c>
      <c r="BR67" s="56">
        <f t="shared" si="41"/>
        <v>0</v>
      </c>
      <c r="BS67" s="56">
        <f t="shared" si="41"/>
        <v>0</v>
      </c>
      <c r="BT67" s="56">
        <f t="shared" si="41"/>
        <v>0</v>
      </c>
      <c r="BU67" s="56">
        <f t="shared" si="41"/>
        <v>0</v>
      </c>
      <c r="BV67" s="56">
        <f t="shared" si="41"/>
        <v>0</v>
      </c>
      <c r="BW67" s="56">
        <f t="shared" si="41"/>
        <v>0</v>
      </c>
      <c r="BX67" s="56">
        <f t="shared" si="41"/>
        <v>0</v>
      </c>
      <c r="BY67" s="56">
        <f t="shared" si="41"/>
        <v>0</v>
      </c>
      <c r="BZ67" s="56">
        <f t="shared" si="41"/>
        <v>0</v>
      </c>
      <c r="CA67" s="56">
        <f t="shared" si="41"/>
        <v>0</v>
      </c>
      <c r="CB67" s="56">
        <f t="shared" si="41"/>
        <v>0</v>
      </c>
      <c r="CC67" s="56">
        <f t="shared" si="41"/>
        <v>0</v>
      </c>
      <c r="CD67" s="56">
        <f t="shared" si="41"/>
        <v>0</v>
      </c>
      <c r="CE67" s="56">
        <f t="shared" si="41"/>
        <v>0</v>
      </c>
      <c r="CF67" s="56">
        <f t="shared" si="41"/>
        <v>0</v>
      </c>
      <c r="CG67" s="56">
        <f t="shared" si="41"/>
        <v>0</v>
      </c>
      <c r="CH67" s="56">
        <f t="shared" si="41"/>
        <v>0</v>
      </c>
    </row>
    <row r="68" spans="1:86" s="45" customFormat="1" x14ac:dyDescent="0.25">
      <c r="A68" s="57"/>
      <c r="B68" s="57"/>
      <c r="C68" s="57"/>
      <c r="D68" s="58" t="s">
        <v>147</v>
      </c>
      <c r="E68" s="222"/>
      <c r="F68" s="223" t="s">
        <v>59</v>
      </c>
      <c r="G68" s="46">
        <f>SUM(I68:CH68)</f>
        <v>71454.810262335901</v>
      </c>
      <c r="H68" s="44"/>
      <c r="I68" s="46">
        <f>SUM(I63:I67)</f>
        <v>21708.007661003474</v>
      </c>
      <c r="J68" s="46">
        <f t="shared" ref="J68:BU68" si="42">SUM(J63:J67)</f>
        <v>21320.058257713899</v>
      </c>
      <c r="K68" s="46">
        <f t="shared" si="42"/>
        <v>28426.744343618535</v>
      </c>
      <c r="L68" s="46">
        <f t="shared" si="42"/>
        <v>0</v>
      </c>
      <c r="M68" s="46">
        <f t="shared" si="42"/>
        <v>0</v>
      </c>
      <c r="N68" s="46">
        <f t="shared" si="42"/>
        <v>0</v>
      </c>
      <c r="O68" s="46">
        <f t="shared" si="42"/>
        <v>0</v>
      </c>
      <c r="P68" s="46">
        <f t="shared" si="42"/>
        <v>0</v>
      </c>
      <c r="Q68" s="46">
        <f t="shared" si="42"/>
        <v>0</v>
      </c>
      <c r="R68" s="46">
        <f t="shared" si="42"/>
        <v>0</v>
      </c>
      <c r="S68" s="46">
        <f t="shared" si="42"/>
        <v>0</v>
      </c>
      <c r="T68" s="46">
        <f t="shared" si="42"/>
        <v>0</v>
      </c>
      <c r="U68" s="46">
        <f t="shared" si="42"/>
        <v>0</v>
      </c>
      <c r="V68" s="46">
        <f t="shared" si="42"/>
        <v>0</v>
      </c>
      <c r="W68" s="46">
        <f t="shared" si="42"/>
        <v>0</v>
      </c>
      <c r="X68" s="46">
        <f t="shared" si="42"/>
        <v>0</v>
      </c>
      <c r="Y68" s="46">
        <f t="shared" si="42"/>
        <v>0</v>
      </c>
      <c r="Z68" s="46">
        <f t="shared" si="42"/>
        <v>0</v>
      </c>
      <c r="AA68" s="46">
        <f t="shared" si="42"/>
        <v>0</v>
      </c>
      <c r="AB68" s="46">
        <f t="shared" si="42"/>
        <v>0</v>
      </c>
      <c r="AC68" s="46">
        <f t="shared" si="42"/>
        <v>0</v>
      </c>
      <c r="AD68" s="46">
        <f t="shared" si="42"/>
        <v>0</v>
      </c>
      <c r="AE68" s="46">
        <f t="shared" si="42"/>
        <v>0</v>
      </c>
      <c r="AF68" s="46">
        <f t="shared" si="42"/>
        <v>0</v>
      </c>
      <c r="AG68" s="46">
        <f t="shared" si="42"/>
        <v>0</v>
      </c>
      <c r="AH68" s="46">
        <f t="shared" si="42"/>
        <v>0</v>
      </c>
      <c r="AI68" s="46">
        <f t="shared" si="42"/>
        <v>0</v>
      </c>
      <c r="AJ68" s="46">
        <f t="shared" si="42"/>
        <v>0</v>
      </c>
      <c r="AK68" s="46">
        <f t="shared" si="42"/>
        <v>0</v>
      </c>
      <c r="AL68" s="46">
        <f t="shared" si="42"/>
        <v>0</v>
      </c>
      <c r="AM68" s="46">
        <f t="shared" si="42"/>
        <v>0</v>
      </c>
      <c r="AN68" s="46">
        <f t="shared" si="42"/>
        <v>0</v>
      </c>
      <c r="AO68" s="46">
        <f t="shared" si="42"/>
        <v>0</v>
      </c>
      <c r="AP68" s="46">
        <f t="shared" si="42"/>
        <v>0</v>
      </c>
      <c r="AQ68" s="46">
        <f t="shared" si="42"/>
        <v>0</v>
      </c>
      <c r="AR68" s="46">
        <f t="shared" si="42"/>
        <v>0</v>
      </c>
      <c r="AS68" s="46">
        <f t="shared" si="42"/>
        <v>0</v>
      </c>
      <c r="AT68" s="46">
        <f t="shared" si="42"/>
        <v>0</v>
      </c>
      <c r="AU68" s="46">
        <f t="shared" si="42"/>
        <v>0</v>
      </c>
      <c r="AV68" s="46">
        <f t="shared" si="42"/>
        <v>0</v>
      </c>
      <c r="AW68" s="46">
        <f t="shared" si="42"/>
        <v>0</v>
      </c>
      <c r="AX68" s="46">
        <f t="shared" si="42"/>
        <v>0</v>
      </c>
      <c r="AY68" s="46">
        <f t="shared" si="42"/>
        <v>0</v>
      </c>
      <c r="AZ68" s="46">
        <f t="shared" si="42"/>
        <v>0</v>
      </c>
      <c r="BA68" s="46">
        <f t="shared" si="42"/>
        <v>0</v>
      </c>
      <c r="BB68" s="46">
        <f t="shared" si="42"/>
        <v>0</v>
      </c>
      <c r="BC68" s="46">
        <f t="shared" si="42"/>
        <v>0</v>
      </c>
      <c r="BD68" s="46">
        <f t="shared" si="42"/>
        <v>0</v>
      </c>
      <c r="BE68" s="46">
        <f t="shared" si="42"/>
        <v>0</v>
      </c>
      <c r="BF68" s="46">
        <f t="shared" si="42"/>
        <v>0</v>
      </c>
      <c r="BG68" s="46">
        <f t="shared" si="42"/>
        <v>0</v>
      </c>
      <c r="BH68" s="46">
        <f t="shared" si="42"/>
        <v>0</v>
      </c>
      <c r="BI68" s="46">
        <f t="shared" si="42"/>
        <v>0</v>
      </c>
      <c r="BJ68" s="46">
        <f t="shared" si="42"/>
        <v>0</v>
      </c>
      <c r="BK68" s="46">
        <f t="shared" si="42"/>
        <v>0</v>
      </c>
      <c r="BL68" s="46">
        <f t="shared" si="42"/>
        <v>0</v>
      </c>
      <c r="BM68" s="46">
        <f t="shared" si="42"/>
        <v>0</v>
      </c>
      <c r="BN68" s="46">
        <f t="shared" si="42"/>
        <v>0</v>
      </c>
      <c r="BO68" s="46">
        <f t="shared" si="42"/>
        <v>0</v>
      </c>
      <c r="BP68" s="46">
        <f t="shared" si="42"/>
        <v>0</v>
      </c>
      <c r="BQ68" s="46">
        <f t="shared" si="42"/>
        <v>0</v>
      </c>
      <c r="BR68" s="46">
        <f t="shared" si="42"/>
        <v>0</v>
      </c>
      <c r="BS68" s="46">
        <f t="shared" si="42"/>
        <v>0</v>
      </c>
      <c r="BT68" s="46">
        <f t="shared" si="42"/>
        <v>0</v>
      </c>
      <c r="BU68" s="46">
        <f t="shared" si="42"/>
        <v>0</v>
      </c>
      <c r="BV68" s="46">
        <f t="shared" ref="BV68:CH68" si="43">SUM(BV63:BV67)</f>
        <v>0</v>
      </c>
      <c r="BW68" s="46">
        <f t="shared" si="43"/>
        <v>0</v>
      </c>
      <c r="BX68" s="46">
        <f t="shared" si="43"/>
        <v>0</v>
      </c>
      <c r="BY68" s="46">
        <f t="shared" si="43"/>
        <v>0</v>
      </c>
      <c r="BZ68" s="46">
        <f t="shared" si="43"/>
        <v>0</v>
      </c>
      <c r="CA68" s="46">
        <f t="shared" si="43"/>
        <v>0</v>
      </c>
      <c r="CB68" s="46">
        <f t="shared" si="43"/>
        <v>0</v>
      </c>
      <c r="CC68" s="46">
        <f t="shared" si="43"/>
        <v>0</v>
      </c>
      <c r="CD68" s="46">
        <f t="shared" si="43"/>
        <v>0</v>
      </c>
      <c r="CE68" s="46">
        <f t="shared" si="43"/>
        <v>0</v>
      </c>
      <c r="CF68" s="46">
        <f t="shared" si="43"/>
        <v>0</v>
      </c>
      <c r="CG68" s="46">
        <f t="shared" si="43"/>
        <v>0</v>
      </c>
      <c r="CH68" s="46">
        <f t="shared" si="43"/>
        <v>0</v>
      </c>
    </row>
    <row r="69" spans="1:86" x14ac:dyDescent="0.25">
      <c r="A69" s="2"/>
      <c r="B69" s="2"/>
      <c r="C69" s="2"/>
      <c r="D69" s="1"/>
      <c r="E69" s="212"/>
      <c r="F69" s="166"/>
      <c r="G69" s="7"/>
      <c r="H69" s="6"/>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18"/>
      <c r="BZ69" s="18"/>
      <c r="CA69" s="18"/>
      <c r="CB69" s="18"/>
      <c r="CC69" s="18"/>
      <c r="CD69" s="18"/>
      <c r="CE69" s="18"/>
      <c r="CF69" s="18"/>
      <c r="CG69" s="18"/>
      <c r="CH69" s="18"/>
    </row>
    <row r="70" spans="1:86" s="95" customFormat="1" x14ac:dyDescent="0.25">
      <c r="A70" s="94"/>
      <c r="B70" s="94"/>
      <c r="C70" s="94"/>
      <c r="D70" s="33" t="s">
        <v>147</v>
      </c>
      <c r="E70" s="220">
        <f>SUM(I68:CH68)</f>
        <v>71454.810262335901</v>
      </c>
      <c r="F70" s="221" t="s">
        <v>59</v>
      </c>
      <c r="G70" s="65"/>
      <c r="H70" s="64"/>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row>
    <row r="71" spans="1:86" x14ac:dyDescent="0.25">
      <c r="E71" s="212"/>
      <c r="F71" s="166"/>
      <c r="G71" s="7"/>
      <c r="H71" s="6"/>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18"/>
      <c r="BZ71" s="18"/>
      <c r="CA71" s="18"/>
      <c r="CB71" s="18"/>
      <c r="CC71" s="18"/>
      <c r="CD71" s="18"/>
      <c r="CE71" s="18"/>
      <c r="CF71" s="18"/>
      <c r="CG71" s="18"/>
      <c r="CH71" s="18"/>
    </row>
    <row r="72" spans="1:86" x14ac:dyDescent="0.25">
      <c r="A72" s="2" t="s">
        <v>68</v>
      </c>
      <c r="B72" s="2"/>
      <c r="C72" s="2"/>
      <c r="D72" s="1"/>
    </row>
    <row r="73" spans="1:86" x14ac:dyDescent="0.25">
      <c r="A73" s="2"/>
      <c r="B73" s="2"/>
      <c r="C73" s="2"/>
      <c r="D73" s="1"/>
    </row>
    <row r="74" spans="1:86" x14ac:dyDescent="0.25">
      <c r="A74" s="54"/>
      <c r="B74" s="54"/>
      <c r="C74" s="54"/>
      <c r="D74" s="3" t="s">
        <v>69</v>
      </c>
      <c r="E74" s="227">
        <f>E6</f>
        <v>0.2707253337680211</v>
      </c>
      <c r="F74" s="228" t="s">
        <v>52</v>
      </c>
    </row>
    <row r="75" spans="1:86" x14ac:dyDescent="0.25">
      <c r="A75" s="2"/>
      <c r="B75" s="2"/>
      <c r="C75" s="2"/>
      <c r="D75" s="1" t="str">
        <f>D$89</f>
        <v xml:space="preserve">Qualified Capex for debt drawdown </v>
      </c>
      <c r="E75" s="229">
        <f t="shared" ref="E75:BP75" si="44">E$89</f>
        <v>0</v>
      </c>
      <c r="F75" s="229" t="str">
        <f t="shared" si="44"/>
        <v>$ 000s</v>
      </c>
      <c r="G75" s="1">
        <f t="shared" si="44"/>
        <v>71454.810262335901</v>
      </c>
      <c r="H75" s="1">
        <f t="shared" si="44"/>
        <v>0</v>
      </c>
      <c r="I75" s="1">
        <f t="shared" si="44"/>
        <v>21708.007661003474</v>
      </c>
      <c r="J75" s="1">
        <f t="shared" si="44"/>
        <v>21320.058257713899</v>
      </c>
      <c r="K75" s="1">
        <f t="shared" si="44"/>
        <v>28426.744343618531</v>
      </c>
      <c r="L75" s="1">
        <f t="shared" si="44"/>
        <v>0</v>
      </c>
      <c r="M75" s="1">
        <f t="shared" si="44"/>
        <v>0</v>
      </c>
      <c r="N75" s="1">
        <f t="shared" si="44"/>
        <v>0</v>
      </c>
      <c r="O75" s="1">
        <f t="shared" si="44"/>
        <v>0</v>
      </c>
      <c r="P75" s="1">
        <f t="shared" si="44"/>
        <v>0</v>
      </c>
      <c r="Q75" s="1">
        <f t="shared" si="44"/>
        <v>0</v>
      </c>
      <c r="R75" s="1">
        <f t="shared" si="44"/>
        <v>0</v>
      </c>
      <c r="S75" s="1">
        <f t="shared" si="44"/>
        <v>0</v>
      </c>
      <c r="T75" s="1">
        <f t="shared" si="44"/>
        <v>0</v>
      </c>
      <c r="U75" s="1">
        <f t="shared" si="44"/>
        <v>0</v>
      </c>
      <c r="V75" s="1">
        <f t="shared" si="44"/>
        <v>0</v>
      </c>
      <c r="W75" s="1">
        <f t="shared" si="44"/>
        <v>0</v>
      </c>
      <c r="X75" s="1">
        <f t="shared" si="44"/>
        <v>0</v>
      </c>
      <c r="Y75" s="1">
        <f t="shared" si="44"/>
        <v>0</v>
      </c>
      <c r="Z75" s="1">
        <f t="shared" si="44"/>
        <v>0</v>
      </c>
      <c r="AA75" s="1">
        <f t="shared" si="44"/>
        <v>0</v>
      </c>
      <c r="AB75" s="1">
        <f t="shared" si="44"/>
        <v>0</v>
      </c>
      <c r="AC75" s="1">
        <f t="shared" si="44"/>
        <v>0</v>
      </c>
      <c r="AD75" s="1">
        <f t="shared" si="44"/>
        <v>0</v>
      </c>
      <c r="AE75" s="1">
        <f t="shared" si="44"/>
        <v>0</v>
      </c>
      <c r="AF75" s="1">
        <f t="shared" si="44"/>
        <v>0</v>
      </c>
      <c r="AG75" s="1">
        <f t="shared" si="44"/>
        <v>0</v>
      </c>
      <c r="AH75" s="1">
        <f t="shared" si="44"/>
        <v>0</v>
      </c>
      <c r="AI75" s="1">
        <f t="shared" si="44"/>
        <v>0</v>
      </c>
      <c r="AJ75" s="1">
        <f t="shared" si="44"/>
        <v>0</v>
      </c>
      <c r="AK75" s="1">
        <f t="shared" si="44"/>
        <v>0</v>
      </c>
      <c r="AL75" s="1">
        <f t="shared" si="44"/>
        <v>0</v>
      </c>
      <c r="AM75" s="1">
        <f t="shared" si="44"/>
        <v>0</v>
      </c>
      <c r="AN75" s="1">
        <f t="shared" si="44"/>
        <v>0</v>
      </c>
      <c r="AO75" s="1">
        <f t="shared" si="44"/>
        <v>0</v>
      </c>
      <c r="AP75" s="1">
        <f t="shared" si="44"/>
        <v>0</v>
      </c>
      <c r="AQ75" s="1">
        <f t="shared" si="44"/>
        <v>0</v>
      </c>
      <c r="AR75" s="1">
        <f t="shared" si="44"/>
        <v>0</v>
      </c>
      <c r="AS75" s="1">
        <f t="shared" si="44"/>
        <v>0</v>
      </c>
      <c r="AT75" s="1">
        <f t="shared" si="44"/>
        <v>0</v>
      </c>
      <c r="AU75" s="1">
        <f t="shared" si="44"/>
        <v>0</v>
      </c>
      <c r="AV75" s="1">
        <f t="shared" si="44"/>
        <v>0</v>
      </c>
      <c r="AW75" s="1">
        <f t="shared" si="44"/>
        <v>0</v>
      </c>
      <c r="AX75" s="1">
        <f t="shared" si="44"/>
        <v>0</v>
      </c>
      <c r="AY75" s="1">
        <f t="shared" si="44"/>
        <v>0</v>
      </c>
      <c r="AZ75" s="1">
        <f t="shared" si="44"/>
        <v>0</v>
      </c>
      <c r="BA75" s="1">
        <f t="shared" si="44"/>
        <v>0</v>
      </c>
      <c r="BB75" s="1">
        <f t="shared" si="44"/>
        <v>0</v>
      </c>
      <c r="BC75" s="1">
        <f t="shared" si="44"/>
        <v>0</v>
      </c>
      <c r="BD75" s="1">
        <f t="shared" si="44"/>
        <v>0</v>
      </c>
      <c r="BE75" s="1">
        <f t="shared" si="44"/>
        <v>0</v>
      </c>
      <c r="BF75" s="1">
        <f t="shared" si="44"/>
        <v>0</v>
      </c>
      <c r="BG75" s="1">
        <f t="shared" si="44"/>
        <v>0</v>
      </c>
      <c r="BH75" s="1">
        <f t="shared" si="44"/>
        <v>0</v>
      </c>
      <c r="BI75" s="1">
        <f t="shared" si="44"/>
        <v>0</v>
      </c>
      <c r="BJ75" s="1">
        <f t="shared" si="44"/>
        <v>0</v>
      </c>
      <c r="BK75" s="1">
        <f t="shared" si="44"/>
        <v>0</v>
      </c>
      <c r="BL75" s="1">
        <f t="shared" si="44"/>
        <v>0</v>
      </c>
      <c r="BM75" s="1">
        <f t="shared" si="44"/>
        <v>0</v>
      </c>
      <c r="BN75" s="1">
        <f t="shared" si="44"/>
        <v>0</v>
      </c>
      <c r="BO75" s="1">
        <f t="shared" si="44"/>
        <v>0</v>
      </c>
      <c r="BP75" s="1">
        <f t="shared" si="44"/>
        <v>0</v>
      </c>
      <c r="BQ75" s="1">
        <f t="shared" ref="BQ75:CH75" si="45">BQ$89</f>
        <v>0</v>
      </c>
      <c r="BR75" s="1">
        <f t="shared" si="45"/>
        <v>0</v>
      </c>
      <c r="BS75" s="1">
        <f t="shared" si="45"/>
        <v>0</v>
      </c>
      <c r="BT75" s="1">
        <f t="shared" si="45"/>
        <v>0</v>
      </c>
      <c r="BU75" s="1">
        <f t="shared" si="45"/>
        <v>0</v>
      </c>
      <c r="BV75" s="1">
        <f t="shared" si="45"/>
        <v>0</v>
      </c>
      <c r="BW75" s="1">
        <f t="shared" si="45"/>
        <v>0</v>
      </c>
      <c r="BX75" s="1">
        <f t="shared" si="45"/>
        <v>0</v>
      </c>
      <c r="BY75" s="1">
        <f t="shared" si="45"/>
        <v>0</v>
      </c>
      <c r="BZ75" s="1">
        <f t="shared" si="45"/>
        <v>0</v>
      </c>
      <c r="CA75" s="1">
        <f t="shared" si="45"/>
        <v>0</v>
      </c>
      <c r="CB75" s="1">
        <f t="shared" si="45"/>
        <v>0</v>
      </c>
      <c r="CC75" s="1">
        <f t="shared" si="45"/>
        <v>0</v>
      </c>
      <c r="CD75" s="1">
        <f t="shared" si="45"/>
        <v>0</v>
      </c>
      <c r="CE75" s="1">
        <f t="shared" si="45"/>
        <v>0</v>
      </c>
      <c r="CF75" s="1">
        <f t="shared" si="45"/>
        <v>0</v>
      </c>
      <c r="CG75" s="1">
        <f t="shared" si="45"/>
        <v>0</v>
      </c>
      <c r="CH75" s="1">
        <f t="shared" si="45"/>
        <v>0</v>
      </c>
    </row>
    <row r="76" spans="1:86" x14ac:dyDescent="0.25">
      <c r="A76" s="2"/>
      <c r="B76" s="2"/>
      <c r="C76" s="2"/>
      <c r="D76" s="1" t="s">
        <v>70</v>
      </c>
      <c r="F76" s="226" t="s">
        <v>59</v>
      </c>
      <c r="G76" s="47">
        <f>SUM(I76:CH76)</f>
        <v>19344.627357601508</v>
      </c>
      <c r="I76" s="47">
        <f>$E$74*I75</f>
        <v>5876.9076194639247</v>
      </c>
      <c r="J76" s="47">
        <f t="shared" ref="J76:BU76" si="46">$E$74*J75</f>
        <v>5771.8798877732497</v>
      </c>
      <c r="K76" s="47">
        <f t="shared" si="46"/>
        <v>7695.839850364333</v>
      </c>
      <c r="L76" s="47">
        <f t="shared" si="46"/>
        <v>0</v>
      </c>
      <c r="M76" s="47">
        <f t="shared" si="46"/>
        <v>0</v>
      </c>
      <c r="N76" s="47">
        <f t="shared" si="46"/>
        <v>0</v>
      </c>
      <c r="O76" s="47">
        <f t="shared" si="46"/>
        <v>0</v>
      </c>
      <c r="P76" s="47">
        <f t="shared" si="46"/>
        <v>0</v>
      </c>
      <c r="Q76" s="47">
        <f t="shared" si="46"/>
        <v>0</v>
      </c>
      <c r="R76" s="47">
        <f t="shared" si="46"/>
        <v>0</v>
      </c>
      <c r="S76" s="47">
        <f t="shared" si="46"/>
        <v>0</v>
      </c>
      <c r="T76" s="47">
        <f t="shared" si="46"/>
        <v>0</v>
      </c>
      <c r="U76" s="47">
        <f t="shared" si="46"/>
        <v>0</v>
      </c>
      <c r="V76" s="47">
        <f t="shared" si="46"/>
        <v>0</v>
      </c>
      <c r="W76" s="47">
        <f t="shared" si="46"/>
        <v>0</v>
      </c>
      <c r="X76" s="47">
        <f t="shared" si="46"/>
        <v>0</v>
      </c>
      <c r="Y76" s="47">
        <f t="shared" si="46"/>
        <v>0</v>
      </c>
      <c r="Z76" s="47">
        <f t="shared" si="46"/>
        <v>0</v>
      </c>
      <c r="AA76" s="47">
        <f t="shared" si="46"/>
        <v>0</v>
      </c>
      <c r="AB76" s="47">
        <f t="shared" si="46"/>
        <v>0</v>
      </c>
      <c r="AC76" s="47">
        <f t="shared" si="46"/>
        <v>0</v>
      </c>
      <c r="AD76" s="47">
        <f t="shared" si="46"/>
        <v>0</v>
      </c>
      <c r="AE76" s="47">
        <f t="shared" si="46"/>
        <v>0</v>
      </c>
      <c r="AF76" s="47">
        <f t="shared" si="46"/>
        <v>0</v>
      </c>
      <c r="AG76" s="47">
        <f t="shared" si="46"/>
        <v>0</v>
      </c>
      <c r="AH76" s="47">
        <f t="shared" si="46"/>
        <v>0</v>
      </c>
      <c r="AI76" s="47">
        <f t="shared" si="46"/>
        <v>0</v>
      </c>
      <c r="AJ76" s="47">
        <f t="shared" si="46"/>
        <v>0</v>
      </c>
      <c r="AK76" s="47">
        <f t="shared" si="46"/>
        <v>0</v>
      </c>
      <c r="AL76" s="47">
        <f t="shared" si="46"/>
        <v>0</v>
      </c>
      <c r="AM76" s="47">
        <f t="shared" si="46"/>
        <v>0</v>
      </c>
      <c r="AN76" s="47">
        <f t="shared" si="46"/>
        <v>0</v>
      </c>
      <c r="AO76" s="47">
        <f t="shared" si="46"/>
        <v>0</v>
      </c>
      <c r="AP76" s="47">
        <f t="shared" si="46"/>
        <v>0</v>
      </c>
      <c r="AQ76" s="47">
        <f t="shared" si="46"/>
        <v>0</v>
      </c>
      <c r="AR76" s="47">
        <f t="shared" si="46"/>
        <v>0</v>
      </c>
      <c r="AS76" s="47">
        <f t="shared" si="46"/>
        <v>0</v>
      </c>
      <c r="AT76" s="47">
        <f t="shared" si="46"/>
        <v>0</v>
      </c>
      <c r="AU76" s="47">
        <f t="shared" si="46"/>
        <v>0</v>
      </c>
      <c r="AV76" s="47">
        <f t="shared" si="46"/>
        <v>0</v>
      </c>
      <c r="AW76" s="47">
        <f t="shared" si="46"/>
        <v>0</v>
      </c>
      <c r="AX76" s="47">
        <f t="shared" si="46"/>
        <v>0</v>
      </c>
      <c r="AY76" s="47">
        <f t="shared" si="46"/>
        <v>0</v>
      </c>
      <c r="AZ76" s="47">
        <f t="shared" si="46"/>
        <v>0</v>
      </c>
      <c r="BA76" s="47">
        <f t="shared" si="46"/>
        <v>0</v>
      </c>
      <c r="BB76" s="47">
        <f t="shared" si="46"/>
        <v>0</v>
      </c>
      <c r="BC76" s="47">
        <f t="shared" si="46"/>
        <v>0</v>
      </c>
      <c r="BD76" s="47">
        <f t="shared" si="46"/>
        <v>0</v>
      </c>
      <c r="BE76" s="47">
        <f t="shared" si="46"/>
        <v>0</v>
      </c>
      <c r="BF76" s="47">
        <f t="shared" si="46"/>
        <v>0</v>
      </c>
      <c r="BG76" s="47">
        <f t="shared" si="46"/>
        <v>0</v>
      </c>
      <c r="BH76" s="47">
        <f t="shared" si="46"/>
        <v>0</v>
      </c>
      <c r="BI76" s="47">
        <f t="shared" si="46"/>
        <v>0</v>
      </c>
      <c r="BJ76" s="47">
        <f t="shared" si="46"/>
        <v>0</v>
      </c>
      <c r="BK76" s="47">
        <f t="shared" si="46"/>
        <v>0</v>
      </c>
      <c r="BL76" s="47">
        <f t="shared" si="46"/>
        <v>0</v>
      </c>
      <c r="BM76" s="47">
        <f t="shared" si="46"/>
        <v>0</v>
      </c>
      <c r="BN76" s="47">
        <f t="shared" si="46"/>
        <v>0</v>
      </c>
      <c r="BO76" s="47">
        <f t="shared" si="46"/>
        <v>0</v>
      </c>
      <c r="BP76" s="47">
        <f t="shared" si="46"/>
        <v>0</v>
      </c>
      <c r="BQ76" s="47">
        <f t="shared" si="46"/>
        <v>0</v>
      </c>
      <c r="BR76" s="47">
        <f t="shared" si="46"/>
        <v>0</v>
      </c>
      <c r="BS76" s="47">
        <f t="shared" si="46"/>
        <v>0</v>
      </c>
      <c r="BT76" s="47">
        <f t="shared" si="46"/>
        <v>0</v>
      </c>
      <c r="BU76" s="47">
        <f t="shared" si="46"/>
        <v>0</v>
      </c>
      <c r="BV76" s="47">
        <f t="shared" ref="BV76:CH76" si="47">$E$74*BV75</f>
        <v>0</v>
      </c>
      <c r="BW76" s="47">
        <f t="shared" si="47"/>
        <v>0</v>
      </c>
      <c r="BX76" s="47">
        <f t="shared" si="47"/>
        <v>0</v>
      </c>
      <c r="BY76" s="47">
        <f t="shared" si="47"/>
        <v>0</v>
      </c>
      <c r="BZ76" s="47">
        <f t="shared" si="47"/>
        <v>0</v>
      </c>
      <c r="CA76" s="47">
        <f t="shared" si="47"/>
        <v>0</v>
      </c>
      <c r="CB76" s="47">
        <f t="shared" si="47"/>
        <v>0</v>
      </c>
      <c r="CC76" s="47">
        <f t="shared" si="47"/>
        <v>0</v>
      </c>
      <c r="CD76" s="47">
        <f t="shared" si="47"/>
        <v>0</v>
      </c>
      <c r="CE76" s="47">
        <f t="shared" si="47"/>
        <v>0</v>
      </c>
      <c r="CF76" s="47">
        <f t="shared" si="47"/>
        <v>0</v>
      </c>
      <c r="CG76" s="47">
        <f t="shared" si="47"/>
        <v>0</v>
      </c>
      <c r="CH76" s="47">
        <f t="shared" si="47"/>
        <v>0</v>
      </c>
    </row>
    <row r="77" spans="1:86" x14ac:dyDescent="0.25">
      <c r="A77" s="2"/>
      <c r="B77" s="2"/>
      <c r="C77" s="2"/>
      <c r="D77" s="1"/>
    </row>
    <row r="78" spans="1:86" x14ac:dyDescent="0.25">
      <c r="A78" s="2"/>
      <c r="B78" s="2"/>
      <c r="C78" s="2"/>
      <c r="D78" s="1" t="str">
        <f>D$89</f>
        <v xml:space="preserve">Qualified Capex for debt drawdown </v>
      </c>
      <c r="E78" s="229">
        <f t="shared" ref="E78:BP78" si="48">E$89</f>
        <v>0</v>
      </c>
      <c r="F78" s="229" t="str">
        <f t="shared" si="48"/>
        <v>$ 000s</v>
      </c>
      <c r="G78" s="1">
        <f t="shared" si="48"/>
        <v>71454.810262335901</v>
      </c>
      <c r="H78" s="1">
        <f t="shared" si="48"/>
        <v>0</v>
      </c>
      <c r="I78" s="1">
        <f t="shared" si="48"/>
        <v>21708.007661003474</v>
      </c>
      <c r="J78" s="1">
        <f t="shared" si="48"/>
        <v>21320.058257713899</v>
      </c>
      <c r="K78" s="1">
        <f t="shared" si="48"/>
        <v>28426.744343618531</v>
      </c>
      <c r="L78" s="1">
        <f t="shared" si="48"/>
        <v>0</v>
      </c>
      <c r="M78" s="1">
        <f t="shared" si="48"/>
        <v>0</v>
      </c>
      <c r="N78" s="1">
        <f t="shared" si="48"/>
        <v>0</v>
      </c>
      <c r="O78" s="1">
        <f t="shared" si="48"/>
        <v>0</v>
      </c>
      <c r="P78" s="1">
        <f t="shared" si="48"/>
        <v>0</v>
      </c>
      <c r="Q78" s="1">
        <f t="shared" si="48"/>
        <v>0</v>
      </c>
      <c r="R78" s="1">
        <f t="shared" si="48"/>
        <v>0</v>
      </c>
      <c r="S78" s="1">
        <f t="shared" si="48"/>
        <v>0</v>
      </c>
      <c r="T78" s="1">
        <f t="shared" si="48"/>
        <v>0</v>
      </c>
      <c r="U78" s="1">
        <f t="shared" si="48"/>
        <v>0</v>
      </c>
      <c r="V78" s="1">
        <f t="shared" si="48"/>
        <v>0</v>
      </c>
      <c r="W78" s="1">
        <f t="shared" si="48"/>
        <v>0</v>
      </c>
      <c r="X78" s="1">
        <f t="shared" si="48"/>
        <v>0</v>
      </c>
      <c r="Y78" s="1">
        <f t="shared" si="48"/>
        <v>0</v>
      </c>
      <c r="Z78" s="1">
        <f t="shared" si="48"/>
        <v>0</v>
      </c>
      <c r="AA78" s="1">
        <f t="shared" si="48"/>
        <v>0</v>
      </c>
      <c r="AB78" s="1">
        <f t="shared" si="48"/>
        <v>0</v>
      </c>
      <c r="AC78" s="1">
        <f t="shared" si="48"/>
        <v>0</v>
      </c>
      <c r="AD78" s="1">
        <f t="shared" si="48"/>
        <v>0</v>
      </c>
      <c r="AE78" s="1">
        <f t="shared" si="48"/>
        <v>0</v>
      </c>
      <c r="AF78" s="1">
        <f t="shared" si="48"/>
        <v>0</v>
      </c>
      <c r="AG78" s="1">
        <f t="shared" si="48"/>
        <v>0</v>
      </c>
      <c r="AH78" s="1">
        <f t="shared" si="48"/>
        <v>0</v>
      </c>
      <c r="AI78" s="1">
        <f t="shared" si="48"/>
        <v>0</v>
      </c>
      <c r="AJ78" s="1">
        <f t="shared" si="48"/>
        <v>0</v>
      </c>
      <c r="AK78" s="1">
        <f t="shared" si="48"/>
        <v>0</v>
      </c>
      <c r="AL78" s="1">
        <f t="shared" si="48"/>
        <v>0</v>
      </c>
      <c r="AM78" s="1">
        <f t="shared" si="48"/>
        <v>0</v>
      </c>
      <c r="AN78" s="1">
        <f t="shared" si="48"/>
        <v>0</v>
      </c>
      <c r="AO78" s="1">
        <f t="shared" si="48"/>
        <v>0</v>
      </c>
      <c r="AP78" s="1">
        <f t="shared" si="48"/>
        <v>0</v>
      </c>
      <c r="AQ78" s="1">
        <f t="shared" si="48"/>
        <v>0</v>
      </c>
      <c r="AR78" s="1">
        <f t="shared" si="48"/>
        <v>0</v>
      </c>
      <c r="AS78" s="1">
        <f t="shared" si="48"/>
        <v>0</v>
      </c>
      <c r="AT78" s="1">
        <f t="shared" si="48"/>
        <v>0</v>
      </c>
      <c r="AU78" s="1">
        <f t="shared" si="48"/>
        <v>0</v>
      </c>
      <c r="AV78" s="1">
        <f t="shared" si="48"/>
        <v>0</v>
      </c>
      <c r="AW78" s="1">
        <f t="shared" si="48"/>
        <v>0</v>
      </c>
      <c r="AX78" s="1">
        <f t="shared" si="48"/>
        <v>0</v>
      </c>
      <c r="AY78" s="1">
        <f t="shared" si="48"/>
        <v>0</v>
      </c>
      <c r="AZ78" s="1">
        <f t="shared" si="48"/>
        <v>0</v>
      </c>
      <c r="BA78" s="1">
        <f t="shared" si="48"/>
        <v>0</v>
      </c>
      <c r="BB78" s="1">
        <f t="shared" si="48"/>
        <v>0</v>
      </c>
      <c r="BC78" s="1">
        <f t="shared" si="48"/>
        <v>0</v>
      </c>
      <c r="BD78" s="1">
        <f t="shared" si="48"/>
        <v>0</v>
      </c>
      <c r="BE78" s="1">
        <f t="shared" si="48"/>
        <v>0</v>
      </c>
      <c r="BF78" s="1">
        <f t="shared" si="48"/>
        <v>0</v>
      </c>
      <c r="BG78" s="1">
        <f t="shared" si="48"/>
        <v>0</v>
      </c>
      <c r="BH78" s="1">
        <f t="shared" si="48"/>
        <v>0</v>
      </c>
      <c r="BI78" s="1">
        <f t="shared" si="48"/>
        <v>0</v>
      </c>
      <c r="BJ78" s="1">
        <f t="shared" si="48"/>
        <v>0</v>
      </c>
      <c r="BK78" s="1">
        <f t="shared" si="48"/>
        <v>0</v>
      </c>
      <c r="BL78" s="1">
        <f t="shared" si="48"/>
        <v>0</v>
      </c>
      <c r="BM78" s="1">
        <f t="shared" si="48"/>
        <v>0</v>
      </c>
      <c r="BN78" s="1">
        <f t="shared" si="48"/>
        <v>0</v>
      </c>
      <c r="BO78" s="1">
        <f t="shared" si="48"/>
        <v>0</v>
      </c>
      <c r="BP78" s="1">
        <f t="shared" si="48"/>
        <v>0</v>
      </c>
      <c r="BQ78" s="1">
        <f t="shared" ref="BQ78:CH78" si="49">BQ$89</f>
        <v>0</v>
      </c>
      <c r="BR78" s="1">
        <f t="shared" si="49"/>
        <v>0</v>
      </c>
      <c r="BS78" s="1">
        <f t="shared" si="49"/>
        <v>0</v>
      </c>
      <c r="BT78" s="1">
        <f t="shared" si="49"/>
        <v>0</v>
      </c>
      <c r="BU78" s="1">
        <f t="shared" si="49"/>
        <v>0</v>
      </c>
      <c r="BV78" s="1">
        <f t="shared" si="49"/>
        <v>0</v>
      </c>
      <c r="BW78" s="1">
        <f t="shared" si="49"/>
        <v>0</v>
      </c>
      <c r="BX78" s="1">
        <f t="shared" si="49"/>
        <v>0</v>
      </c>
      <c r="BY78" s="1">
        <f t="shared" si="49"/>
        <v>0</v>
      </c>
      <c r="BZ78" s="1">
        <f t="shared" si="49"/>
        <v>0</v>
      </c>
      <c r="CA78" s="1">
        <f t="shared" si="49"/>
        <v>0</v>
      </c>
      <c r="CB78" s="1">
        <f t="shared" si="49"/>
        <v>0</v>
      </c>
      <c r="CC78" s="1">
        <f t="shared" si="49"/>
        <v>0</v>
      </c>
      <c r="CD78" s="1">
        <f t="shared" si="49"/>
        <v>0</v>
      </c>
      <c r="CE78" s="1">
        <f t="shared" si="49"/>
        <v>0</v>
      </c>
      <c r="CF78" s="1">
        <f t="shared" si="49"/>
        <v>0</v>
      </c>
      <c r="CG78" s="1">
        <f t="shared" si="49"/>
        <v>0</v>
      </c>
      <c r="CH78" s="1">
        <f t="shared" si="49"/>
        <v>0</v>
      </c>
    </row>
    <row r="79" spans="1:86" x14ac:dyDescent="0.25">
      <c r="A79" s="2"/>
      <c r="B79" s="2"/>
      <c r="C79" s="2"/>
      <c r="D79" s="1" t="str">
        <f>D$76</f>
        <v>Construction debt pro - rata</v>
      </c>
      <c r="E79" s="229">
        <f t="shared" ref="E79:BP79" si="50">E$76</f>
        <v>0</v>
      </c>
      <c r="F79" s="229" t="str">
        <f t="shared" si="50"/>
        <v>$ 000s</v>
      </c>
      <c r="G79" s="1">
        <f t="shared" si="50"/>
        <v>19344.627357601508</v>
      </c>
      <c r="H79" s="1">
        <f t="shared" si="50"/>
        <v>0</v>
      </c>
      <c r="I79" s="1">
        <f>I$76</f>
        <v>5876.9076194639247</v>
      </c>
      <c r="J79" s="1">
        <f t="shared" si="50"/>
        <v>5771.8798877732497</v>
      </c>
      <c r="K79" s="1">
        <f t="shared" si="50"/>
        <v>7695.839850364333</v>
      </c>
      <c r="L79" s="1">
        <f t="shared" si="50"/>
        <v>0</v>
      </c>
      <c r="M79" s="1">
        <f t="shared" si="50"/>
        <v>0</v>
      </c>
      <c r="N79" s="1">
        <f t="shared" si="50"/>
        <v>0</v>
      </c>
      <c r="O79" s="1">
        <f t="shared" si="50"/>
        <v>0</v>
      </c>
      <c r="P79" s="1">
        <f t="shared" si="50"/>
        <v>0</v>
      </c>
      <c r="Q79" s="1">
        <f t="shared" si="50"/>
        <v>0</v>
      </c>
      <c r="R79" s="1">
        <f t="shared" si="50"/>
        <v>0</v>
      </c>
      <c r="S79" s="1">
        <f t="shared" si="50"/>
        <v>0</v>
      </c>
      <c r="T79" s="1">
        <f t="shared" si="50"/>
        <v>0</v>
      </c>
      <c r="U79" s="1">
        <f t="shared" si="50"/>
        <v>0</v>
      </c>
      <c r="V79" s="1">
        <f t="shared" si="50"/>
        <v>0</v>
      </c>
      <c r="W79" s="1">
        <f t="shared" si="50"/>
        <v>0</v>
      </c>
      <c r="X79" s="1">
        <f t="shared" si="50"/>
        <v>0</v>
      </c>
      <c r="Y79" s="1">
        <f t="shared" si="50"/>
        <v>0</v>
      </c>
      <c r="Z79" s="1">
        <f t="shared" si="50"/>
        <v>0</v>
      </c>
      <c r="AA79" s="1">
        <f t="shared" si="50"/>
        <v>0</v>
      </c>
      <c r="AB79" s="1">
        <f t="shared" si="50"/>
        <v>0</v>
      </c>
      <c r="AC79" s="1">
        <f t="shared" si="50"/>
        <v>0</v>
      </c>
      <c r="AD79" s="1">
        <f t="shared" si="50"/>
        <v>0</v>
      </c>
      <c r="AE79" s="1">
        <f t="shared" si="50"/>
        <v>0</v>
      </c>
      <c r="AF79" s="1">
        <f t="shared" si="50"/>
        <v>0</v>
      </c>
      <c r="AG79" s="1">
        <f t="shared" si="50"/>
        <v>0</v>
      </c>
      <c r="AH79" s="1">
        <f t="shared" si="50"/>
        <v>0</v>
      </c>
      <c r="AI79" s="1">
        <f t="shared" si="50"/>
        <v>0</v>
      </c>
      <c r="AJ79" s="1">
        <f t="shared" si="50"/>
        <v>0</v>
      </c>
      <c r="AK79" s="1">
        <f t="shared" si="50"/>
        <v>0</v>
      </c>
      <c r="AL79" s="1">
        <f t="shared" si="50"/>
        <v>0</v>
      </c>
      <c r="AM79" s="1">
        <f t="shared" si="50"/>
        <v>0</v>
      </c>
      <c r="AN79" s="1">
        <f t="shared" si="50"/>
        <v>0</v>
      </c>
      <c r="AO79" s="1">
        <f t="shared" si="50"/>
        <v>0</v>
      </c>
      <c r="AP79" s="1">
        <f t="shared" si="50"/>
        <v>0</v>
      </c>
      <c r="AQ79" s="1">
        <f t="shared" si="50"/>
        <v>0</v>
      </c>
      <c r="AR79" s="1">
        <f t="shared" si="50"/>
        <v>0</v>
      </c>
      <c r="AS79" s="1">
        <f t="shared" si="50"/>
        <v>0</v>
      </c>
      <c r="AT79" s="1">
        <f t="shared" si="50"/>
        <v>0</v>
      </c>
      <c r="AU79" s="1">
        <f t="shared" si="50"/>
        <v>0</v>
      </c>
      <c r="AV79" s="1">
        <f t="shared" si="50"/>
        <v>0</v>
      </c>
      <c r="AW79" s="1">
        <f t="shared" si="50"/>
        <v>0</v>
      </c>
      <c r="AX79" s="1">
        <f t="shared" si="50"/>
        <v>0</v>
      </c>
      <c r="AY79" s="1">
        <f t="shared" si="50"/>
        <v>0</v>
      </c>
      <c r="AZ79" s="1">
        <f t="shared" si="50"/>
        <v>0</v>
      </c>
      <c r="BA79" s="1">
        <f t="shared" si="50"/>
        <v>0</v>
      </c>
      <c r="BB79" s="1">
        <f t="shared" si="50"/>
        <v>0</v>
      </c>
      <c r="BC79" s="1">
        <f t="shared" si="50"/>
        <v>0</v>
      </c>
      <c r="BD79" s="1">
        <f t="shared" si="50"/>
        <v>0</v>
      </c>
      <c r="BE79" s="1">
        <f t="shared" si="50"/>
        <v>0</v>
      </c>
      <c r="BF79" s="1">
        <f t="shared" si="50"/>
        <v>0</v>
      </c>
      <c r="BG79" s="1">
        <f t="shared" si="50"/>
        <v>0</v>
      </c>
      <c r="BH79" s="1">
        <f t="shared" si="50"/>
        <v>0</v>
      </c>
      <c r="BI79" s="1">
        <f t="shared" si="50"/>
        <v>0</v>
      </c>
      <c r="BJ79" s="1">
        <f t="shared" si="50"/>
        <v>0</v>
      </c>
      <c r="BK79" s="1">
        <f t="shared" si="50"/>
        <v>0</v>
      </c>
      <c r="BL79" s="1">
        <f t="shared" si="50"/>
        <v>0</v>
      </c>
      <c r="BM79" s="1">
        <f t="shared" si="50"/>
        <v>0</v>
      </c>
      <c r="BN79" s="1">
        <f t="shared" si="50"/>
        <v>0</v>
      </c>
      <c r="BO79" s="1">
        <f t="shared" si="50"/>
        <v>0</v>
      </c>
      <c r="BP79" s="1">
        <f t="shared" si="50"/>
        <v>0</v>
      </c>
      <c r="BQ79" s="1">
        <f t="shared" ref="BQ79:CH79" si="51">BQ$76</f>
        <v>0</v>
      </c>
      <c r="BR79" s="1">
        <f t="shared" si="51"/>
        <v>0</v>
      </c>
      <c r="BS79" s="1">
        <f t="shared" si="51"/>
        <v>0</v>
      </c>
      <c r="BT79" s="1">
        <f t="shared" si="51"/>
        <v>0</v>
      </c>
      <c r="BU79" s="1">
        <f t="shared" si="51"/>
        <v>0</v>
      </c>
      <c r="BV79" s="1">
        <f t="shared" si="51"/>
        <v>0</v>
      </c>
      <c r="BW79" s="1">
        <f t="shared" si="51"/>
        <v>0</v>
      </c>
      <c r="BX79" s="1">
        <f t="shared" si="51"/>
        <v>0</v>
      </c>
      <c r="BY79" s="1">
        <f t="shared" si="51"/>
        <v>0</v>
      </c>
      <c r="BZ79" s="1">
        <f t="shared" si="51"/>
        <v>0</v>
      </c>
      <c r="CA79" s="1">
        <f t="shared" si="51"/>
        <v>0</v>
      </c>
      <c r="CB79" s="1">
        <f t="shared" si="51"/>
        <v>0</v>
      </c>
      <c r="CC79" s="1">
        <f t="shared" si="51"/>
        <v>0</v>
      </c>
      <c r="CD79" s="1">
        <f t="shared" si="51"/>
        <v>0</v>
      </c>
      <c r="CE79" s="1">
        <f t="shared" si="51"/>
        <v>0</v>
      </c>
      <c r="CF79" s="1">
        <f t="shared" si="51"/>
        <v>0</v>
      </c>
      <c r="CG79" s="1">
        <f t="shared" si="51"/>
        <v>0</v>
      </c>
      <c r="CH79" s="1">
        <f t="shared" si="51"/>
        <v>0</v>
      </c>
    </row>
    <row r="80" spans="1:86" x14ac:dyDescent="0.25">
      <c r="A80" s="2"/>
      <c r="B80" s="2"/>
      <c r="C80" s="2"/>
      <c r="D80" s="1" t="s">
        <v>71</v>
      </c>
      <c r="F80" s="226" t="s">
        <v>59</v>
      </c>
      <c r="G80" s="47">
        <f>SUM(I80:CH80)</f>
        <v>52110.182904734393</v>
      </c>
      <c r="I80" s="47">
        <f>I78-I79</f>
        <v>15831.10004153955</v>
      </c>
      <c r="J80" s="47">
        <f t="shared" ref="J80:BU80" si="52">J78-J79</f>
        <v>15548.17836994065</v>
      </c>
      <c r="K80" s="47">
        <f t="shared" si="52"/>
        <v>20730.904493254198</v>
      </c>
      <c r="L80" s="47">
        <f t="shared" si="52"/>
        <v>0</v>
      </c>
      <c r="M80" s="47">
        <f t="shared" si="52"/>
        <v>0</v>
      </c>
      <c r="N80" s="47">
        <f t="shared" si="52"/>
        <v>0</v>
      </c>
      <c r="O80" s="47">
        <f t="shared" si="52"/>
        <v>0</v>
      </c>
      <c r="P80" s="47">
        <f t="shared" si="52"/>
        <v>0</v>
      </c>
      <c r="Q80" s="47">
        <f t="shared" si="52"/>
        <v>0</v>
      </c>
      <c r="R80" s="47">
        <f t="shared" si="52"/>
        <v>0</v>
      </c>
      <c r="S80" s="47">
        <f t="shared" si="52"/>
        <v>0</v>
      </c>
      <c r="T80" s="47">
        <f t="shared" si="52"/>
        <v>0</v>
      </c>
      <c r="U80" s="47">
        <f t="shared" si="52"/>
        <v>0</v>
      </c>
      <c r="V80" s="47">
        <f t="shared" si="52"/>
        <v>0</v>
      </c>
      <c r="W80" s="47">
        <f t="shared" si="52"/>
        <v>0</v>
      </c>
      <c r="X80" s="47">
        <f t="shared" si="52"/>
        <v>0</v>
      </c>
      <c r="Y80" s="47">
        <f t="shared" si="52"/>
        <v>0</v>
      </c>
      <c r="Z80" s="47">
        <f t="shared" si="52"/>
        <v>0</v>
      </c>
      <c r="AA80" s="47">
        <f t="shared" si="52"/>
        <v>0</v>
      </c>
      <c r="AB80" s="47">
        <f t="shared" si="52"/>
        <v>0</v>
      </c>
      <c r="AC80" s="47">
        <f t="shared" si="52"/>
        <v>0</v>
      </c>
      <c r="AD80" s="47">
        <f t="shared" si="52"/>
        <v>0</v>
      </c>
      <c r="AE80" s="47">
        <f t="shared" si="52"/>
        <v>0</v>
      </c>
      <c r="AF80" s="47">
        <f t="shared" si="52"/>
        <v>0</v>
      </c>
      <c r="AG80" s="47">
        <f t="shared" si="52"/>
        <v>0</v>
      </c>
      <c r="AH80" s="47">
        <f t="shared" si="52"/>
        <v>0</v>
      </c>
      <c r="AI80" s="47">
        <f t="shared" si="52"/>
        <v>0</v>
      </c>
      <c r="AJ80" s="47">
        <f t="shared" si="52"/>
        <v>0</v>
      </c>
      <c r="AK80" s="47">
        <f t="shared" si="52"/>
        <v>0</v>
      </c>
      <c r="AL80" s="47">
        <f t="shared" si="52"/>
        <v>0</v>
      </c>
      <c r="AM80" s="47">
        <f t="shared" si="52"/>
        <v>0</v>
      </c>
      <c r="AN80" s="47">
        <f t="shared" si="52"/>
        <v>0</v>
      </c>
      <c r="AO80" s="47">
        <f t="shared" si="52"/>
        <v>0</v>
      </c>
      <c r="AP80" s="47">
        <f t="shared" si="52"/>
        <v>0</v>
      </c>
      <c r="AQ80" s="47">
        <f t="shared" si="52"/>
        <v>0</v>
      </c>
      <c r="AR80" s="47">
        <f t="shared" si="52"/>
        <v>0</v>
      </c>
      <c r="AS80" s="47">
        <f t="shared" si="52"/>
        <v>0</v>
      </c>
      <c r="AT80" s="47">
        <f t="shared" si="52"/>
        <v>0</v>
      </c>
      <c r="AU80" s="47">
        <f t="shared" si="52"/>
        <v>0</v>
      </c>
      <c r="AV80" s="47">
        <f t="shared" si="52"/>
        <v>0</v>
      </c>
      <c r="AW80" s="47">
        <f t="shared" si="52"/>
        <v>0</v>
      </c>
      <c r="AX80" s="47">
        <f t="shared" si="52"/>
        <v>0</v>
      </c>
      <c r="AY80" s="47">
        <f t="shared" si="52"/>
        <v>0</v>
      </c>
      <c r="AZ80" s="47">
        <f t="shared" si="52"/>
        <v>0</v>
      </c>
      <c r="BA80" s="47">
        <f t="shared" si="52"/>
        <v>0</v>
      </c>
      <c r="BB80" s="47">
        <f t="shared" si="52"/>
        <v>0</v>
      </c>
      <c r="BC80" s="47">
        <f t="shared" si="52"/>
        <v>0</v>
      </c>
      <c r="BD80" s="47">
        <f t="shared" si="52"/>
        <v>0</v>
      </c>
      <c r="BE80" s="47">
        <f t="shared" si="52"/>
        <v>0</v>
      </c>
      <c r="BF80" s="47">
        <f t="shared" si="52"/>
        <v>0</v>
      </c>
      <c r="BG80" s="47">
        <f t="shared" si="52"/>
        <v>0</v>
      </c>
      <c r="BH80" s="47">
        <f t="shared" si="52"/>
        <v>0</v>
      </c>
      <c r="BI80" s="47">
        <f t="shared" si="52"/>
        <v>0</v>
      </c>
      <c r="BJ80" s="47">
        <f t="shared" si="52"/>
        <v>0</v>
      </c>
      <c r="BK80" s="47">
        <f t="shared" si="52"/>
        <v>0</v>
      </c>
      <c r="BL80" s="47">
        <f t="shared" si="52"/>
        <v>0</v>
      </c>
      <c r="BM80" s="47">
        <f t="shared" si="52"/>
        <v>0</v>
      </c>
      <c r="BN80" s="47">
        <f t="shared" si="52"/>
        <v>0</v>
      </c>
      <c r="BO80" s="47">
        <f t="shared" si="52"/>
        <v>0</v>
      </c>
      <c r="BP80" s="47">
        <f t="shared" si="52"/>
        <v>0</v>
      </c>
      <c r="BQ80" s="47">
        <f t="shared" si="52"/>
        <v>0</v>
      </c>
      <c r="BR80" s="47">
        <f t="shared" si="52"/>
        <v>0</v>
      </c>
      <c r="BS80" s="47">
        <f t="shared" si="52"/>
        <v>0</v>
      </c>
      <c r="BT80" s="47">
        <f t="shared" si="52"/>
        <v>0</v>
      </c>
      <c r="BU80" s="47">
        <f t="shared" si="52"/>
        <v>0</v>
      </c>
      <c r="BV80" s="47">
        <f t="shared" ref="BV80:CH80" si="53">BV78-BV79</f>
        <v>0</v>
      </c>
      <c r="BW80" s="47">
        <f t="shared" si="53"/>
        <v>0</v>
      </c>
      <c r="BX80" s="47">
        <f t="shared" si="53"/>
        <v>0</v>
      </c>
      <c r="BY80" s="47">
        <f t="shared" si="53"/>
        <v>0</v>
      </c>
      <c r="BZ80" s="47">
        <f t="shared" si="53"/>
        <v>0</v>
      </c>
      <c r="CA80" s="47">
        <f t="shared" si="53"/>
        <v>0</v>
      </c>
      <c r="CB80" s="47">
        <f t="shared" si="53"/>
        <v>0</v>
      </c>
      <c r="CC80" s="47">
        <f t="shared" si="53"/>
        <v>0</v>
      </c>
      <c r="CD80" s="47">
        <f t="shared" si="53"/>
        <v>0</v>
      </c>
      <c r="CE80" s="47">
        <f t="shared" si="53"/>
        <v>0</v>
      </c>
      <c r="CF80" s="47">
        <f t="shared" si="53"/>
        <v>0</v>
      </c>
      <c r="CG80" s="47">
        <f t="shared" si="53"/>
        <v>0</v>
      </c>
      <c r="CH80" s="47">
        <f t="shared" si="53"/>
        <v>0</v>
      </c>
    </row>
    <row r="81" spans="1:86" s="38" customFormat="1" x14ac:dyDescent="0.25">
      <c r="A81" s="177"/>
      <c r="B81" s="177"/>
      <c r="C81" s="177"/>
      <c r="D81" s="183" t="s">
        <v>371</v>
      </c>
      <c r="E81" s="230">
        <f>SUM(I80:CH80)</f>
        <v>52110.182904734393</v>
      </c>
      <c r="F81" s="231"/>
      <c r="G81" s="122"/>
      <c r="H81" s="184"/>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1"/>
      <c r="BZ81" s="121"/>
      <c r="CA81" s="121"/>
      <c r="CB81" s="121"/>
      <c r="CC81" s="121"/>
      <c r="CD81" s="121"/>
      <c r="CE81" s="121"/>
      <c r="CF81" s="121"/>
      <c r="CG81" s="121"/>
      <c r="CH81" s="121"/>
    </row>
    <row r="82" spans="1:86" x14ac:dyDescent="0.25">
      <c r="A82" s="2"/>
      <c r="B82" s="2"/>
      <c r="C82" s="2"/>
      <c r="D82" s="6" t="str">
        <f>D$17</f>
        <v>Beginning principal outstanding</v>
      </c>
      <c r="E82" s="6">
        <f t="shared" ref="E82:BP82" si="54">E$17</f>
        <v>0</v>
      </c>
      <c r="F82" s="6">
        <f t="shared" si="54"/>
        <v>0</v>
      </c>
      <c r="G82" s="6">
        <f t="shared" si="54"/>
        <v>0</v>
      </c>
      <c r="H82" s="6">
        <f t="shared" si="54"/>
        <v>0</v>
      </c>
      <c r="I82" s="6">
        <f t="shared" si="54"/>
        <v>0</v>
      </c>
      <c r="J82" s="6">
        <f t="shared" si="54"/>
        <v>0</v>
      </c>
      <c r="K82" s="6">
        <f t="shared" si="54"/>
        <v>0</v>
      </c>
      <c r="L82" s="6">
        <f t="shared" si="54"/>
        <v>19397.470164478713</v>
      </c>
      <c r="M82" s="6">
        <f t="shared" si="54"/>
        <v>18011.936581301663</v>
      </c>
      <c r="N82" s="6">
        <f t="shared" si="54"/>
        <v>16626.402998124613</v>
      </c>
      <c r="O82" s="6">
        <f t="shared" si="54"/>
        <v>15240.869414947561</v>
      </c>
      <c r="P82" s="6">
        <f t="shared" si="54"/>
        <v>13855.33583177051</v>
      </c>
      <c r="Q82" s="6">
        <f t="shared" si="54"/>
        <v>12469.802248593458</v>
      </c>
      <c r="R82" s="6">
        <f t="shared" si="54"/>
        <v>11084.268665416406</v>
      </c>
      <c r="S82" s="6">
        <f t="shared" si="54"/>
        <v>9698.7350822393546</v>
      </c>
      <c r="T82" s="6">
        <f t="shared" si="54"/>
        <v>8313.2014990623029</v>
      </c>
      <c r="U82" s="6">
        <f t="shared" si="54"/>
        <v>6927.6679158852521</v>
      </c>
      <c r="V82" s="6">
        <f t="shared" si="54"/>
        <v>5542.1343327082013</v>
      </c>
      <c r="W82" s="6">
        <f t="shared" si="54"/>
        <v>4156.6007495311505</v>
      </c>
      <c r="X82" s="6">
        <f t="shared" si="54"/>
        <v>2771.0671663540998</v>
      </c>
      <c r="Y82" s="6">
        <f t="shared" si="54"/>
        <v>1385.5335831770487</v>
      </c>
      <c r="Z82" s="6">
        <f t="shared" si="54"/>
        <v>-2.2737367544323206E-12</v>
      </c>
      <c r="AA82" s="6">
        <f t="shared" si="54"/>
        <v>-2.2737367544323206E-12</v>
      </c>
      <c r="AB82" s="6">
        <f t="shared" si="54"/>
        <v>-2.2737367544323206E-12</v>
      </c>
      <c r="AC82" s="6">
        <f t="shared" si="54"/>
        <v>-2.2737367544323206E-12</v>
      </c>
      <c r="AD82" s="6">
        <f t="shared" si="54"/>
        <v>-2.2737367544323206E-12</v>
      </c>
      <c r="AE82" s="6">
        <f t="shared" si="54"/>
        <v>-2.2737367544323206E-12</v>
      </c>
      <c r="AF82" s="6">
        <f t="shared" si="54"/>
        <v>-2.2737367544323206E-12</v>
      </c>
      <c r="AG82" s="6">
        <f t="shared" si="54"/>
        <v>-2.2737367544323206E-12</v>
      </c>
      <c r="AH82" s="6">
        <f t="shared" si="54"/>
        <v>-2.2737367544323206E-12</v>
      </c>
      <c r="AI82" s="6">
        <f t="shared" si="54"/>
        <v>-2.2737367544323206E-12</v>
      </c>
      <c r="AJ82" s="6">
        <f t="shared" si="54"/>
        <v>-2.2737367544323206E-12</v>
      </c>
      <c r="AK82" s="6">
        <f t="shared" si="54"/>
        <v>-2.2737367544323206E-12</v>
      </c>
      <c r="AL82" s="6">
        <f t="shared" si="54"/>
        <v>-2.2737367544323206E-12</v>
      </c>
      <c r="AM82" s="6">
        <f t="shared" si="54"/>
        <v>-2.2737367544323206E-12</v>
      </c>
      <c r="AN82" s="6">
        <f t="shared" si="54"/>
        <v>-2.2737367544323206E-12</v>
      </c>
      <c r="AO82" s="6">
        <f t="shared" si="54"/>
        <v>-2.2737367544323206E-12</v>
      </c>
      <c r="AP82" s="6">
        <f t="shared" si="54"/>
        <v>-2.2737367544323206E-12</v>
      </c>
      <c r="AQ82" s="6">
        <f t="shared" si="54"/>
        <v>-2.2737367544323206E-12</v>
      </c>
      <c r="AR82" s="6">
        <f t="shared" si="54"/>
        <v>-2.2737367544323206E-12</v>
      </c>
      <c r="AS82" s="6">
        <f t="shared" si="54"/>
        <v>-2.2737367544323206E-12</v>
      </c>
      <c r="AT82" s="6">
        <f t="shared" si="54"/>
        <v>-2.2737367544323206E-12</v>
      </c>
      <c r="AU82" s="6">
        <f t="shared" si="54"/>
        <v>-2.2737367544323206E-12</v>
      </c>
      <c r="AV82" s="6">
        <f t="shared" si="54"/>
        <v>-2.2737367544323206E-12</v>
      </c>
      <c r="AW82" s="6">
        <f t="shared" si="54"/>
        <v>-2.2737367544323206E-12</v>
      </c>
      <c r="AX82" s="6">
        <f t="shared" si="54"/>
        <v>-2.2737367544323206E-12</v>
      </c>
      <c r="AY82" s="6">
        <f t="shared" si="54"/>
        <v>-2.2737367544323206E-12</v>
      </c>
      <c r="AZ82" s="6">
        <f t="shared" si="54"/>
        <v>-2.2737367544323206E-12</v>
      </c>
      <c r="BA82" s="6">
        <f t="shared" si="54"/>
        <v>-2.2737367544323206E-12</v>
      </c>
      <c r="BB82" s="6">
        <f t="shared" si="54"/>
        <v>-2.2737367544323206E-12</v>
      </c>
      <c r="BC82" s="6">
        <f t="shared" si="54"/>
        <v>-2.2737367544323206E-12</v>
      </c>
      <c r="BD82" s="6">
        <f t="shared" si="54"/>
        <v>-2.2737367544323206E-12</v>
      </c>
      <c r="BE82" s="6">
        <f t="shared" si="54"/>
        <v>-2.2737367544323206E-12</v>
      </c>
      <c r="BF82" s="6">
        <f t="shared" si="54"/>
        <v>-2.2737367544323206E-12</v>
      </c>
      <c r="BG82" s="6">
        <f t="shared" si="54"/>
        <v>-2.2737367544323206E-12</v>
      </c>
      <c r="BH82" s="6">
        <f t="shared" si="54"/>
        <v>-2.2737367544323206E-12</v>
      </c>
      <c r="BI82" s="6">
        <f t="shared" si="54"/>
        <v>-2.2737367544323206E-12</v>
      </c>
      <c r="BJ82" s="6">
        <f t="shared" si="54"/>
        <v>-2.2737367544323206E-12</v>
      </c>
      <c r="BK82" s="6">
        <f t="shared" si="54"/>
        <v>-2.2737367544323206E-12</v>
      </c>
      <c r="BL82" s="6">
        <f t="shared" si="54"/>
        <v>-2.2737367544323206E-12</v>
      </c>
      <c r="BM82" s="6">
        <f t="shared" si="54"/>
        <v>-2.2737367544323206E-12</v>
      </c>
      <c r="BN82" s="6">
        <f t="shared" si="54"/>
        <v>-2.2737367544323206E-12</v>
      </c>
      <c r="BO82" s="6">
        <f t="shared" si="54"/>
        <v>-2.2737367544323206E-12</v>
      </c>
      <c r="BP82" s="6">
        <f t="shared" si="54"/>
        <v>-2.2737367544323206E-12</v>
      </c>
      <c r="BQ82" s="6">
        <f t="shared" ref="BQ82:CH82" si="55">BQ$17</f>
        <v>-2.2737367544323206E-12</v>
      </c>
      <c r="BR82" s="6">
        <f t="shared" si="55"/>
        <v>-2.2737367544323206E-12</v>
      </c>
      <c r="BS82" s="6">
        <f t="shared" si="55"/>
        <v>-2.2737367544323206E-12</v>
      </c>
      <c r="BT82" s="6">
        <f t="shared" si="55"/>
        <v>-2.2737367544323206E-12</v>
      </c>
      <c r="BU82" s="6">
        <f t="shared" si="55"/>
        <v>-2.2737367544323206E-12</v>
      </c>
      <c r="BV82" s="6">
        <f t="shared" si="55"/>
        <v>-2.2737367544323206E-12</v>
      </c>
      <c r="BW82" s="6">
        <f t="shared" si="55"/>
        <v>-2.2737367544323206E-12</v>
      </c>
      <c r="BX82" s="6">
        <f t="shared" si="55"/>
        <v>-2.2737367544323206E-12</v>
      </c>
      <c r="BY82" s="6">
        <f t="shared" si="55"/>
        <v>-2.2737367544323206E-12</v>
      </c>
      <c r="BZ82" s="6">
        <f t="shared" si="55"/>
        <v>-2.2737367544323206E-12</v>
      </c>
      <c r="CA82" s="6">
        <f t="shared" si="55"/>
        <v>-2.2737367544323206E-12</v>
      </c>
      <c r="CB82" s="6">
        <f t="shared" si="55"/>
        <v>-2.2737367544323206E-12</v>
      </c>
      <c r="CC82" s="6">
        <f t="shared" si="55"/>
        <v>-2.2737367544323206E-12</v>
      </c>
      <c r="CD82" s="6">
        <f t="shared" si="55"/>
        <v>-2.2737367544323206E-12</v>
      </c>
      <c r="CE82" s="6">
        <f t="shared" si="55"/>
        <v>-2.2737367544323206E-12</v>
      </c>
      <c r="CF82" s="6">
        <f t="shared" si="55"/>
        <v>-2.2737367544323206E-12</v>
      </c>
      <c r="CG82" s="6">
        <f t="shared" si="55"/>
        <v>-2.2737367544323206E-12</v>
      </c>
      <c r="CH82" s="6">
        <f t="shared" si="55"/>
        <v>-2.2737367544323206E-12</v>
      </c>
    </row>
    <row r="83" spans="1:86" x14ac:dyDescent="0.25">
      <c r="A83" s="2"/>
      <c r="B83" s="2"/>
      <c r="C83" s="2"/>
      <c r="D83" s="1" t="str">
        <f>D$76</f>
        <v>Construction debt pro - rata</v>
      </c>
      <c r="E83" s="229">
        <f t="shared" ref="E83:BP83" si="56">E$76</f>
        <v>0</v>
      </c>
      <c r="F83" s="229" t="str">
        <f t="shared" si="56"/>
        <v>$ 000s</v>
      </c>
      <c r="G83" s="1">
        <f t="shared" si="56"/>
        <v>19344.627357601508</v>
      </c>
      <c r="H83" s="1">
        <f t="shared" si="56"/>
        <v>0</v>
      </c>
      <c r="I83" s="1">
        <f t="shared" si="56"/>
        <v>5876.9076194639247</v>
      </c>
      <c r="J83" s="1">
        <f t="shared" si="56"/>
        <v>5771.8798877732497</v>
      </c>
      <c r="K83" s="1">
        <f t="shared" si="56"/>
        <v>7695.839850364333</v>
      </c>
      <c r="L83" s="1">
        <f t="shared" si="56"/>
        <v>0</v>
      </c>
      <c r="M83" s="1">
        <f t="shared" si="56"/>
        <v>0</v>
      </c>
      <c r="N83" s="1">
        <f t="shared" si="56"/>
        <v>0</v>
      </c>
      <c r="O83" s="1">
        <f t="shared" si="56"/>
        <v>0</v>
      </c>
      <c r="P83" s="1">
        <f t="shared" si="56"/>
        <v>0</v>
      </c>
      <c r="Q83" s="1">
        <f t="shared" si="56"/>
        <v>0</v>
      </c>
      <c r="R83" s="1">
        <f t="shared" si="56"/>
        <v>0</v>
      </c>
      <c r="S83" s="1">
        <f t="shared" si="56"/>
        <v>0</v>
      </c>
      <c r="T83" s="1">
        <f t="shared" si="56"/>
        <v>0</v>
      </c>
      <c r="U83" s="1">
        <f t="shared" si="56"/>
        <v>0</v>
      </c>
      <c r="V83" s="1">
        <f t="shared" si="56"/>
        <v>0</v>
      </c>
      <c r="W83" s="1">
        <f t="shared" si="56"/>
        <v>0</v>
      </c>
      <c r="X83" s="1">
        <f t="shared" si="56"/>
        <v>0</v>
      </c>
      <c r="Y83" s="1">
        <f t="shared" si="56"/>
        <v>0</v>
      </c>
      <c r="Z83" s="1">
        <f t="shared" si="56"/>
        <v>0</v>
      </c>
      <c r="AA83" s="1">
        <f t="shared" si="56"/>
        <v>0</v>
      </c>
      <c r="AB83" s="1">
        <f t="shared" si="56"/>
        <v>0</v>
      </c>
      <c r="AC83" s="1">
        <f t="shared" si="56"/>
        <v>0</v>
      </c>
      <c r="AD83" s="1">
        <f t="shared" si="56"/>
        <v>0</v>
      </c>
      <c r="AE83" s="1">
        <f t="shared" si="56"/>
        <v>0</v>
      </c>
      <c r="AF83" s="1">
        <f t="shared" si="56"/>
        <v>0</v>
      </c>
      <c r="AG83" s="1">
        <f t="shared" si="56"/>
        <v>0</v>
      </c>
      <c r="AH83" s="1">
        <f t="shared" si="56"/>
        <v>0</v>
      </c>
      <c r="AI83" s="1">
        <f t="shared" si="56"/>
        <v>0</v>
      </c>
      <c r="AJ83" s="1">
        <f t="shared" si="56"/>
        <v>0</v>
      </c>
      <c r="AK83" s="1">
        <f t="shared" si="56"/>
        <v>0</v>
      </c>
      <c r="AL83" s="1">
        <f t="shared" si="56"/>
        <v>0</v>
      </c>
      <c r="AM83" s="1">
        <f t="shared" si="56"/>
        <v>0</v>
      </c>
      <c r="AN83" s="1">
        <f t="shared" si="56"/>
        <v>0</v>
      </c>
      <c r="AO83" s="1">
        <f t="shared" si="56"/>
        <v>0</v>
      </c>
      <c r="AP83" s="1">
        <f t="shared" si="56"/>
        <v>0</v>
      </c>
      <c r="AQ83" s="1">
        <f t="shared" si="56"/>
        <v>0</v>
      </c>
      <c r="AR83" s="1">
        <f t="shared" si="56"/>
        <v>0</v>
      </c>
      <c r="AS83" s="1">
        <f t="shared" si="56"/>
        <v>0</v>
      </c>
      <c r="AT83" s="1">
        <f t="shared" si="56"/>
        <v>0</v>
      </c>
      <c r="AU83" s="1">
        <f t="shared" si="56"/>
        <v>0</v>
      </c>
      <c r="AV83" s="1">
        <f t="shared" si="56"/>
        <v>0</v>
      </c>
      <c r="AW83" s="1">
        <f t="shared" si="56"/>
        <v>0</v>
      </c>
      <c r="AX83" s="1">
        <f t="shared" si="56"/>
        <v>0</v>
      </c>
      <c r="AY83" s="1">
        <f t="shared" si="56"/>
        <v>0</v>
      </c>
      <c r="AZ83" s="1">
        <f t="shared" si="56"/>
        <v>0</v>
      </c>
      <c r="BA83" s="1">
        <f t="shared" si="56"/>
        <v>0</v>
      </c>
      <c r="BB83" s="1">
        <f t="shared" si="56"/>
        <v>0</v>
      </c>
      <c r="BC83" s="1">
        <f t="shared" si="56"/>
        <v>0</v>
      </c>
      <c r="BD83" s="1">
        <f t="shared" si="56"/>
        <v>0</v>
      </c>
      <c r="BE83" s="1">
        <f t="shared" si="56"/>
        <v>0</v>
      </c>
      <c r="BF83" s="1">
        <f t="shared" si="56"/>
        <v>0</v>
      </c>
      <c r="BG83" s="1">
        <f t="shared" si="56"/>
        <v>0</v>
      </c>
      <c r="BH83" s="1">
        <f t="shared" si="56"/>
        <v>0</v>
      </c>
      <c r="BI83" s="1">
        <f t="shared" si="56"/>
        <v>0</v>
      </c>
      <c r="BJ83" s="1">
        <f t="shared" si="56"/>
        <v>0</v>
      </c>
      <c r="BK83" s="1">
        <f t="shared" si="56"/>
        <v>0</v>
      </c>
      <c r="BL83" s="1">
        <f t="shared" si="56"/>
        <v>0</v>
      </c>
      <c r="BM83" s="1">
        <f t="shared" si="56"/>
        <v>0</v>
      </c>
      <c r="BN83" s="1">
        <f t="shared" si="56"/>
        <v>0</v>
      </c>
      <c r="BO83" s="1">
        <f t="shared" si="56"/>
        <v>0</v>
      </c>
      <c r="BP83" s="1">
        <f t="shared" si="56"/>
        <v>0</v>
      </c>
      <c r="BQ83" s="1">
        <f t="shared" ref="BQ83:CH83" si="57">BQ$76</f>
        <v>0</v>
      </c>
      <c r="BR83" s="1">
        <f t="shared" si="57"/>
        <v>0</v>
      </c>
      <c r="BS83" s="1">
        <f t="shared" si="57"/>
        <v>0</v>
      </c>
      <c r="BT83" s="1">
        <f t="shared" si="57"/>
        <v>0</v>
      </c>
      <c r="BU83" s="1">
        <f t="shared" si="57"/>
        <v>0</v>
      </c>
      <c r="BV83" s="1">
        <f t="shared" si="57"/>
        <v>0</v>
      </c>
      <c r="BW83" s="1">
        <f t="shared" si="57"/>
        <v>0</v>
      </c>
      <c r="BX83" s="1">
        <f t="shared" si="57"/>
        <v>0</v>
      </c>
      <c r="BY83" s="1">
        <f t="shared" si="57"/>
        <v>0</v>
      </c>
      <c r="BZ83" s="1">
        <f t="shared" si="57"/>
        <v>0</v>
      </c>
      <c r="CA83" s="1">
        <f t="shared" si="57"/>
        <v>0</v>
      </c>
      <c r="CB83" s="1">
        <f t="shared" si="57"/>
        <v>0</v>
      </c>
      <c r="CC83" s="1">
        <f t="shared" si="57"/>
        <v>0</v>
      </c>
      <c r="CD83" s="1">
        <f t="shared" si="57"/>
        <v>0</v>
      </c>
      <c r="CE83" s="1">
        <f t="shared" si="57"/>
        <v>0</v>
      </c>
      <c r="CF83" s="1">
        <f t="shared" si="57"/>
        <v>0</v>
      </c>
      <c r="CG83" s="1">
        <f t="shared" si="57"/>
        <v>0</v>
      </c>
      <c r="CH83" s="1">
        <f t="shared" si="57"/>
        <v>0</v>
      </c>
    </row>
    <row r="84" spans="1:86" x14ac:dyDescent="0.25">
      <c r="A84" s="2"/>
      <c r="B84" s="2"/>
      <c r="C84" s="2"/>
      <c r="D84" s="1"/>
      <c r="BY84" s="47"/>
      <c r="BZ84" s="47"/>
      <c r="CA84" s="47"/>
      <c r="CB84" s="47"/>
      <c r="CC84" s="47"/>
      <c r="CD84" s="47"/>
      <c r="CE84" s="47"/>
      <c r="CF84" s="47"/>
      <c r="CG84" s="47"/>
      <c r="CH84" s="47"/>
    </row>
    <row r="85" spans="1:86" x14ac:dyDescent="0.25">
      <c r="A85" s="2" t="s">
        <v>72</v>
      </c>
      <c r="B85" s="2"/>
      <c r="C85" s="2"/>
      <c r="D85" s="1"/>
    </row>
    <row r="86" spans="1:86" x14ac:dyDescent="0.25">
      <c r="A86" s="2"/>
      <c r="B86" s="2"/>
      <c r="C86" s="2"/>
      <c r="D86" s="1"/>
    </row>
    <row r="87" spans="1:86" x14ac:dyDescent="0.25">
      <c r="A87" s="55"/>
      <c r="B87" s="55"/>
      <c r="C87" s="55"/>
      <c r="D87" s="56" t="str">
        <f>ConCost!D$40</f>
        <v>Construction costs</v>
      </c>
      <c r="E87" s="224">
        <f>ConCost!E$40</f>
        <v>0</v>
      </c>
      <c r="F87" s="224" t="str">
        <f>ConCost!F$40</f>
        <v>$ 000s</v>
      </c>
      <c r="G87" s="56">
        <f>ConCost!G$40</f>
        <v>70000</v>
      </c>
      <c r="H87" s="56">
        <f>ConCost!H$40</f>
        <v>0</v>
      </c>
      <c r="I87" s="56">
        <f>ConCost!I$40</f>
        <v>21000</v>
      </c>
      <c r="J87" s="56">
        <f>ConCost!J$40</f>
        <v>21000</v>
      </c>
      <c r="K87" s="56">
        <f>ConCost!K$40</f>
        <v>28000</v>
      </c>
      <c r="L87" s="56">
        <f>ConCost!L$40</f>
        <v>0</v>
      </c>
      <c r="M87" s="56">
        <f>ConCost!M$40</f>
        <v>0</v>
      </c>
      <c r="N87" s="56">
        <f>ConCost!N$40</f>
        <v>0</v>
      </c>
      <c r="O87" s="56">
        <f>ConCost!O$40</f>
        <v>0</v>
      </c>
      <c r="P87" s="56">
        <f>ConCost!P$40</f>
        <v>0</v>
      </c>
      <c r="Q87" s="56">
        <f>ConCost!Q$40</f>
        <v>0</v>
      </c>
      <c r="R87" s="56">
        <f>ConCost!R$40</f>
        <v>0</v>
      </c>
      <c r="S87" s="56">
        <f>ConCost!S$40</f>
        <v>0</v>
      </c>
      <c r="T87" s="56">
        <f>ConCost!T$40</f>
        <v>0</v>
      </c>
      <c r="U87" s="56">
        <f>ConCost!U$40</f>
        <v>0</v>
      </c>
      <c r="V87" s="56">
        <f>ConCost!V$40</f>
        <v>0</v>
      </c>
      <c r="W87" s="56">
        <f>ConCost!W$40</f>
        <v>0</v>
      </c>
      <c r="X87" s="56">
        <f>ConCost!X$40</f>
        <v>0</v>
      </c>
      <c r="Y87" s="56">
        <f>ConCost!Y$40</f>
        <v>0</v>
      </c>
      <c r="Z87" s="56">
        <f>ConCost!Z$40</f>
        <v>0</v>
      </c>
      <c r="AA87" s="56">
        <f>ConCost!AA$40</f>
        <v>0</v>
      </c>
      <c r="AB87" s="56">
        <f>ConCost!AB$40</f>
        <v>0</v>
      </c>
      <c r="AC87" s="56">
        <f>ConCost!AC$40</f>
        <v>0</v>
      </c>
      <c r="AD87" s="56">
        <f>ConCost!AD$40</f>
        <v>0</v>
      </c>
      <c r="AE87" s="56">
        <f>ConCost!AE$40</f>
        <v>0</v>
      </c>
      <c r="AF87" s="56">
        <f>ConCost!AF$40</f>
        <v>0</v>
      </c>
      <c r="AG87" s="56">
        <f>ConCost!AG$40</f>
        <v>0</v>
      </c>
      <c r="AH87" s="56">
        <f>ConCost!AH$40</f>
        <v>0</v>
      </c>
      <c r="AI87" s="56">
        <f>ConCost!AI$40</f>
        <v>0</v>
      </c>
      <c r="AJ87" s="56">
        <f>ConCost!AJ$40</f>
        <v>0</v>
      </c>
      <c r="AK87" s="56">
        <f>ConCost!AK$40</f>
        <v>0</v>
      </c>
      <c r="AL87" s="56">
        <f>ConCost!AL$40</f>
        <v>0</v>
      </c>
      <c r="AM87" s="56">
        <f>ConCost!AM$40</f>
        <v>0</v>
      </c>
      <c r="AN87" s="56">
        <f>ConCost!AN$40</f>
        <v>0</v>
      </c>
      <c r="AO87" s="56">
        <f>ConCost!AO$40</f>
        <v>0</v>
      </c>
      <c r="AP87" s="56">
        <f>ConCost!AP$40</f>
        <v>0</v>
      </c>
      <c r="AQ87" s="56">
        <f>ConCost!AQ$40</f>
        <v>0</v>
      </c>
      <c r="AR87" s="56">
        <f>ConCost!AR$40</f>
        <v>0</v>
      </c>
      <c r="AS87" s="56">
        <f>ConCost!AS$40</f>
        <v>0</v>
      </c>
      <c r="AT87" s="56">
        <f>ConCost!AT$40</f>
        <v>0</v>
      </c>
      <c r="AU87" s="56">
        <f>ConCost!AU$40</f>
        <v>0</v>
      </c>
      <c r="AV87" s="56">
        <f>ConCost!AV$40</f>
        <v>0</v>
      </c>
      <c r="AW87" s="56">
        <f>ConCost!AW$40</f>
        <v>0</v>
      </c>
      <c r="AX87" s="56">
        <f>ConCost!AX$40</f>
        <v>0</v>
      </c>
      <c r="AY87" s="56">
        <f>ConCost!AY$40</f>
        <v>0</v>
      </c>
      <c r="AZ87" s="56">
        <f>ConCost!AZ$40</f>
        <v>0</v>
      </c>
      <c r="BA87" s="56">
        <f>ConCost!BA$40</f>
        <v>0</v>
      </c>
      <c r="BB87" s="56">
        <f>ConCost!BB$40</f>
        <v>0</v>
      </c>
      <c r="BC87" s="56">
        <f>ConCost!BC$40</f>
        <v>0</v>
      </c>
      <c r="BD87" s="56">
        <f>ConCost!BD$40</f>
        <v>0</v>
      </c>
      <c r="BE87" s="56">
        <f>ConCost!BE$40</f>
        <v>0</v>
      </c>
      <c r="BF87" s="56">
        <f>ConCost!BF$40</f>
        <v>0</v>
      </c>
      <c r="BG87" s="56">
        <f>ConCost!BG$40</f>
        <v>0</v>
      </c>
      <c r="BH87" s="56">
        <f>ConCost!BH$40</f>
        <v>0</v>
      </c>
      <c r="BI87" s="56">
        <f>ConCost!BI$40</f>
        <v>0</v>
      </c>
      <c r="BJ87" s="56">
        <f>ConCost!BJ$40</f>
        <v>0</v>
      </c>
      <c r="BK87" s="56">
        <f>ConCost!BK$40</f>
        <v>0</v>
      </c>
      <c r="BL87" s="56">
        <f>ConCost!BL$40</f>
        <v>0</v>
      </c>
      <c r="BM87" s="56">
        <f>ConCost!BM$40</f>
        <v>0</v>
      </c>
      <c r="BN87" s="56">
        <f>ConCost!BN$40</f>
        <v>0</v>
      </c>
      <c r="BO87" s="56">
        <f>ConCost!BO$40</f>
        <v>0</v>
      </c>
      <c r="BP87" s="56">
        <f>ConCost!BP$40</f>
        <v>0</v>
      </c>
      <c r="BQ87" s="56">
        <f>ConCost!BQ$40</f>
        <v>0</v>
      </c>
      <c r="BR87" s="56">
        <f>ConCost!BR$40</f>
        <v>0</v>
      </c>
      <c r="BS87" s="56">
        <f>ConCost!BS$40</f>
        <v>0</v>
      </c>
      <c r="BT87" s="56">
        <f>ConCost!BT$40</f>
        <v>0</v>
      </c>
      <c r="BU87" s="56">
        <f>ConCost!BU$40</f>
        <v>0</v>
      </c>
      <c r="BV87" s="56">
        <f>ConCost!BV$40</f>
        <v>0</v>
      </c>
      <c r="BW87" s="56">
        <f>ConCost!BW$40</f>
        <v>0</v>
      </c>
      <c r="BX87" s="56">
        <f>ConCost!BX$40</f>
        <v>0</v>
      </c>
      <c r="BY87" s="56">
        <f>ConCost!BY$40</f>
        <v>0</v>
      </c>
      <c r="BZ87" s="56">
        <f>ConCost!BZ$40</f>
        <v>0</v>
      </c>
      <c r="CA87" s="56">
        <f>ConCost!CA$40</f>
        <v>0</v>
      </c>
      <c r="CB87" s="56">
        <f>ConCost!CB$40</f>
        <v>0</v>
      </c>
      <c r="CC87" s="56">
        <f>ConCost!CC$40</f>
        <v>0</v>
      </c>
      <c r="CD87" s="56">
        <f>ConCost!CD$40</f>
        <v>0</v>
      </c>
      <c r="CE87" s="56">
        <f>ConCost!CE$40</f>
        <v>0</v>
      </c>
      <c r="CF87" s="56">
        <f>ConCost!CF$40</f>
        <v>0</v>
      </c>
      <c r="CG87" s="56">
        <f>ConCost!CG$40</f>
        <v>0</v>
      </c>
      <c r="CH87" s="56">
        <f>ConCost!CH$40</f>
        <v>0</v>
      </c>
    </row>
    <row r="88" spans="1:86" x14ac:dyDescent="0.25">
      <c r="D88" s="6" t="str">
        <f>D$59</f>
        <v xml:space="preserve">Financing costs </v>
      </c>
      <c r="E88" s="166">
        <f t="shared" ref="E88:BP88" si="58">E$59</f>
        <v>0</v>
      </c>
      <c r="F88" s="166" t="str">
        <f t="shared" si="58"/>
        <v>$ 000s</v>
      </c>
      <c r="G88" s="6">
        <f t="shared" si="58"/>
        <v>1454.8102623359034</v>
      </c>
      <c r="H88" s="6">
        <f t="shared" si="58"/>
        <v>0</v>
      </c>
      <c r="I88" s="6">
        <f t="shared" si="58"/>
        <v>708.007661003473</v>
      </c>
      <c r="J88" s="6">
        <f t="shared" si="58"/>
        <v>320.05825771389874</v>
      </c>
      <c r="K88" s="6">
        <f t="shared" si="58"/>
        <v>426.74434361853173</v>
      </c>
      <c r="L88" s="6">
        <f t="shared" si="58"/>
        <v>0</v>
      </c>
      <c r="M88" s="6">
        <f t="shared" si="58"/>
        <v>0</v>
      </c>
      <c r="N88" s="6">
        <f t="shared" si="58"/>
        <v>0</v>
      </c>
      <c r="O88" s="6">
        <f t="shared" si="58"/>
        <v>0</v>
      </c>
      <c r="P88" s="6">
        <f t="shared" si="58"/>
        <v>0</v>
      </c>
      <c r="Q88" s="6">
        <f t="shared" si="58"/>
        <v>0</v>
      </c>
      <c r="R88" s="6">
        <f t="shared" si="58"/>
        <v>0</v>
      </c>
      <c r="S88" s="6">
        <f t="shared" si="58"/>
        <v>0</v>
      </c>
      <c r="T88" s="6">
        <f t="shared" si="58"/>
        <v>0</v>
      </c>
      <c r="U88" s="6">
        <f t="shared" si="58"/>
        <v>0</v>
      </c>
      <c r="V88" s="6">
        <f t="shared" si="58"/>
        <v>0</v>
      </c>
      <c r="W88" s="6">
        <f t="shared" si="58"/>
        <v>0</v>
      </c>
      <c r="X88" s="6">
        <f t="shared" si="58"/>
        <v>0</v>
      </c>
      <c r="Y88" s="6">
        <f t="shared" si="58"/>
        <v>0</v>
      </c>
      <c r="Z88" s="6">
        <f t="shared" si="58"/>
        <v>0</v>
      </c>
      <c r="AA88" s="6">
        <f t="shared" si="58"/>
        <v>0</v>
      </c>
      <c r="AB88" s="6">
        <f t="shared" si="58"/>
        <v>0</v>
      </c>
      <c r="AC88" s="6">
        <f t="shared" si="58"/>
        <v>0</v>
      </c>
      <c r="AD88" s="6">
        <f t="shared" si="58"/>
        <v>0</v>
      </c>
      <c r="AE88" s="6">
        <f t="shared" si="58"/>
        <v>0</v>
      </c>
      <c r="AF88" s="6">
        <f t="shared" si="58"/>
        <v>0</v>
      </c>
      <c r="AG88" s="6">
        <f t="shared" si="58"/>
        <v>0</v>
      </c>
      <c r="AH88" s="6">
        <f t="shared" si="58"/>
        <v>0</v>
      </c>
      <c r="AI88" s="6">
        <f t="shared" si="58"/>
        <v>0</v>
      </c>
      <c r="AJ88" s="6">
        <f t="shared" si="58"/>
        <v>0</v>
      </c>
      <c r="AK88" s="6">
        <f t="shared" si="58"/>
        <v>0</v>
      </c>
      <c r="AL88" s="6">
        <f t="shared" si="58"/>
        <v>0</v>
      </c>
      <c r="AM88" s="6">
        <f t="shared" si="58"/>
        <v>0</v>
      </c>
      <c r="AN88" s="6">
        <f t="shared" si="58"/>
        <v>0</v>
      </c>
      <c r="AO88" s="6">
        <f t="shared" si="58"/>
        <v>0</v>
      </c>
      <c r="AP88" s="6">
        <f t="shared" si="58"/>
        <v>0</v>
      </c>
      <c r="AQ88" s="6">
        <f t="shared" si="58"/>
        <v>0</v>
      </c>
      <c r="AR88" s="6">
        <f t="shared" si="58"/>
        <v>0</v>
      </c>
      <c r="AS88" s="6">
        <f t="shared" si="58"/>
        <v>0</v>
      </c>
      <c r="AT88" s="6">
        <f t="shared" si="58"/>
        <v>0</v>
      </c>
      <c r="AU88" s="6">
        <f t="shared" si="58"/>
        <v>0</v>
      </c>
      <c r="AV88" s="6">
        <f t="shared" si="58"/>
        <v>0</v>
      </c>
      <c r="AW88" s="6">
        <f t="shared" si="58"/>
        <v>0</v>
      </c>
      <c r="AX88" s="6">
        <f t="shared" si="58"/>
        <v>0</v>
      </c>
      <c r="AY88" s="6">
        <f t="shared" si="58"/>
        <v>0</v>
      </c>
      <c r="AZ88" s="6">
        <f t="shared" si="58"/>
        <v>0</v>
      </c>
      <c r="BA88" s="6">
        <f t="shared" si="58"/>
        <v>0</v>
      </c>
      <c r="BB88" s="6">
        <f t="shared" si="58"/>
        <v>0</v>
      </c>
      <c r="BC88" s="6">
        <f t="shared" si="58"/>
        <v>0</v>
      </c>
      <c r="BD88" s="6">
        <f t="shared" si="58"/>
        <v>0</v>
      </c>
      <c r="BE88" s="6">
        <f t="shared" si="58"/>
        <v>0</v>
      </c>
      <c r="BF88" s="6">
        <f t="shared" si="58"/>
        <v>0</v>
      </c>
      <c r="BG88" s="6">
        <f t="shared" si="58"/>
        <v>0</v>
      </c>
      <c r="BH88" s="6">
        <f t="shared" si="58"/>
        <v>0</v>
      </c>
      <c r="BI88" s="6">
        <f t="shared" si="58"/>
        <v>0</v>
      </c>
      <c r="BJ88" s="6">
        <f t="shared" si="58"/>
        <v>0</v>
      </c>
      <c r="BK88" s="6">
        <f t="shared" si="58"/>
        <v>0</v>
      </c>
      <c r="BL88" s="6">
        <f t="shared" si="58"/>
        <v>0</v>
      </c>
      <c r="BM88" s="6">
        <f t="shared" si="58"/>
        <v>0</v>
      </c>
      <c r="BN88" s="6">
        <f t="shared" si="58"/>
        <v>0</v>
      </c>
      <c r="BO88" s="6">
        <f t="shared" si="58"/>
        <v>0</v>
      </c>
      <c r="BP88" s="6">
        <f t="shared" si="58"/>
        <v>0</v>
      </c>
      <c r="BQ88" s="6">
        <f t="shared" ref="BQ88:CH88" si="59">BQ$59</f>
        <v>0</v>
      </c>
      <c r="BR88" s="6">
        <f t="shared" si="59"/>
        <v>0</v>
      </c>
      <c r="BS88" s="6">
        <f t="shared" si="59"/>
        <v>0</v>
      </c>
      <c r="BT88" s="6">
        <f t="shared" si="59"/>
        <v>0</v>
      </c>
      <c r="BU88" s="6">
        <f t="shared" si="59"/>
        <v>0</v>
      </c>
      <c r="BV88" s="6">
        <f t="shared" si="59"/>
        <v>0</v>
      </c>
      <c r="BW88" s="6">
        <f t="shared" si="59"/>
        <v>0</v>
      </c>
      <c r="BX88" s="6">
        <f t="shared" si="59"/>
        <v>0</v>
      </c>
      <c r="BY88" s="6">
        <f t="shared" si="59"/>
        <v>0</v>
      </c>
      <c r="BZ88" s="6">
        <f t="shared" si="59"/>
        <v>0</v>
      </c>
      <c r="CA88" s="6">
        <f t="shared" si="59"/>
        <v>0</v>
      </c>
      <c r="CB88" s="6">
        <f t="shared" si="59"/>
        <v>0</v>
      </c>
      <c r="CC88" s="6">
        <f t="shared" si="59"/>
        <v>0</v>
      </c>
      <c r="CD88" s="6">
        <f t="shared" si="59"/>
        <v>0</v>
      </c>
      <c r="CE88" s="6">
        <f t="shared" si="59"/>
        <v>0</v>
      </c>
      <c r="CF88" s="6">
        <f t="shared" si="59"/>
        <v>0</v>
      </c>
      <c r="CG88" s="6">
        <f t="shared" si="59"/>
        <v>0</v>
      </c>
      <c r="CH88" s="6">
        <f t="shared" si="59"/>
        <v>0</v>
      </c>
    </row>
    <row r="89" spans="1:86" s="45" customFormat="1" x14ac:dyDescent="0.25">
      <c r="A89" s="57"/>
      <c r="B89" s="57"/>
      <c r="C89" s="57"/>
      <c r="D89" s="58" t="s">
        <v>73</v>
      </c>
      <c r="E89" s="222"/>
      <c r="F89" s="223" t="s">
        <v>59</v>
      </c>
      <c r="G89" s="46">
        <f>SUM(I89:CH89)</f>
        <v>71454.810262335901</v>
      </c>
      <c r="H89" s="44"/>
      <c r="I89" s="46">
        <f>SUM(I87:I88)</f>
        <v>21708.007661003474</v>
      </c>
      <c r="J89" s="46">
        <f t="shared" ref="J89:BU89" si="60">SUM(J87:J88)</f>
        <v>21320.058257713899</v>
      </c>
      <c r="K89" s="46">
        <f t="shared" si="60"/>
        <v>28426.744343618531</v>
      </c>
      <c r="L89" s="46">
        <f t="shared" si="60"/>
        <v>0</v>
      </c>
      <c r="M89" s="46">
        <f t="shared" si="60"/>
        <v>0</v>
      </c>
      <c r="N89" s="46">
        <f t="shared" si="60"/>
        <v>0</v>
      </c>
      <c r="O89" s="46">
        <f t="shared" si="60"/>
        <v>0</v>
      </c>
      <c r="P89" s="46">
        <f t="shared" si="60"/>
        <v>0</v>
      </c>
      <c r="Q89" s="46">
        <f t="shared" si="60"/>
        <v>0</v>
      </c>
      <c r="R89" s="46">
        <f t="shared" si="60"/>
        <v>0</v>
      </c>
      <c r="S89" s="46">
        <f t="shared" si="60"/>
        <v>0</v>
      </c>
      <c r="T89" s="46">
        <f t="shared" si="60"/>
        <v>0</v>
      </c>
      <c r="U89" s="46">
        <f t="shared" si="60"/>
        <v>0</v>
      </c>
      <c r="V89" s="46">
        <f t="shared" si="60"/>
        <v>0</v>
      </c>
      <c r="W89" s="46">
        <f t="shared" si="60"/>
        <v>0</v>
      </c>
      <c r="X89" s="46">
        <f t="shared" si="60"/>
        <v>0</v>
      </c>
      <c r="Y89" s="46">
        <f t="shared" si="60"/>
        <v>0</v>
      </c>
      <c r="Z89" s="46">
        <f t="shared" si="60"/>
        <v>0</v>
      </c>
      <c r="AA89" s="46">
        <f t="shared" si="60"/>
        <v>0</v>
      </c>
      <c r="AB89" s="46">
        <f t="shared" si="60"/>
        <v>0</v>
      </c>
      <c r="AC89" s="46">
        <f t="shared" si="60"/>
        <v>0</v>
      </c>
      <c r="AD89" s="46">
        <f t="shared" si="60"/>
        <v>0</v>
      </c>
      <c r="AE89" s="46">
        <f t="shared" si="60"/>
        <v>0</v>
      </c>
      <c r="AF89" s="46">
        <f t="shared" si="60"/>
        <v>0</v>
      </c>
      <c r="AG89" s="46">
        <f t="shared" si="60"/>
        <v>0</v>
      </c>
      <c r="AH89" s="46">
        <f t="shared" si="60"/>
        <v>0</v>
      </c>
      <c r="AI89" s="46">
        <f t="shared" si="60"/>
        <v>0</v>
      </c>
      <c r="AJ89" s="46">
        <f t="shared" si="60"/>
        <v>0</v>
      </c>
      <c r="AK89" s="46">
        <f t="shared" si="60"/>
        <v>0</v>
      </c>
      <c r="AL89" s="46">
        <f t="shared" si="60"/>
        <v>0</v>
      </c>
      <c r="AM89" s="46">
        <f t="shared" si="60"/>
        <v>0</v>
      </c>
      <c r="AN89" s="46">
        <f t="shared" si="60"/>
        <v>0</v>
      </c>
      <c r="AO89" s="46">
        <f t="shared" si="60"/>
        <v>0</v>
      </c>
      <c r="AP89" s="46">
        <f t="shared" si="60"/>
        <v>0</v>
      </c>
      <c r="AQ89" s="46">
        <f t="shared" si="60"/>
        <v>0</v>
      </c>
      <c r="AR89" s="46">
        <f t="shared" si="60"/>
        <v>0</v>
      </c>
      <c r="AS89" s="46">
        <f t="shared" si="60"/>
        <v>0</v>
      </c>
      <c r="AT89" s="46">
        <f t="shared" si="60"/>
        <v>0</v>
      </c>
      <c r="AU89" s="46">
        <f t="shared" si="60"/>
        <v>0</v>
      </c>
      <c r="AV89" s="46">
        <f t="shared" si="60"/>
        <v>0</v>
      </c>
      <c r="AW89" s="46">
        <f t="shared" si="60"/>
        <v>0</v>
      </c>
      <c r="AX89" s="46">
        <f t="shared" si="60"/>
        <v>0</v>
      </c>
      <c r="AY89" s="46">
        <f t="shared" si="60"/>
        <v>0</v>
      </c>
      <c r="AZ89" s="46">
        <f t="shared" si="60"/>
        <v>0</v>
      </c>
      <c r="BA89" s="46">
        <f t="shared" si="60"/>
        <v>0</v>
      </c>
      <c r="BB89" s="46">
        <f t="shared" si="60"/>
        <v>0</v>
      </c>
      <c r="BC89" s="46">
        <f t="shared" si="60"/>
        <v>0</v>
      </c>
      <c r="BD89" s="46">
        <f t="shared" si="60"/>
        <v>0</v>
      </c>
      <c r="BE89" s="46">
        <f t="shared" si="60"/>
        <v>0</v>
      </c>
      <c r="BF89" s="46">
        <f t="shared" si="60"/>
        <v>0</v>
      </c>
      <c r="BG89" s="46">
        <f t="shared" si="60"/>
        <v>0</v>
      </c>
      <c r="BH89" s="46">
        <f t="shared" si="60"/>
        <v>0</v>
      </c>
      <c r="BI89" s="46">
        <f t="shared" si="60"/>
        <v>0</v>
      </c>
      <c r="BJ89" s="46">
        <f t="shared" si="60"/>
        <v>0</v>
      </c>
      <c r="BK89" s="46">
        <f t="shared" si="60"/>
        <v>0</v>
      </c>
      <c r="BL89" s="46">
        <f t="shared" si="60"/>
        <v>0</v>
      </c>
      <c r="BM89" s="46">
        <f t="shared" si="60"/>
        <v>0</v>
      </c>
      <c r="BN89" s="46">
        <f t="shared" si="60"/>
        <v>0</v>
      </c>
      <c r="BO89" s="46">
        <f t="shared" si="60"/>
        <v>0</v>
      </c>
      <c r="BP89" s="46">
        <f t="shared" si="60"/>
        <v>0</v>
      </c>
      <c r="BQ89" s="46">
        <f t="shared" si="60"/>
        <v>0</v>
      </c>
      <c r="BR89" s="46">
        <f t="shared" si="60"/>
        <v>0</v>
      </c>
      <c r="BS89" s="46">
        <f t="shared" si="60"/>
        <v>0</v>
      </c>
      <c r="BT89" s="46">
        <f t="shared" si="60"/>
        <v>0</v>
      </c>
      <c r="BU89" s="46">
        <f t="shared" si="60"/>
        <v>0</v>
      </c>
      <c r="BV89" s="46">
        <f t="shared" ref="BV89:CH89" si="61">SUM(BV87:BV88)</f>
        <v>0</v>
      </c>
      <c r="BW89" s="46">
        <f t="shared" si="61"/>
        <v>0</v>
      </c>
      <c r="BX89" s="46">
        <f t="shared" si="61"/>
        <v>0</v>
      </c>
      <c r="BY89" s="46">
        <f t="shared" si="61"/>
        <v>0</v>
      </c>
      <c r="BZ89" s="46">
        <f t="shared" si="61"/>
        <v>0</v>
      </c>
      <c r="CA89" s="46">
        <f t="shared" si="61"/>
        <v>0</v>
      </c>
      <c r="CB89" s="46">
        <f t="shared" si="61"/>
        <v>0</v>
      </c>
      <c r="CC89" s="46">
        <f t="shared" si="61"/>
        <v>0</v>
      </c>
      <c r="CD89" s="46">
        <f t="shared" si="61"/>
        <v>0</v>
      </c>
      <c r="CE89" s="46">
        <f t="shared" si="61"/>
        <v>0</v>
      </c>
      <c r="CF89" s="46">
        <f t="shared" si="61"/>
        <v>0</v>
      </c>
      <c r="CG89" s="46">
        <f t="shared" si="61"/>
        <v>0</v>
      </c>
      <c r="CH89" s="46">
        <f t="shared" si="61"/>
        <v>0</v>
      </c>
    </row>
    <row r="90" spans="1:86" x14ac:dyDescent="0.25">
      <c r="A90" s="2"/>
      <c r="B90" s="2"/>
      <c r="C90" s="2"/>
      <c r="D90" s="1"/>
    </row>
    <row r="91" spans="1:86" x14ac:dyDescent="0.25">
      <c r="A91" s="2" t="s">
        <v>74</v>
      </c>
      <c r="B91" s="2"/>
      <c r="C91" s="2"/>
      <c r="D91" s="1"/>
    </row>
    <row r="92" spans="1:86" x14ac:dyDescent="0.25">
      <c r="A92" s="2"/>
      <c r="B92" s="2"/>
      <c r="C92" s="2"/>
      <c r="D92" s="1"/>
    </row>
    <row r="93" spans="1:86" x14ac:dyDescent="0.25">
      <c r="A93" s="2"/>
      <c r="B93" s="2"/>
      <c r="C93" s="2"/>
      <c r="D93" s="1" t="str">
        <f>D$76</f>
        <v>Construction debt pro - rata</v>
      </c>
      <c r="E93" s="229">
        <f t="shared" ref="E93:BP93" si="62">E$76</f>
        <v>0</v>
      </c>
      <c r="F93" s="229" t="str">
        <f t="shared" si="62"/>
        <v>$ 000s</v>
      </c>
      <c r="G93" s="1">
        <f t="shared" si="62"/>
        <v>19344.627357601508</v>
      </c>
      <c r="H93" s="1">
        <f t="shared" si="62"/>
        <v>0</v>
      </c>
      <c r="I93" s="1">
        <f t="shared" si="62"/>
        <v>5876.9076194639247</v>
      </c>
      <c r="J93" s="1">
        <f t="shared" si="62"/>
        <v>5771.8798877732497</v>
      </c>
      <c r="K93" s="1">
        <f t="shared" si="62"/>
        <v>7695.839850364333</v>
      </c>
      <c r="L93" s="1">
        <f t="shared" si="62"/>
        <v>0</v>
      </c>
      <c r="M93" s="1">
        <f t="shared" si="62"/>
        <v>0</v>
      </c>
      <c r="N93" s="1">
        <f t="shared" si="62"/>
        <v>0</v>
      </c>
      <c r="O93" s="1">
        <f t="shared" si="62"/>
        <v>0</v>
      </c>
      <c r="P93" s="1">
        <f t="shared" si="62"/>
        <v>0</v>
      </c>
      <c r="Q93" s="1">
        <f t="shared" si="62"/>
        <v>0</v>
      </c>
      <c r="R93" s="1">
        <f t="shared" si="62"/>
        <v>0</v>
      </c>
      <c r="S93" s="1">
        <f t="shared" si="62"/>
        <v>0</v>
      </c>
      <c r="T93" s="1">
        <f t="shared" si="62"/>
        <v>0</v>
      </c>
      <c r="U93" s="1">
        <f t="shared" si="62"/>
        <v>0</v>
      </c>
      <c r="V93" s="1">
        <f t="shared" si="62"/>
        <v>0</v>
      </c>
      <c r="W93" s="1">
        <f t="shared" si="62"/>
        <v>0</v>
      </c>
      <c r="X93" s="1">
        <f t="shared" si="62"/>
        <v>0</v>
      </c>
      <c r="Y93" s="1">
        <f t="shared" si="62"/>
        <v>0</v>
      </c>
      <c r="Z93" s="1">
        <f t="shared" si="62"/>
        <v>0</v>
      </c>
      <c r="AA93" s="1">
        <f t="shared" si="62"/>
        <v>0</v>
      </c>
      <c r="AB93" s="1">
        <f t="shared" si="62"/>
        <v>0</v>
      </c>
      <c r="AC93" s="1">
        <f t="shared" si="62"/>
        <v>0</v>
      </c>
      <c r="AD93" s="1">
        <f t="shared" si="62"/>
        <v>0</v>
      </c>
      <c r="AE93" s="1">
        <f t="shared" si="62"/>
        <v>0</v>
      </c>
      <c r="AF93" s="1">
        <f t="shared" si="62"/>
        <v>0</v>
      </c>
      <c r="AG93" s="1">
        <f t="shared" si="62"/>
        <v>0</v>
      </c>
      <c r="AH93" s="1">
        <f t="shared" si="62"/>
        <v>0</v>
      </c>
      <c r="AI93" s="1">
        <f t="shared" si="62"/>
        <v>0</v>
      </c>
      <c r="AJ93" s="1">
        <f t="shared" si="62"/>
        <v>0</v>
      </c>
      <c r="AK93" s="1">
        <f t="shared" si="62"/>
        <v>0</v>
      </c>
      <c r="AL93" s="1">
        <f t="shared" si="62"/>
        <v>0</v>
      </c>
      <c r="AM93" s="1">
        <f t="shared" si="62"/>
        <v>0</v>
      </c>
      <c r="AN93" s="1">
        <f t="shared" si="62"/>
        <v>0</v>
      </c>
      <c r="AO93" s="1">
        <f t="shared" si="62"/>
        <v>0</v>
      </c>
      <c r="AP93" s="1">
        <f t="shared" si="62"/>
        <v>0</v>
      </c>
      <c r="AQ93" s="1">
        <f t="shared" si="62"/>
        <v>0</v>
      </c>
      <c r="AR93" s="1">
        <f t="shared" si="62"/>
        <v>0</v>
      </c>
      <c r="AS93" s="1">
        <f t="shared" si="62"/>
        <v>0</v>
      </c>
      <c r="AT93" s="1">
        <f t="shared" si="62"/>
        <v>0</v>
      </c>
      <c r="AU93" s="1">
        <f t="shared" si="62"/>
        <v>0</v>
      </c>
      <c r="AV93" s="1">
        <f t="shared" si="62"/>
        <v>0</v>
      </c>
      <c r="AW93" s="1">
        <f t="shared" si="62"/>
        <v>0</v>
      </c>
      <c r="AX93" s="1">
        <f t="shared" si="62"/>
        <v>0</v>
      </c>
      <c r="AY93" s="1">
        <f t="shared" si="62"/>
        <v>0</v>
      </c>
      <c r="AZ93" s="1">
        <f t="shared" si="62"/>
        <v>0</v>
      </c>
      <c r="BA93" s="1">
        <f t="shared" si="62"/>
        <v>0</v>
      </c>
      <c r="BB93" s="1">
        <f t="shared" si="62"/>
        <v>0</v>
      </c>
      <c r="BC93" s="1">
        <f t="shared" si="62"/>
        <v>0</v>
      </c>
      <c r="BD93" s="1">
        <f t="shared" si="62"/>
        <v>0</v>
      </c>
      <c r="BE93" s="1">
        <f t="shared" si="62"/>
        <v>0</v>
      </c>
      <c r="BF93" s="1">
        <f t="shared" si="62"/>
        <v>0</v>
      </c>
      <c r="BG93" s="1">
        <f t="shared" si="62"/>
        <v>0</v>
      </c>
      <c r="BH93" s="1">
        <f t="shared" si="62"/>
        <v>0</v>
      </c>
      <c r="BI93" s="1">
        <f t="shared" si="62"/>
        <v>0</v>
      </c>
      <c r="BJ93" s="1">
        <f t="shared" si="62"/>
        <v>0</v>
      </c>
      <c r="BK93" s="1">
        <f t="shared" si="62"/>
        <v>0</v>
      </c>
      <c r="BL93" s="1">
        <f t="shared" si="62"/>
        <v>0</v>
      </c>
      <c r="BM93" s="1">
        <f t="shared" si="62"/>
        <v>0</v>
      </c>
      <c r="BN93" s="1">
        <f t="shared" si="62"/>
        <v>0</v>
      </c>
      <c r="BO93" s="1">
        <f t="shared" si="62"/>
        <v>0</v>
      </c>
      <c r="BP93" s="1">
        <f t="shared" si="62"/>
        <v>0</v>
      </c>
      <c r="BQ93" s="1">
        <f t="shared" ref="BQ93:CH93" si="63">BQ$76</f>
        <v>0</v>
      </c>
      <c r="BR93" s="1">
        <f t="shared" si="63"/>
        <v>0</v>
      </c>
      <c r="BS93" s="1">
        <f t="shared" si="63"/>
        <v>0</v>
      </c>
      <c r="BT93" s="1">
        <f t="shared" si="63"/>
        <v>0</v>
      </c>
      <c r="BU93" s="1">
        <f t="shared" si="63"/>
        <v>0</v>
      </c>
      <c r="BV93" s="1">
        <f t="shared" si="63"/>
        <v>0</v>
      </c>
      <c r="BW93" s="1">
        <f t="shared" si="63"/>
        <v>0</v>
      </c>
      <c r="BX93" s="1">
        <f t="shared" si="63"/>
        <v>0</v>
      </c>
      <c r="BY93" s="1">
        <f t="shared" si="63"/>
        <v>0</v>
      </c>
      <c r="BZ93" s="1">
        <f t="shared" si="63"/>
        <v>0</v>
      </c>
      <c r="CA93" s="1">
        <f t="shared" si="63"/>
        <v>0</v>
      </c>
      <c r="CB93" s="1">
        <f t="shared" si="63"/>
        <v>0</v>
      </c>
      <c r="CC93" s="1">
        <f t="shared" si="63"/>
        <v>0</v>
      </c>
      <c r="CD93" s="1">
        <f t="shared" si="63"/>
        <v>0</v>
      </c>
      <c r="CE93" s="1">
        <f t="shared" si="63"/>
        <v>0</v>
      </c>
      <c r="CF93" s="1">
        <f t="shared" si="63"/>
        <v>0</v>
      </c>
      <c r="CG93" s="1">
        <f t="shared" si="63"/>
        <v>0</v>
      </c>
      <c r="CH93" s="1">
        <f t="shared" si="63"/>
        <v>0</v>
      </c>
    </row>
    <row r="94" spans="1:86" x14ac:dyDescent="0.25">
      <c r="A94" s="2"/>
      <c r="B94" s="2"/>
      <c r="C94" s="2"/>
      <c r="D94" s="1" t="str">
        <f>D$80</f>
        <v>Equity investment pro - rata</v>
      </c>
      <c r="E94" s="229">
        <f t="shared" ref="E94:BP94" si="64">E$80</f>
        <v>0</v>
      </c>
      <c r="F94" s="229" t="str">
        <f t="shared" si="64"/>
        <v>$ 000s</v>
      </c>
      <c r="G94" s="1">
        <f t="shared" si="64"/>
        <v>52110.182904734393</v>
      </c>
      <c r="H94" s="1">
        <f t="shared" si="64"/>
        <v>0</v>
      </c>
      <c r="I94" s="1">
        <f t="shared" si="64"/>
        <v>15831.10004153955</v>
      </c>
      <c r="J94" s="1">
        <f t="shared" si="64"/>
        <v>15548.17836994065</v>
      </c>
      <c r="K94" s="1">
        <f t="shared" si="64"/>
        <v>20730.904493254198</v>
      </c>
      <c r="L94" s="1">
        <f t="shared" si="64"/>
        <v>0</v>
      </c>
      <c r="M94" s="1">
        <f t="shared" si="64"/>
        <v>0</v>
      </c>
      <c r="N94" s="1">
        <f t="shared" si="64"/>
        <v>0</v>
      </c>
      <c r="O94" s="1">
        <f t="shared" si="64"/>
        <v>0</v>
      </c>
      <c r="P94" s="1">
        <f t="shared" si="64"/>
        <v>0</v>
      </c>
      <c r="Q94" s="1">
        <f t="shared" si="64"/>
        <v>0</v>
      </c>
      <c r="R94" s="1">
        <f t="shared" si="64"/>
        <v>0</v>
      </c>
      <c r="S94" s="1">
        <f t="shared" si="64"/>
        <v>0</v>
      </c>
      <c r="T94" s="1">
        <f t="shared" si="64"/>
        <v>0</v>
      </c>
      <c r="U94" s="1">
        <f t="shared" si="64"/>
        <v>0</v>
      </c>
      <c r="V94" s="1">
        <f t="shared" si="64"/>
        <v>0</v>
      </c>
      <c r="W94" s="1">
        <f t="shared" si="64"/>
        <v>0</v>
      </c>
      <c r="X94" s="1">
        <f t="shared" si="64"/>
        <v>0</v>
      </c>
      <c r="Y94" s="1">
        <f t="shared" si="64"/>
        <v>0</v>
      </c>
      <c r="Z94" s="1">
        <f t="shared" si="64"/>
        <v>0</v>
      </c>
      <c r="AA94" s="1">
        <f t="shared" si="64"/>
        <v>0</v>
      </c>
      <c r="AB94" s="1">
        <f t="shared" si="64"/>
        <v>0</v>
      </c>
      <c r="AC94" s="1">
        <f t="shared" si="64"/>
        <v>0</v>
      </c>
      <c r="AD94" s="1">
        <f t="shared" si="64"/>
        <v>0</v>
      </c>
      <c r="AE94" s="1">
        <f t="shared" si="64"/>
        <v>0</v>
      </c>
      <c r="AF94" s="1">
        <f t="shared" si="64"/>
        <v>0</v>
      </c>
      <c r="AG94" s="1">
        <f t="shared" si="64"/>
        <v>0</v>
      </c>
      <c r="AH94" s="1">
        <f t="shared" si="64"/>
        <v>0</v>
      </c>
      <c r="AI94" s="1">
        <f t="shared" si="64"/>
        <v>0</v>
      </c>
      <c r="AJ94" s="1">
        <f t="shared" si="64"/>
        <v>0</v>
      </c>
      <c r="AK94" s="1">
        <f t="shared" si="64"/>
        <v>0</v>
      </c>
      <c r="AL94" s="1">
        <f t="shared" si="64"/>
        <v>0</v>
      </c>
      <c r="AM94" s="1">
        <f t="shared" si="64"/>
        <v>0</v>
      </c>
      <c r="AN94" s="1">
        <f t="shared" si="64"/>
        <v>0</v>
      </c>
      <c r="AO94" s="1">
        <f t="shared" si="64"/>
        <v>0</v>
      </c>
      <c r="AP94" s="1">
        <f t="shared" si="64"/>
        <v>0</v>
      </c>
      <c r="AQ94" s="1">
        <f t="shared" si="64"/>
        <v>0</v>
      </c>
      <c r="AR94" s="1">
        <f t="shared" si="64"/>
        <v>0</v>
      </c>
      <c r="AS94" s="1">
        <f t="shared" si="64"/>
        <v>0</v>
      </c>
      <c r="AT94" s="1">
        <f t="shared" si="64"/>
        <v>0</v>
      </c>
      <c r="AU94" s="1">
        <f t="shared" si="64"/>
        <v>0</v>
      </c>
      <c r="AV94" s="1">
        <f t="shared" si="64"/>
        <v>0</v>
      </c>
      <c r="AW94" s="1">
        <f t="shared" si="64"/>
        <v>0</v>
      </c>
      <c r="AX94" s="1">
        <f t="shared" si="64"/>
        <v>0</v>
      </c>
      <c r="AY94" s="1">
        <f t="shared" si="64"/>
        <v>0</v>
      </c>
      <c r="AZ94" s="1">
        <f t="shared" si="64"/>
        <v>0</v>
      </c>
      <c r="BA94" s="1">
        <f t="shared" si="64"/>
        <v>0</v>
      </c>
      <c r="BB94" s="1">
        <f t="shared" si="64"/>
        <v>0</v>
      </c>
      <c r="BC94" s="1">
        <f t="shared" si="64"/>
        <v>0</v>
      </c>
      <c r="BD94" s="1">
        <f t="shared" si="64"/>
        <v>0</v>
      </c>
      <c r="BE94" s="1">
        <f t="shared" si="64"/>
        <v>0</v>
      </c>
      <c r="BF94" s="1">
        <f t="shared" si="64"/>
        <v>0</v>
      </c>
      <c r="BG94" s="1">
        <f t="shared" si="64"/>
        <v>0</v>
      </c>
      <c r="BH94" s="1">
        <f t="shared" si="64"/>
        <v>0</v>
      </c>
      <c r="BI94" s="1">
        <f t="shared" si="64"/>
        <v>0</v>
      </c>
      <c r="BJ94" s="1">
        <f t="shared" si="64"/>
        <v>0</v>
      </c>
      <c r="BK94" s="1">
        <f t="shared" si="64"/>
        <v>0</v>
      </c>
      <c r="BL94" s="1">
        <f t="shared" si="64"/>
        <v>0</v>
      </c>
      <c r="BM94" s="1">
        <f t="shared" si="64"/>
        <v>0</v>
      </c>
      <c r="BN94" s="1">
        <f t="shared" si="64"/>
        <v>0</v>
      </c>
      <c r="BO94" s="1">
        <f t="shared" si="64"/>
        <v>0</v>
      </c>
      <c r="BP94" s="1">
        <f t="shared" si="64"/>
        <v>0</v>
      </c>
      <c r="BQ94" s="1">
        <f t="shared" ref="BQ94:CH94" si="65">BQ$80</f>
        <v>0</v>
      </c>
      <c r="BR94" s="1">
        <f t="shared" si="65"/>
        <v>0</v>
      </c>
      <c r="BS94" s="1">
        <f t="shared" si="65"/>
        <v>0</v>
      </c>
      <c r="BT94" s="1">
        <f t="shared" si="65"/>
        <v>0</v>
      </c>
      <c r="BU94" s="1">
        <f t="shared" si="65"/>
        <v>0</v>
      </c>
      <c r="BV94" s="1">
        <f t="shared" si="65"/>
        <v>0</v>
      </c>
      <c r="BW94" s="1">
        <f t="shared" si="65"/>
        <v>0</v>
      </c>
      <c r="BX94" s="1">
        <f t="shared" si="65"/>
        <v>0</v>
      </c>
      <c r="BY94" s="1">
        <f t="shared" si="65"/>
        <v>0</v>
      </c>
      <c r="BZ94" s="1">
        <f t="shared" si="65"/>
        <v>0</v>
      </c>
      <c r="CA94" s="1">
        <f t="shared" si="65"/>
        <v>0</v>
      </c>
      <c r="CB94" s="1">
        <f t="shared" si="65"/>
        <v>0</v>
      </c>
      <c r="CC94" s="1">
        <f t="shared" si="65"/>
        <v>0</v>
      </c>
      <c r="CD94" s="1">
        <f t="shared" si="65"/>
        <v>0</v>
      </c>
      <c r="CE94" s="1">
        <f t="shared" si="65"/>
        <v>0</v>
      </c>
      <c r="CF94" s="1">
        <f t="shared" si="65"/>
        <v>0</v>
      </c>
      <c r="CG94" s="1">
        <f t="shared" si="65"/>
        <v>0</v>
      </c>
      <c r="CH94" s="1">
        <f t="shared" si="65"/>
        <v>0</v>
      </c>
    </row>
    <row r="95" spans="1:86" s="45" customFormat="1" x14ac:dyDescent="0.25">
      <c r="A95" s="57"/>
      <c r="B95" s="57"/>
      <c r="C95" s="57"/>
      <c r="D95" s="58" t="s">
        <v>75</v>
      </c>
      <c r="E95" s="222"/>
      <c r="F95" s="223" t="s">
        <v>59</v>
      </c>
      <c r="G95" s="46">
        <f>SUM(I95:CH95)</f>
        <v>71454.810262335901</v>
      </c>
      <c r="H95" s="44"/>
      <c r="I95" s="46">
        <f>SUM(I93:I94)</f>
        <v>21708.007661003474</v>
      </c>
      <c r="J95" s="46">
        <f t="shared" ref="J95:BU95" si="66">SUM(J93:J94)</f>
        <v>21320.058257713899</v>
      </c>
      <c r="K95" s="46">
        <f t="shared" si="66"/>
        <v>28426.744343618531</v>
      </c>
      <c r="L95" s="46">
        <f t="shared" si="66"/>
        <v>0</v>
      </c>
      <c r="M95" s="46">
        <f t="shared" si="66"/>
        <v>0</v>
      </c>
      <c r="N95" s="46">
        <f t="shared" si="66"/>
        <v>0</v>
      </c>
      <c r="O95" s="46">
        <f t="shared" si="66"/>
        <v>0</v>
      </c>
      <c r="P95" s="46">
        <f t="shared" si="66"/>
        <v>0</v>
      </c>
      <c r="Q95" s="46">
        <f t="shared" si="66"/>
        <v>0</v>
      </c>
      <c r="R95" s="46">
        <f t="shared" si="66"/>
        <v>0</v>
      </c>
      <c r="S95" s="46">
        <f t="shared" si="66"/>
        <v>0</v>
      </c>
      <c r="T95" s="46">
        <f t="shared" si="66"/>
        <v>0</v>
      </c>
      <c r="U95" s="46">
        <f t="shared" si="66"/>
        <v>0</v>
      </c>
      <c r="V95" s="46">
        <f t="shared" si="66"/>
        <v>0</v>
      </c>
      <c r="W95" s="46">
        <f t="shared" si="66"/>
        <v>0</v>
      </c>
      <c r="X95" s="46">
        <f t="shared" si="66"/>
        <v>0</v>
      </c>
      <c r="Y95" s="46">
        <f t="shared" si="66"/>
        <v>0</v>
      </c>
      <c r="Z95" s="46">
        <f t="shared" si="66"/>
        <v>0</v>
      </c>
      <c r="AA95" s="46">
        <f t="shared" si="66"/>
        <v>0</v>
      </c>
      <c r="AB95" s="46">
        <f t="shared" si="66"/>
        <v>0</v>
      </c>
      <c r="AC95" s="46">
        <f t="shared" si="66"/>
        <v>0</v>
      </c>
      <c r="AD95" s="46">
        <f t="shared" si="66"/>
        <v>0</v>
      </c>
      <c r="AE95" s="46">
        <f t="shared" si="66"/>
        <v>0</v>
      </c>
      <c r="AF95" s="46">
        <f t="shared" si="66"/>
        <v>0</v>
      </c>
      <c r="AG95" s="46">
        <f t="shared" si="66"/>
        <v>0</v>
      </c>
      <c r="AH95" s="46">
        <f t="shared" si="66"/>
        <v>0</v>
      </c>
      <c r="AI95" s="46">
        <f t="shared" si="66"/>
        <v>0</v>
      </c>
      <c r="AJ95" s="46">
        <f t="shared" si="66"/>
        <v>0</v>
      </c>
      <c r="AK95" s="46">
        <f t="shared" si="66"/>
        <v>0</v>
      </c>
      <c r="AL95" s="46">
        <f t="shared" si="66"/>
        <v>0</v>
      </c>
      <c r="AM95" s="46">
        <f t="shared" si="66"/>
        <v>0</v>
      </c>
      <c r="AN95" s="46">
        <f t="shared" si="66"/>
        <v>0</v>
      </c>
      <c r="AO95" s="46">
        <f t="shared" si="66"/>
        <v>0</v>
      </c>
      <c r="AP95" s="46">
        <f t="shared" si="66"/>
        <v>0</v>
      </c>
      <c r="AQ95" s="46">
        <f t="shared" si="66"/>
        <v>0</v>
      </c>
      <c r="AR95" s="46">
        <f t="shared" si="66"/>
        <v>0</v>
      </c>
      <c r="AS95" s="46">
        <f t="shared" si="66"/>
        <v>0</v>
      </c>
      <c r="AT95" s="46">
        <f t="shared" si="66"/>
        <v>0</v>
      </c>
      <c r="AU95" s="46">
        <f t="shared" si="66"/>
        <v>0</v>
      </c>
      <c r="AV95" s="46">
        <f t="shared" si="66"/>
        <v>0</v>
      </c>
      <c r="AW95" s="46">
        <f t="shared" si="66"/>
        <v>0</v>
      </c>
      <c r="AX95" s="46">
        <f t="shared" si="66"/>
        <v>0</v>
      </c>
      <c r="AY95" s="46">
        <f t="shared" si="66"/>
        <v>0</v>
      </c>
      <c r="AZ95" s="46">
        <f t="shared" si="66"/>
        <v>0</v>
      </c>
      <c r="BA95" s="46">
        <f t="shared" si="66"/>
        <v>0</v>
      </c>
      <c r="BB95" s="46">
        <f t="shared" si="66"/>
        <v>0</v>
      </c>
      <c r="BC95" s="46">
        <f t="shared" si="66"/>
        <v>0</v>
      </c>
      <c r="BD95" s="46">
        <f t="shared" si="66"/>
        <v>0</v>
      </c>
      <c r="BE95" s="46">
        <f t="shared" si="66"/>
        <v>0</v>
      </c>
      <c r="BF95" s="46">
        <f t="shared" si="66"/>
        <v>0</v>
      </c>
      <c r="BG95" s="46">
        <f t="shared" si="66"/>
        <v>0</v>
      </c>
      <c r="BH95" s="46">
        <f t="shared" si="66"/>
        <v>0</v>
      </c>
      <c r="BI95" s="46">
        <f t="shared" si="66"/>
        <v>0</v>
      </c>
      <c r="BJ95" s="46">
        <f t="shared" si="66"/>
        <v>0</v>
      </c>
      <c r="BK95" s="46">
        <f t="shared" si="66"/>
        <v>0</v>
      </c>
      <c r="BL95" s="46">
        <f t="shared" si="66"/>
        <v>0</v>
      </c>
      <c r="BM95" s="46">
        <f t="shared" si="66"/>
        <v>0</v>
      </c>
      <c r="BN95" s="46">
        <f t="shared" si="66"/>
        <v>0</v>
      </c>
      <c r="BO95" s="46">
        <f t="shared" si="66"/>
        <v>0</v>
      </c>
      <c r="BP95" s="46">
        <f t="shared" si="66"/>
        <v>0</v>
      </c>
      <c r="BQ95" s="46">
        <f t="shared" si="66"/>
        <v>0</v>
      </c>
      <c r="BR95" s="46">
        <f t="shared" si="66"/>
        <v>0</v>
      </c>
      <c r="BS95" s="46">
        <f t="shared" si="66"/>
        <v>0</v>
      </c>
      <c r="BT95" s="46">
        <f t="shared" si="66"/>
        <v>0</v>
      </c>
      <c r="BU95" s="46">
        <f t="shared" si="66"/>
        <v>0</v>
      </c>
      <c r="BV95" s="46">
        <f t="shared" ref="BV95:CH95" si="67">SUM(BV93:BV94)</f>
        <v>0</v>
      </c>
      <c r="BW95" s="46">
        <f t="shared" si="67"/>
        <v>0</v>
      </c>
      <c r="BX95" s="46">
        <f t="shared" si="67"/>
        <v>0</v>
      </c>
      <c r="BY95" s="46">
        <f t="shared" si="67"/>
        <v>0</v>
      </c>
      <c r="BZ95" s="46">
        <f t="shared" si="67"/>
        <v>0</v>
      </c>
      <c r="CA95" s="46">
        <f t="shared" si="67"/>
        <v>0</v>
      </c>
      <c r="CB95" s="46">
        <f t="shared" si="67"/>
        <v>0</v>
      </c>
      <c r="CC95" s="46">
        <f t="shared" si="67"/>
        <v>0</v>
      </c>
      <c r="CD95" s="46">
        <f t="shared" si="67"/>
        <v>0</v>
      </c>
      <c r="CE95" s="46">
        <f t="shared" si="67"/>
        <v>0</v>
      </c>
      <c r="CF95" s="46">
        <f t="shared" si="67"/>
        <v>0</v>
      </c>
      <c r="CG95" s="46">
        <f t="shared" si="67"/>
        <v>0</v>
      </c>
      <c r="CH95" s="46">
        <f t="shared" si="67"/>
        <v>0</v>
      </c>
    </row>
    <row r="96" spans="1:86" x14ac:dyDescent="0.25">
      <c r="A96" s="2"/>
      <c r="B96" s="2"/>
      <c r="C96" s="2"/>
      <c r="D96" s="1"/>
    </row>
    <row r="97" spans="1:86" x14ac:dyDescent="0.25">
      <c r="A97" s="55"/>
      <c r="B97" s="55"/>
      <c r="C97" s="55"/>
      <c r="D97" s="56" t="str">
        <f>ConCost!D$27</f>
        <v xml:space="preserve">EPC cost </v>
      </c>
      <c r="E97" s="224">
        <f>ConCost!E$27</f>
        <v>0</v>
      </c>
      <c r="F97" s="224" t="str">
        <f>ConCost!F$27</f>
        <v>$ 000s</v>
      </c>
      <c r="G97" s="56">
        <f>ConCost!G$27</f>
        <v>70000</v>
      </c>
      <c r="H97" s="56">
        <f>ConCost!H$27</f>
        <v>0</v>
      </c>
      <c r="I97" s="56">
        <f>ConCost!I$27</f>
        <v>21000</v>
      </c>
      <c r="J97" s="56">
        <f>ConCost!J$27</f>
        <v>21000</v>
      </c>
      <c r="K97" s="56">
        <f>ConCost!K$27</f>
        <v>28000</v>
      </c>
      <c r="L97" s="56">
        <f>ConCost!L$27</f>
        <v>0</v>
      </c>
      <c r="M97" s="56">
        <f>ConCost!M$27</f>
        <v>0</v>
      </c>
      <c r="N97" s="56">
        <f>ConCost!N$27</f>
        <v>0</v>
      </c>
      <c r="O97" s="56">
        <f>ConCost!O$27</f>
        <v>0</v>
      </c>
      <c r="P97" s="56">
        <f>ConCost!P$27</f>
        <v>0</v>
      </c>
      <c r="Q97" s="56">
        <f>ConCost!Q$27</f>
        <v>0</v>
      </c>
      <c r="R97" s="56">
        <f>ConCost!R$27</f>
        <v>0</v>
      </c>
      <c r="S97" s="56">
        <f>ConCost!S$27</f>
        <v>0</v>
      </c>
      <c r="T97" s="56">
        <f>ConCost!T$27</f>
        <v>0</v>
      </c>
      <c r="U97" s="56">
        <f>ConCost!U$27</f>
        <v>0</v>
      </c>
      <c r="V97" s="56">
        <f>ConCost!V$27</f>
        <v>0</v>
      </c>
      <c r="W97" s="56">
        <f>ConCost!W$27</f>
        <v>0</v>
      </c>
      <c r="X97" s="56">
        <f>ConCost!X$27</f>
        <v>0</v>
      </c>
      <c r="Y97" s="56">
        <f>ConCost!Y$27</f>
        <v>0</v>
      </c>
      <c r="Z97" s="56">
        <f>ConCost!Z$27</f>
        <v>0</v>
      </c>
      <c r="AA97" s="56">
        <f>ConCost!AA$27</f>
        <v>0</v>
      </c>
      <c r="AB97" s="56">
        <f>ConCost!AB$27</f>
        <v>0</v>
      </c>
      <c r="AC97" s="56">
        <f>ConCost!AC$27</f>
        <v>0</v>
      </c>
      <c r="AD97" s="56">
        <f>ConCost!AD$27</f>
        <v>0</v>
      </c>
      <c r="AE97" s="56">
        <f>ConCost!AE$27</f>
        <v>0</v>
      </c>
      <c r="AF97" s="56">
        <f>ConCost!AF$27</f>
        <v>0</v>
      </c>
      <c r="AG97" s="56">
        <f>ConCost!AG$27</f>
        <v>0</v>
      </c>
      <c r="AH97" s="56">
        <f>ConCost!AH$27</f>
        <v>0</v>
      </c>
      <c r="AI97" s="56">
        <f>ConCost!AI$27</f>
        <v>0</v>
      </c>
      <c r="AJ97" s="56">
        <f>ConCost!AJ$27</f>
        <v>0</v>
      </c>
      <c r="AK97" s="56">
        <f>ConCost!AK$27</f>
        <v>0</v>
      </c>
      <c r="AL97" s="56">
        <f>ConCost!AL$27</f>
        <v>0</v>
      </c>
      <c r="AM97" s="56">
        <f>ConCost!AM$27</f>
        <v>0</v>
      </c>
      <c r="AN97" s="56">
        <f>ConCost!AN$27</f>
        <v>0</v>
      </c>
      <c r="AO97" s="56">
        <f>ConCost!AO$27</f>
        <v>0</v>
      </c>
      <c r="AP97" s="56">
        <f>ConCost!AP$27</f>
        <v>0</v>
      </c>
      <c r="AQ97" s="56">
        <f>ConCost!AQ$27</f>
        <v>0</v>
      </c>
      <c r="AR97" s="56">
        <f>ConCost!AR$27</f>
        <v>0</v>
      </c>
      <c r="AS97" s="56">
        <f>ConCost!AS$27</f>
        <v>0</v>
      </c>
      <c r="AT97" s="56">
        <f>ConCost!AT$27</f>
        <v>0</v>
      </c>
      <c r="AU97" s="56">
        <f>ConCost!AU$27</f>
        <v>0</v>
      </c>
      <c r="AV97" s="56">
        <f>ConCost!AV$27</f>
        <v>0</v>
      </c>
      <c r="AW97" s="56">
        <f>ConCost!AW$27</f>
        <v>0</v>
      </c>
      <c r="AX97" s="56">
        <f>ConCost!AX$27</f>
        <v>0</v>
      </c>
      <c r="AY97" s="56">
        <f>ConCost!AY$27</f>
        <v>0</v>
      </c>
      <c r="AZ97" s="56">
        <f>ConCost!AZ$27</f>
        <v>0</v>
      </c>
      <c r="BA97" s="56">
        <f>ConCost!BA$27</f>
        <v>0</v>
      </c>
      <c r="BB97" s="56">
        <f>ConCost!BB$27</f>
        <v>0</v>
      </c>
      <c r="BC97" s="56">
        <f>ConCost!BC$27</f>
        <v>0</v>
      </c>
      <c r="BD97" s="56">
        <f>ConCost!BD$27</f>
        <v>0</v>
      </c>
      <c r="BE97" s="56">
        <f>ConCost!BE$27</f>
        <v>0</v>
      </c>
      <c r="BF97" s="56">
        <f>ConCost!BF$27</f>
        <v>0</v>
      </c>
      <c r="BG97" s="56">
        <f>ConCost!BG$27</f>
        <v>0</v>
      </c>
      <c r="BH97" s="56">
        <f>ConCost!BH$27</f>
        <v>0</v>
      </c>
      <c r="BI97" s="56">
        <f>ConCost!BI$27</f>
        <v>0</v>
      </c>
      <c r="BJ97" s="56">
        <f>ConCost!BJ$27</f>
        <v>0</v>
      </c>
      <c r="BK97" s="56">
        <f>ConCost!BK$27</f>
        <v>0</v>
      </c>
      <c r="BL97" s="56">
        <f>ConCost!BL$27</f>
        <v>0</v>
      </c>
      <c r="BM97" s="56">
        <f>ConCost!BM$27</f>
        <v>0</v>
      </c>
      <c r="BN97" s="56">
        <f>ConCost!BN$27</f>
        <v>0</v>
      </c>
      <c r="BO97" s="56">
        <f>ConCost!BO$27</f>
        <v>0</v>
      </c>
      <c r="BP97" s="56">
        <f>ConCost!BP$27</f>
        <v>0</v>
      </c>
      <c r="BQ97" s="56">
        <f>ConCost!BQ$27</f>
        <v>0</v>
      </c>
      <c r="BR97" s="56">
        <f>ConCost!BR$27</f>
        <v>0</v>
      </c>
      <c r="BS97" s="56">
        <f>ConCost!BS$27</f>
        <v>0</v>
      </c>
      <c r="BT97" s="56">
        <f>ConCost!BT$27</f>
        <v>0</v>
      </c>
      <c r="BU97" s="56">
        <f>ConCost!BU$27</f>
        <v>0</v>
      </c>
      <c r="BV97" s="56">
        <f>ConCost!BV$27</f>
        <v>0</v>
      </c>
      <c r="BW97" s="56">
        <f>ConCost!BW$27</f>
        <v>0</v>
      </c>
      <c r="BX97" s="56">
        <f>ConCost!BX$27</f>
        <v>0</v>
      </c>
      <c r="BY97" s="56">
        <f>ConCost!BY$27</f>
        <v>0</v>
      </c>
      <c r="BZ97" s="56">
        <f>ConCost!BZ$27</f>
        <v>0</v>
      </c>
      <c r="CA97" s="56">
        <f>ConCost!CA$27</f>
        <v>0</v>
      </c>
      <c r="CB97" s="56">
        <f>ConCost!CB$27</f>
        <v>0</v>
      </c>
      <c r="CC97" s="56">
        <f>ConCost!CC$27</f>
        <v>0</v>
      </c>
      <c r="CD97" s="56">
        <f>ConCost!CD$27</f>
        <v>0</v>
      </c>
      <c r="CE97" s="56">
        <f>ConCost!CE$27</f>
        <v>0</v>
      </c>
      <c r="CF97" s="56">
        <f>ConCost!CF$27</f>
        <v>0</v>
      </c>
      <c r="CG97" s="56">
        <f>ConCost!CG$27</f>
        <v>0</v>
      </c>
      <c r="CH97" s="56">
        <f>ConCost!CH$27</f>
        <v>0</v>
      </c>
    </row>
    <row r="98" spans="1:86" x14ac:dyDescent="0.25">
      <c r="A98" s="55"/>
      <c r="B98" s="55"/>
      <c r="C98" s="55"/>
      <c r="D98" s="56" t="str">
        <f>ConCost!D$28</f>
        <v xml:space="preserve">Development cost </v>
      </c>
      <c r="E98" s="224">
        <f>ConCost!E$28</f>
        <v>0</v>
      </c>
      <c r="F98" s="224" t="str">
        <f>ConCost!F$28</f>
        <v>$ 000s</v>
      </c>
      <c r="G98" s="56">
        <f>ConCost!G$28</f>
        <v>0</v>
      </c>
      <c r="H98" s="56">
        <f>ConCost!H$28</f>
        <v>0</v>
      </c>
      <c r="I98" s="56">
        <f>ConCost!I$28</f>
        <v>0</v>
      </c>
      <c r="J98" s="56">
        <f>ConCost!J$28</f>
        <v>0</v>
      </c>
      <c r="K98" s="56">
        <f>ConCost!K$28</f>
        <v>0</v>
      </c>
      <c r="L98" s="56">
        <f>ConCost!L$28</f>
        <v>0</v>
      </c>
      <c r="M98" s="56">
        <f>ConCost!M$28</f>
        <v>0</v>
      </c>
      <c r="N98" s="56">
        <f>ConCost!N$28</f>
        <v>0</v>
      </c>
      <c r="O98" s="56">
        <f>ConCost!O$28</f>
        <v>0</v>
      </c>
      <c r="P98" s="56">
        <f>ConCost!P$28</f>
        <v>0</v>
      </c>
      <c r="Q98" s="56">
        <f>ConCost!Q$28</f>
        <v>0</v>
      </c>
      <c r="R98" s="56">
        <f>ConCost!R$28</f>
        <v>0</v>
      </c>
      <c r="S98" s="56">
        <f>ConCost!S$28</f>
        <v>0</v>
      </c>
      <c r="T98" s="56">
        <f>ConCost!T$28</f>
        <v>0</v>
      </c>
      <c r="U98" s="56">
        <f>ConCost!U$28</f>
        <v>0</v>
      </c>
      <c r="V98" s="56">
        <f>ConCost!V$28</f>
        <v>0</v>
      </c>
      <c r="W98" s="56">
        <f>ConCost!W$28</f>
        <v>0</v>
      </c>
      <c r="X98" s="56">
        <f>ConCost!X$28</f>
        <v>0</v>
      </c>
      <c r="Y98" s="56">
        <f>ConCost!Y$28</f>
        <v>0</v>
      </c>
      <c r="Z98" s="56">
        <f>ConCost!Z$28</f>
        <v>0</v>
      </c>
      <c r="AA98" s="56">
        <f>ConCost!AA$28</f>
        <v>0</v>
      </c>
      <c r="AB98" s="56">
        <f>ConCost!AB$28</f>
        <v>0</v>
      </c>
      <c r="AC98" s="56">
        <f>ConCost!AC$28</f>
        <v>0</v>
      </c>
      <c r="AD98" s="56">
        <f>ConCost!AD$28</f>
        <v>0</v>
      </c>
      <c r="AE98" s="56">
        <f>ConCost!AE$28</f>
        <v>0</v>
      </c>
      <c r="AF98" s="56">
        <f>ConCost!AF$28</f>
        <v>0</v>
      </c>
      <c r="AG98" s="56">
        <f>ConCost!AG$28</f>
        <v>0</v>
      </c>
      <c r="AH98" s="56">
        <f>ConCost!AH$28</f>
        <v>0</v>
      </c>
      <c r="AI98" s="56">
        <f>ConCost!AI$28</f>
        <v>0</v>
      </c>
      <c r="AJ98" s="56">
        <f>ConCost!AJ$28</f>
        <v>0</v>
      </c>
      <c r="AK98" s="56">
        <f>ConCost!AK$28</f>
        <v>0</v>
      </c>
      <c r="AL98" s="56">
        <f>ConCost!AL$28</f>
        <v>0</v>
      </c>
      <c r="AM98" s="56">
        <f>ConCost!AM$28</f>
        <v>0</v>
      </c>
      <c r="AN98" s="56">
        <f>ConCost!AN$28</f>
        <v>0</v>
      </c>
      <c r="AO98" s="56">
        <f>ConCost!AO$28</f>
        <v>0</v>
      </c>
      <c r="AP98" s="56">
        <f>ConCost!AP$28</f>
        <v>0</v>
      </c>
      <c r="AQ98" s="56">
        <f>ConCost!AQ$28</f>
        <v>0</v>
      </c>
      <c r="AR98" s="56">
        <f>ConCost!AR$28</f>
        <v>0</v>
      </c>
      <c r="AS98" s="56">
        <f>ConCost!AS$28</f>
        <v>0</v>
      </c>
      <c r="AT98" s="56">
        <f>ConCost!AT$28</f>
        <v>0</v>
      </c>
      <c r="AU98" s="56">
        <f>ConCost!AU$28</f>
        <v>0</v>
      </c>
      <c r="AV98" s="56">
        <f>ConCost!AV$28</f>
        <v>0</v>
      </c>
      <c r="AW98" s="56">
        <f>ConCost!AW$28</f>
        <v>0</v>
      </c>
      <c r="AX98" s="56">
        <f>ConCost!AX$28</f>
        <v>0</v>
      </c>
      <c r="AY98" s="56">
        <f>ConCost!AY$28</f>
        <v>0</v>
      </c>
      <c r="AZ98" s="56">
        <f>ConCost!AZ$28</f>
        <v>0</v>
      </c>
      <c r="BA98" s="56">
        <f>ConCost!BA$28</f>
        <v>0</v>
      </c>
      <c r="BB98" s="56">
        <f>ConCost!BB$28</f>
        <v>0</v>
      </c>
      <c r="BC98" s="56">
        <f>ConCost!BC$28</f>
        <v>0</v>
      </c>
      <c r="BD98" s="56">
        <f>ConCost!BD$28</f>
        <v>0</v>
      </c>
      <c r="BE98" s="56">
        <f>ConCost!BE$28</f>
        <v>0</v>
      </c>
      <c r="BF98" s="56">
        <f>ConCost!BF$28</f>
        <v>0</v>
      </c>
      <c r="BG98" s="56">
        <f>ConCost!BG$28</f>
        <v>0</v>
      </c>
      <c r="BH98" s="56">
        <f>ConCost!BH$28</f>
        <v>0</v>
      </c>
      <c r="BI98" s="56">
        <f>ConCost!BI$28</f>
        <v>0</v>
      </c>
      <c r="BJ98" s="56">
        <f>ConCost!BJ$28</f>
        <v>0</v>
      </c>
      <c r="BK98" s="56">
        <f>ConCost!BK$28</f>
        <v>0</v>
      </c>
      <c r="BL98" s="56">
        <f>ConCost!BL$28</f>
        <v>0</v>
      </c>
      <c r="BM98" s="56">
        <f>ConCost!BM$28</f>
        <v>0</v>
      </c>
      <c r="BN98" s="56">
        <f>ConCost!BN$28</f>
        <v>0</v>
      </c>
      <c r="BO98" s="56">
        <f>ConCost!BO$28</f>
        <v>0</v>
      </c>
      <c r="BP98" s="56">
        <f>ConCost!BP$28</f>
        <v>0</v>
      </c>
      <c r="BQ98" s="56">
        <f>ConCost!BQ$28</f>
        <v>0</v>
      </c>
      <c r="BR98" s="56">
        <f>ConCost!BR$28</f>
        <v>0</v>
      </c>
      <c r="BS98" s="56">
        <f>ConCost!BS$28</f>
        <v>0</v>
      </c>
      <c r="BT98" s="56">
        <f>ConCost!BT$28</f>
        <v>0</v>
      </c>
      <c r="BU98" s="56">
        <f>ConCost!BU$28</f>
        <v>0</v>
      </c>
      <c r="BV98" s="56">
        <f>ConCost!BV$28</f>
        <v>0</v>
      </c>
      <c r="BW98" s="56">
        <f>ConCost!BW$28</f>
        <v>0</v>
      </c>
      <c r="BX98" s="56">
        <f>ConCost!BX$28</f>
        <v>0</v>
      </c>
      <c r="BY98" s="56">
        <f>ConCost!BY$28</f>
        <v>0</v>
      </c>
      <c r="BZ98" s="56">
        <f>ConCost!BZ$28</f>
        <v>0</v>
      </c>
      <c r="CA98" s="56">
        <f>ConCost!CA$28</f>
        <v>0</v>
      </c>
      <c r="CB98" s="56">
        <f>ConCost!CB$28</f>
        <v>0</v>
      </c>
      <c r="CC98" s="56">
        <f>ConCost!CC$28</f>
        <v>0</v>
      </c>
      <c r="CD98" s="56">
        <f>ConCost!CD$28</f>
        <v>0</v>
      </c>
      <c r="CE98" s="56">
        <f>ConCost!CE$28</f>
        <v>0</v>
      </c>
      <c r="CF98" s="56">
        <f>ConCost!CF$28</f>
        <v>0</v>
      </c>
      <c r="CG98" s="56">
        <f>ConCost!CG$28</f>
        <v>0</v>
      </c>
      <c r="CH98" s="56">
        <f>ConCost!CH$28</f>
        <v>0</v>
      </c>
    </row>
    <row r="99" spans="1:86" x14ac:dyDescent="0.25">
      <c r="A99" s="55"/>
      <c r="B99" s="55"/>
      <c r="C99" s="55"/>
      <c r="D99" s="56" t="str">
        <f>ConCost!D$29</f>
        <v>Mobilization cost</v>
      </c>
      <c r="E99" s="224">
        <f>ConCost!E$29</f>
        <v>0</v>
      </c>
      <c r="F99" s="224" t="str">
        <f>ConCost!F$29</f>
        <v>$ 000s</v>
      </c>
      <c r="G99" s="56">
        <f>ConCost!G$29</f>
        <v>0</v>
      </c>
      <c r="H99" s="56">
        <f>ConCost!H$29</f>
        <v>0</v>
      </c>
      <c r="I99" s="56">
        <f>ConCost!I$29</f>
        <v>0</v>
      </c>
      <c r="J99" s="56">
        <f>ConCost!J$29</f>
        <v>0</v>
      </c>
      <c r="K99" s="56">
        <f>ConCost!K$29</f>
        <v>0</v>
      </c>
      <c r="L99" s="56">
        <f>ConCost!L$29</f>
        <v>0</v>
      </c>
      <c r="M99" s="56">
        <f>ConCost!M$29</f>
        <v>0</v>
      </c>
      <c r="N99" s="56">
        <f>ConCost!N$29</f>
        <v>0</v>
      </c>
      <c r="O99" s="56">
        <f>ConCost!O$29</f>
        <v>0</v>
      </c>
      <c r="P99" s="56">
        <f>ConCost!P$29</f>
        <v>0</v>
      </c>
      <c r="Q99" s="56">
        <f>ConCost!Q$29</f>
        <v>0</v>
      </c>
      <c r="R99" s="56">
        <f>ConCost!R$29</f>
        <v>0</v>
      </c>
      <c r="S99" s="56">
        <f>ConCost!S$29</f>
        <v>0</v>
      </c>
      <c r="T99" s="56">
        <f>ConCost!T$29</f>
        <v>0</v>
      </c>
      <c r="U99" s="56">
        <f>ConCost!U$29</f>
        <v>0</v>
      </c>
      <c r="V99" s="56">
        <f>ConCost!V$29</f>
        <v>0</v>
      </c>
      <c r="W99" s="56">
        <f>ConCost!W$29</f>
        <v>0</v>
      </c>
      <c r="X99" s="56">
        <f>ConCost!X$29</f>
        <v>0</v>
      </c>
      <c r="Y99" s="56">
        <f>ConCost!Y$29</f>
        <v>0</v>
      </c>
      <c r="Z99" s="56">
        <f>ConCost!Z$29</f>
        <v>0</v>
      </c>
      <c r="AA99" s="56">
        <f>ConCost!AA$29</f>
        <v>0</v>
      </c>
      <c r="AB99" s="56">
        <f>ConCost!AB$29</f>
        <v>0</v>
      </c>
      <c r="AC99" s="56">
        <f>ConCost!AC$29</f>
        <v>0</v>
      </c>
      <c r="AD99" s="56">
        <f>ConCost!AD$29</f>
        <v>0</v>
      </c>
      <c r="AE99" s="56">
        <f>ConCost!AE$29</f>
        <v>0</v>
      </c>
      <c r="AF99" s="56">
        <f>ConCost!AF$29</f>
        <v>0</v>
      </c>
      <c r="AG99" s="56">
        <f>ConCost!AG$29</f>
        <v>0</v>
      </c>
      <c r="AH99" s="56">
        <f>ConCost!AH$29</f>
        <v>0</v>
      </c>
      <c r="AI99" s="56">
        <f>ConCost!AI$29</f>
        <v>0</v>
      </c>
      <c r="AJ99" s="56">
        <f>ConCost!AJ$29</f>
        <v>0</v>
      </c>
      <c r="AK99" s="56">
        <f>ConCost!AK$29</f>
        <v>0</v>
      </c>
      <c r="AL99" s="56">
        <f>ConCost!AL$29</f>
        <v>0</v>
      </c>
      <c r="AM99" s="56">
        <f>ConCost!AM$29</f>
        <v>0</v>
      </c>
      <c r="AN99" s="56">
        <f>ConCost!AN$29</f>
        <v>0</v>
      </c>
      <c r="AO99" s="56">
        <f>ConCost!AO$29</f>
        <v>0</v>
      </c>
      <c r="AP99" s="56">
        <f>ConCost!AP$29</f>
        <v>0</v>
      </c>
      <c r="AQ99" s="56">
        <f>ConCost!AQ$29</f>
        <v>0</v>
      </c>
      <c r="AR99" s="56">
        <f>ConCost!AR$29</f>
        <v>0</v>
      </c>
      <c r="AS99" s="56">
        <f>ConCost!AS$29</f>
        <v>0</v>
      </c>
      <c r="AT99" s="56">
        <f>ConCost!AT$29</f>
        <v>0</v>
      </c>
      <c r="AU99" s="56">
        <f>ConCost!AU$29</f>
        <v>0</v>
      </c>
      <c r="AV99" s="56">
        <f>ConCost!AV$29</f>
        <v>0</v>
      </c>
      <c r="AW99" s="56">
        <f>ConCost!AW$29</f>
        <v>0</v>
      </c>
      <c r="AX99" s="56">
        <f>ConCost!AX$29</f>
        <v>0</v>
      </c>
      <c r="AY99" s="56">
        <f>ConCost!AY$29</f>
        <v>0</v>
      </c>
      <c r="AZ99" s="56">
        <f>ConCost!AZ$29</f>
        <v>0</v>
      </c>
      <c r="BA99" s="56">
        <f>ConCost!BA$29</f>
        <v>0</v>
      </c>
      <c r="BB99" s="56">
        <f>ConCost!BB$29</f>
        <v>0</v>
      </c>
      <c r="BC99" s="56">
        <f>ConCost!BC$29</f>
        <v>0</v>
      </c>
      <c r="BD99" s="56">
        <f>ConCost!BD$29</f>
        <v>0</v>
      </c>
      <c r="BE99" s="56">
        <f>ConCost!BE$29</f>
        <v>0</v>
      </c>
      <c r="BF99" s="56">
        <f>ConCost!BF$29</f>
        <v>0</v>
      </c>
      <c r="BG99" s="56">
        <f>ConCost!BG$29</f>
        <v>0</v>
      </c>
      <c r="BH99" s="56">
        <f>ConCost!BH$29</f>
        <v>0</v>
      </c>
      <c r="BI99" s="56">
        <f>ConCost!BI$29</f>
        <v>0</v>
      </c>
      <c r="BJ99" s="56">
        <f>ConCost!BJ$29</f>
        <v>0</v>
      </c>
      <c r="BK99" s="56">
        <f>ConCost!BK$29</f>
        <v>0</v>
      </c>
      <c r="BL99" s="56">
        <f>ConCost!BL$29</f>
        <v>0</v>
      </c>
      <c r="BM99" s="56">
        <f>ConCost!BM$29</f>
        <v>0</v>
      </c>
      <c r="BN99" s="56">
        <f>ConCost!BN$29</f>
        <v>0</v>
      </c>
      <c r="BO99" s="56">
        <f>ConCost!BO$29</f>
        <v>0</v>
      </c>
      <c r="BP99" s="56">
        <f>ConCost!BP$29</f>
        <v>0</v>
      </c>
      <c r="BQ99" s="56">
        <f>ConCost!BQ$29</f>
        <v>0</v>
      </c>
      <c r="BR99" s="56">
        <f>ConCost!BR$29</f>
        <v>0</v>
      </c>
      <c r="BS99" s="56">
        <f>ConCost!BS$29</f>
        <v>0</v>
      </c>
      <c r="BT99" s="56">
        <f>ConCost!BT$29</f>
        <v>0</v>
      </c>
      <c r="BU99" s="56">
        <f>ConCost!BU$29</f>
        <v>0</v>
      </c>
      <c r="BV99" s="56">
        <f>ConCost!BV$29</f>
        <v>0</v>
      </c>
      <c r="BW99" s="56">
        <f>ConCost!BW$29</f>
        <v>0</v>
      </c>
      <c r="BX99" s="56">
        <f>ConCost!BX$29</f>
        <v>0</v>
      </c>
      <c r="BY99" s="56">
        <f>ConCost!BY$29</f>
        <v>0</v>
      </c>
      <c r="BZ99" s="56">
        <f>ConCost!BZ$29</f>
        <v>0</v>
      </c>
      <c r="CA99" s="56">
        <f>ConCost!CA$29</f>
        <v>0</v>
      </c>
      <c r="CB99" s="56">
        <f>ConCost!CB$29</f>
        <v>0</v>
      </c>
      <c r="CC99" s="56">
        <f>ConCost!CC$29</f>
        <v>0</v>
      </c>
      <c r="CD99" s="56">
        <f>ConCost!CD$29</f>
        <v>0</v>
      </c>
      <c r="CE99" s="56">
        <f>ConCost!CE$29</f>
        <v>0</v>
      </c>
      <c r="CF99" s="56">
        <f>ConCost!CF$29</f>
        <v>0</v>
      </c>
      <c r="CG99" s="56">
        <f>ConCost!CG$29</f>
        <v>0</v>
      </c>
      <c r="CH99" s="56">
        <f>ConCost!CH$29</f>
        <v>0</v>
      </c>
    </row>
    <row r="100" spans="1:86" x14ac:dyDescent="0.25">
      <c r="A100" s="55"/>
      <c r="B100" s="55"/>
      <c r="C100" s="55"/>
      <c r="D100" s="56" t="str">
        <f>ConCost!D$30</f>
        <v>Owner G&amp;A cost</v>
      </c>
      <c r="E100" s="224">
        <f>ConCost!E$30</f>
        <v>0</v>
      </c>
      <c r="F100" s="224" t="str">
        <f>ConCost!F$30</f>
        <v>$ 000s</v>
      </c>
      <c r="G100" s="56">
        <f>ConCost!G$30</f>
        <v>0</v>
      </c>
      <c r="H100" s="56">
        <f>ConCost!H$30</f>
        <v>0</v>
      </c>
      <c r="I100" s="56">
        <f>ConCost!I$30</f>
        <v>0</v>
      </c>
      <c r="J100" s="56">
        <f>ConCost!J$30</f>
        <v>0</v>
      </c>
      <c r="K100" s="56">
        <f>ConCost!K$30</f>
        <v>0</v>
      </c>
      <c r="L100" s="56">
        <f>ConCost!L$30</f>
        <v>0</v>
      </c>
      <c r="M100" s="56">
        <f>ConCost!M$30</f>
        <v>0</v>
      </c>
      <c r="N100" s="56">
        <f>ConCost!N$30</f>
        <v>0</v>
      </c>
      <c r="O100" s="56">
        <f>ConCost!O$30</f>
        <v>0</v>
      </c>
      <c r="P100" s="56">
        <f>ConCost!P$30</f>
        <v>0</v>
      </c>
      <c r="Q100" s="56">
        <f>ConCost!Q$30</f>
        <v>0</v>
      </c>
      <c r="R100" s="56">
        <f>ConCost!R$30</f>
        <v>0</v>
      </c>
      <c r="S100" s="56">
        <f>ConCost!S$30</f>
        <v>0</v>
      </c>
      <c r="T100" s="56">
        <f>ConCost!T$30</f>
        <v>0</v>
      </c>
      <c r="U100" s="56">
        <f>ConCost!U$30</f>
        <v>0</v>
      </c>
      <c r="V100" s="56">
        <f>ConCost!V$30</f>
        <v>0</v>
      </c>
      <c r="W100" s="56">
        <f>ConCost!W$30</f>
        <v>0</v>
      </c>
      <c r="X100" s="56">
        <f>ConCost!X$30</f>
        <v>0</v>
      </c>
      <c r="Y100" s="56">
        <f>ConCost!Y$30</f>
        <v>0</v>
      </c>
      <c r="Z100" s="56">
        <f>ConCost!Z$30</f>
        <v>0</v>
      </c>
      <c r="AA100" s="56">
        <f>ConCost!AA$30</f>
        <v>0</v>
      </c>
      <c r="AB100" s="56">
        <f>ConCost!AB$30</f>
        <v>0</v>
      </c>
      <c r="AC100" s="56">
        <f>ConCost!AC$30</f>
        <v>0</v>
      </c>
      <c r="AD100" s="56">
        <f>ConCost!AD$30</f>
        <v>0</v>
      </c>
      <c r="AE100" s="56">
        <f>ConCost!AE$30</f>
        <v>0</v>
      </c>
      <c r="AF100" s="56">
        <f>ConCost!AF$30</f>
        <v>0</v>
      </c>
      <c r="AG100" s="56">
        <f>ConCost!AG$30</f>
        <v>0</v>
      </c>
      <c r="AH100" s="56">
        <f>ConCost!AH$30</f>
        <v>0</v>
      </c>
      <c r="AI100" s="56">
        <f>ConCost!AI$30</f>
        <v>0</v>
      </c>
      <c r="AJ100" s="56">
        <f>ConCost!AJ$30</f>
        <v>0</v>
      </c>
      <c r="AK100" s="56">
        <f>ConCost!AK$30</f>
        <v>0</v>
      </c>
      <c r="AL100" s="56">
        <f>ConCost!AL$30</f>
        <v>0</v>
      </c>
      <c r="AM100" s="56">
        <f>ConCost!AM$30</f>
        <v>0</v>
      </c>
      <c r="AN100" s="56">
        <f>ConCost!AN$30</f>
        <v>0</v>
      </c>
      <c r="AO100" s="56">
        <f>ConCost!AO$30</f>
        <v>0</v>
      </c>
      <c r="AP100" s="56">
        <f>ConCost!AP$30</f>
        <v>0</v>
      </c>
      <c r="AQ100" s="56">
        <f>ConCost!AQ$30</f>
        <v>0</v>
      </c>
      <c r="AR100" s="56">
        <f>ConCost!AR$30</f>
        <v>0</v>
      </c>
      <c r="AS100" s="56">
        <f>ConCost!AS$30</f>
        <v>0</v>
      </c>
      <c r="AT100" s="56">
        <f>ConCost!AT$30</f>
        <v>0</v>
      </c>
      <c r="AU100" s="56">
        <f>ConCost!AU$30</f>
        <v>0</v>
      </c>
      <c r="AV100" s="56">
        <f>ConCost!AV$30</f>
        <v>0</v>
      </c>
      <c r="AW100" s="56">
        <f>ConCost!AW$30</f>
        <v>0</v>
      </c>
      <c r="AX100" s="56">
        <f>ConCost!AX$30</f>
        <v>0</v>
      </c>
      <c r="AY100" s="56">
        <f>ConCost!AY$30</f>
        <v>0</v>
      </c>
      <c r="AZ100" s="56">
        <f>ConCost!AZ$30</f>
        <v>0</v>
      </c>
      <c r="BA100" s="56">
        <f>ConCost!BA$30</f>
        <v>0</v>
      </c>
      <c r="BB100" s="56">
        <f>ConCost!BB$30</f>
        <v>0</v>
      </c>
      <c r="BC100" s="56">
        <f>ConCost!BC$30</f>
        <v>0</v>
      </c>
      <c r="BD100" s="56">
        <f>ConCost!BD$30</f>
        <v>0</v>
      </c>
      <c r="BE100" s="56">
        <f>ConCost!BE$30</f>
        <v>0</v>
      </c>
      <c r="BF100" s="56">
        <f>ConCost!BF$30</f>
        <v>0</v>
      </c>
      <c r="BG100" s="56">
        <f>ConCost!BG$30</f>
        <v>0</v>
      </c>
      <c r="BH100" s="56">
        <f>ConCost!BH$30</f>
        <v>0</v>
      </c>
      <c r="BI100" s="56">
        <f>ConCost!BI$30</f>
        <v>0</v>
      </c>
      <c r="BJ100" s="56">
        <f>ConCost!BJ$30</f>
        <v>0</v>
      </c>
      <c r="BK100" s="56">
        <f>ConCost!BK$30</f>
        <v>0</v>
      </c>
      <c r="BL100" s="56">
        <f>ConCost!BL$30</f>
        <v>0</v>
      </c>
      <c r="BM100" s="56">
        <f>ConCost!BM$30</f>
        <v>0</v>
      </c>
      <c r="BN100" s="56">
        <f>ConCost!BN$30</f>
        <v>0</v>
      </c>
      <c r="BO100" s="56">
        <f>ConCost!BO$30</f>
        <v>0</v>
      </c>
      <c r="BP100" s="56">
        <f>ConCost!BP$30</f>
        <v>0</v>
      </c>
      <c r="BQ100" s="56">
        <f>ConCost!BQ$30</f>
        <v>0</v>
      </c>
      <c r="BR100" s="56">
        <f>ConCost!BR$30</f>
        <v>0</v>
      </c>
      <c r="BS100" s="56">
        <f>ConCost!BS$30</f>
        <v>0</v>
      </c>
      <c r="BT100" s="56">
        <f>ConCost!BT$30</f>
        <v>0</v>
      </c>
      <c r="BU100" s="56">
        <f>ConCost!BU$30</f>
        <v>0</v>
      </c>
      <c r="BV100" s="56">
        <f>ConCost!BV$30</f>
        <v>0</v>
      </c>
      <c r="BW100" s="56">
        <f>ConCost!BW$30</f>
        <v>0</v>
      </c>
      <c r="BX100" s="56">
        <f>ConCost!BX$30</f>
        <v>0</v>
      </c>
      <c r="BY100" s="56">
        <f>ConCost!BY$30</f>
        <v>0</v>
      </c>
      <c r="BZ100" s="56">
        <f>ConCost!BZ$30</f>
        <v>0</v>
      </c>
      <c r="CA100" s="56">
        <f>ConCost!CA$30</f>
        <v>0</v>
      </c>
      <c r="CB100" s="56">
        <f>ConCost!CB$30</f>
        <v>0</v>
      </c>
      <c r="CC100" s="56">
        <f>ConCost!CC$30</f>
        <v>0</v>
      </c>
      <c r="CD100" s="56">
        <f>ConCost!CD$30</f>
        <v>0</v>
      </c>
      <c r="CE100" s="56">
        <f>ConCost!CE$30</f>
        <v>0</v>
      </c>
      <c r="CF100" s="56">
        <f>ConCost!CF$30</f>
        <v>0</v>
      </c>
      <c r="CG100" s="56">
        <f>ConCost!CG$30</f>
        <v>0</v>
      </c>
      <c r="CH100" s="56">
        <f>ConCost!CH$30</f>
        <v>0</v>
      </c>
    </row>
    <row r="101" spans="1:86" x14ac:dyDescent="0.25">
      <c r="A101" s="55"/>
      <c r="B101" s="55"/>
      <c r="C101" s="55"/>
      <c r="D101" s="56" t="str">
        <f>ConCost!D$39</f>
        <v xml:space="preserve">Contingency </v>
      </c>
      <c r="E101" s="224">
        <f>ConCost!E$39</f>
        <v>0</v>
      </c>
      <c r="F101" s="224" t="str">
        <f>ConCost!F$39</f>
        <v>$ 000s</v>
      </c>
      <c r="G101" s="56">
        <f>ConCost!G$39</f>
        <v>0</v>
      </c>
      <c r="H101" s="56">
        <f>ConCost!H$39</f>
        <v>0</v>
      </c>
      <c r="I101" s="56">
        <f>ConCost!I$39</f>
        <v>0</v>
      </c>
      <c r="J101" s="56">
        <f>ConCost!J$39</f>
        <v>0</v>
      </c>
      <c r="K101" s="56">
        <f>ConCost!K$39</f>
        <v>0</v>
      </c>
      <c r="L101" s="56">
        <f>ConCost!L$39</f>
        <v>0</v>
      </c>
      <c r="M101" s="56">
        <f>ConCost!M$39</f>
        <v>0</v>
      </c>
      <c r="N101" s="56">
        <f>ConCost!N$39</f>
        <v>0</v>
      </c>
      <c r="O101" s="56">
        <f>ConCost!O$39</f>
        <v>0</v>
      </c>
      <c r="P101" s="56">
        <f>ConCost!P$39</f>
        <v>0</v>
      </c>
      <c r="Q101" s="56">
        <f>ConCost!Q$39</f>
        <v>0</v>
      </c>
      <c r="R101" s="56">
        <f>ConCost!R$39</f>
        <v>0</v>
      </c>
      <c r="S101" s="56">
        <f>ConCost!S$39</f>
        <v>0</v>
      </c>
      <c r="T101" s="56">
        <f>ConCost!T$39</f>
        <v>0</v>
      </c>
      <c r="U101" s="56">
        <f>ConCost!U$39</f>
        <v>0</v>
      </c>
      <c r="V101" s="56">
        <f>ConCost!V$39</f>
        <v>0</v>
      </c>
      <c r="W101" s="56">
        <f>ConCost!W$39</f>
        <v>0</v>
      </c>
      <c r="X101" s="56">
        <f>ConCost!X$39</f>
        <v>0</v>
      </c>
      <c r="Y101" s="56">
        <f>ConCost!Y$39</f>
        <v>0</v>
      </c>
      <c r="Z101" s="56">
        <f>ConCost!Z$39</f>
        <v>0</v>
      </c>
      <c r="AA101" s="56">
        <f>ConCost!AA$39</f>
        <v>0</v>
      </c>
      <c r="AB101" s="56">
        <f>ConCost!AB$39</f>
        <v>0</v>
      </c>
      <c r="AC101" s="56">
        <f>ConCost!AC$39</f>
        <v>0</v>
      </c>
      <c r="AD101" s="56">
        <f>ConCost!AD$39</f>
        <v>0</v>
      </c>
      <c r="AE101" s="56">
        <f>ConCost!AE$39</f>
        <v>0</v>
      </c>
      <c r="AF101" s="56">
        <f>ConCost!AF$39</f>
        <v>0</v>
      </c>
      <c r="AG101" s="56">
        <f>ConCost!AG$39</f>
        <v>0</v>
      </c>
      <c r="AH101" s="56">
        <f>ConCost!AH$39</f>
        <v>0</v>
      </c>
      <c r="AI101" s="56">
        <f>ConCost!AI$39</f>
        <v>0</v>
      </c>
      <c r="AJ101" s="56">
        <f>ConCost!AJ$39</f>
        <v>0</v>
      </c>
      <c r="AK101" s="56">
        <f>ConCost!AK$39</f>
        <v>0</v>
      </c>
      <c r="AL101" s="56">
        <f>ConCost!AL$39</f>
        <v>0</v>
      </c>
      <c r="AM101" s="56">
        <f>ConCost!AM$39</f>
        <v>0</v>
      </c>
      <c r="AN101" s="56">
        <f>ConCost!AN$39</f>
        <v>0</v>
      </c>
      <c r="AO101" s="56">
        <f>ConCost!AO$39</f>
        <v>0</v>
      </c>
      <c r="AP101" s="56">
        <f>ConCost!AP$39</f>
        <v>0</v>
      </c>
      <c r="AQ101" s="56">
        <f>ConCost!AQ$39</f>
        <v>0</v>
      </c>
      <c r="AR101" s="56">
        <f>ConCost!AR$39</f>
        <v>0</v>
      </c>
      <c r="AS101" s="56">
        <f>ConCost!AS$39</f>
        <v>0</v>
      </c>
      <c r="AT101" s="56">
        <f>ConCost!AT$39</f>
        <v>0</v>
      </c>
      <c r="AU101" s="56">
        <f>ConCost!AU$39</f>
        <v>0</v>
      </c>
      <c r="AV101" s="56">
        <f>ConCost!AV$39</f>
        <v>0</v>
      </c>
      <c r="AW101" s="56">
        <f>ConCost!AW$39</f>
        <v>0</v>
      </c>
      <c r="AX101" s="56">
        <f>ConCost!AX$39</f>
        <v>0</v>
      </c>
      <c r="AY101" s="56">
        <f>ConCost!AY$39</f>
        <v>0</v>
      </c>
      <c r="AZ101" s="56">
        <f>ConCost!AZ$39</f>
        <v>0</v>
      </c>
      <c r="BA101" s="56">
        <f>ConCost!BA$39</f>
        <v>0</v>
      </c>
      <c r="BB101" s="56">
        <f>ConCost!BB$39</f>
        <v>0</v>
      </c>
      <c r="BC101" s="56">
        <f>ConCost!BC$39</f>
        <v>0</v>
      </c>
      <c r="BD101" s="56">
        <f>ConCost!BD$39</f>
        <v>0</v>
      </c>
      <c r="BE101" s="56">
        <f>ConCost!BE$39</f>
        <v>0</v>
      </c>
      <c r="BF101" s="56">
        <f>ConCost!BF$39</f>
        <v>0</v>
      </c>
      <c r="BG101" s="56">
        <f>ConCost!BG$39</f>
        <v>0</v>
      </c>
      <c r="BH101" s="56">
        <f>ConCost!BH$39</f>
        <v>0</v>
      </c>
      <c r="BI101" s="56">
        <f>ConCost!BI$39</f>
        <v>0</v>
      </c>
      <c r="BJ101" s="56">
        <f>ConCost!BJ$39</f>
        <v>0</v>
      </c>
      <c r="BK101" s="56">
        <f>ConCost!BK$39</f>
        <v>0</v>
      </c>
      <c r="BL101" s="56">
        <f>ConCost!BL$39</f>
        <v>0</v>
      </c>
      <c r="BM101" s="56">
        <f>ConCost!BM$39</f>
        <v>0</v>
      </c>
      <c r="BN101" s="56">
        <f>ConCost!BN$39</f>
        <v>0</v>
      </c>
      <c r="BO101" s="56">
        <f>ConCost!BO$39</f>
        <v>0</v>
      </c>
      <c r="BP101" s="56">
        <f>ConCost!BP$39</f>
        <v>0</v>
      </c>
      <c r="BQ101" s="56">
        <f>ConCost!BQ$39</f>
        <v>0</v>
      </c>
      <c r="BR101" s="56">
        <f>ConCost!BR$39</f>
        <v>0</v>
      </c>
      <c r="BS101" s="56">
        <f>ConCost!BS$39</f>
        <v>0</v>
      </c>
      <c r="BT101" s="56">
        <f>ConCost!BT$39</f>
        <v>0</v>
      </c>
      <c r="BU101" s="56">
        <f>ConCost!BU$39</f>
        <v>0</v>
      </c>
      <c r="BV101" s="56">
        <f>ConCost!BV$39</f>
        <v>0</v>
      </c>
      <c r="BW101" s="56">
        <f>ConCost!BW$39</f>
        <v>0</v>
      </c>
      <c r="BX101" s="56">
        <f>ConCost!BX$39</f>
        <v>0</v>
      </c>
      <c r="BY101" s="56">
        <f>ConCost!BY$39</f>
        <v>0</v>
      </c>
      <c r="BZ101" s="56">
        <f>ConCost!BZ$39</f>
        <v>0</v>
      </c>
      <c r="CA101" s="56">
        <f>ConCost!CA$39</f>
        <v>0</v>
      </c>
      <c r="CB101" s="56">
        <f>ConCost!CB$39</f>
        <v>0</v>
      </c>
      <c r="CC101" s="56">
        <f>ConCost!CC$39</f>
        <v>0</v>
      </c>
      <c r="CD101" s="56">
        <f>ConCost!CD$39</f>
        <v>0</v>
      </c>
      <c r="CE101" s="56">
        <f>ConCost!CE$39</f>
        <v>0</v>
      </c>
      <c r="CF101" s="56">
        <f>ConCost!CF$39</f>
        <v>0</v>
      </c>
      <c r="CG101" s="56">
        <f>ConCost!CG$39</f>
        <v>0</v>
      </c>
      <c r="CH101" s="56">
        <f>ConCost!CH$39</f>
        <v>0</v>
      </c>
    </row>
    <row r="102" spans="1:86" x14ac:dyDescent="0.25">
      <c r="D102" s="6" t="str">
        <f>D$30</f>
        <v xml:space="preserve">Construction debt up front fee </v>
      </c>
      <c r="E102" s="166">
        <f t="shared" ref="E102:BP102" si="68">E$30</f>
        <v>0</v>
      </c>
      <c r="F102" s="166" t="str">
        <f t="shared" si="68"/>
        <v>$ 000s</v>
      </c>
      <c r="G102" s="6">
        <f t="shared" si="68"/>
        <v>387.94940328957426</v>
      </c>
      <c r="H102" s="6">
        <f t="shared" si="68"/>
        <v>0</v>
      </c>
      <c r="I102" s="6">
        <f t="shared" si="68"/>
        <v>387.94940328957426</v>
      </c>
      <c r="J102" s="6">
        <f t="shared" si="68"/>
        <v>0</v>
      </c>
      <c r="K102" s="6">
        <f t="shared" si="68"/>
        <v>0</v>
      </c>
      <c r="L102" s="6">
        <f t="shared" si="68"/>
        <v>0</v>
      </c>
      <c r="M102" s="6">
        <f t="shared" si="68"/>
        <v>0</v>
      </c>
      <c r="N102" s="6">
        <f t="shared" si="68"/>
        <v>0</v>
      </c>
      <c r="O102" s="6">
        <f t="shared" si="68"/>
        <v>0</v>
      </c>
      <c r="P102" s="6">
        <f t="shared" si="68"/>
        <v>0</v>
      </c>
      <c r="Q102" s="6">
        <f t="shared" si="68"/>
        <v>0</v>
      </c>
      <c r="R102" s="6">
        <f t="shared" si="68"/>
        <v>0</v>
      </c>
      <c r="S102" s="6">
        <f t="shared" si="68"/>
        <v>0</v>
      </c>
      <c r="T102" s="6">
        <f t="shared" si="68"/>
        <v>0</v>
      </c>
      <c r="U102" s="6">
        <f t="shared" si="68"/>
        <v>0</v>
      </c>
      <c r="V102" s="6">
        <f t="shared" si="68"/>
        <v>0</v>
      </c>
      <c r="W102" s="6">
        <f t="shared" si="68"/>
        <v>0</v>
      </c>
      <c r="X102" s="6">
        <f t="shared" si="68"/>
        <v>0</v>
      </c>
      <c r="Y102" s="6">
        <f t="shared" si="68"/>
        <v>0</v>
      </c>
      <c r="Z102" s="6">
        <f t="shared" si="68"/>
        <v>0</v>
      </c>
      <c r="AA102" s="6">
        <f t="shared" si="68"/>
        <v>0</v>
      </c>
      <c r="AB102" s="6">
        <f t="shared" si="68"/>
        <v>0</v>
      </c>
      <c r="AC102" s="6">
        <f t="shared" si="68"/>
        <v>0</v>
      </c>
      <c r="AD102" s="6">
        <f t="shared" si="68"/>
        <v>0</v>
      </c>
      <c r="AE102" s="6">
        <f t="shared" si="68"/>
        <v>0</v>
      </c>
      <c r="AF102" s="6">
        <f t="shared" si="68"/>
        <v>0</v>
      </c>
      <c r="AG102" s="6">
        <f t="shared" si="68"/>
        <v>0</v>
      </c>
      <c r="AH102" s="6">
        <f t="shared" si="68"/>
        <v>0</v>
      </c>
      <c r="AI102" s="6">
        <f t="shared" si="68"/>
        <v>0</v>
      </c>
      <c r="AJ102" s="6">
        <f t="shared" si="68"/>
        <v>0</v>
      </c>
      <c r="AK102" s="6">
        <f t="shared" si="68"/>
        <v>0</v>
      </c>
      <c r="AL102" s="6">
        <f t="shared" si="68"/>
        <v>0</v>
      </c>
      <c r="AM102" s="6">
        <f t="shared" si="68"/>
        <v>0</v>
      </c>
      <c r="AN102" s="6">
        <f t="shared" si="68"/>
        <v>0</v>
      </c>
      <c r="AO102" s="6">
        <f t="shared" si="68"/>
        <v>0</v>
      </c>
      <c r="AP102" s="6">
        <f t="shared" si="68"/>
        <v>0</v>
      </c>
      <c r="AQ102" s="6">
        <f t="shared" si="68"/>
        <v>0</v>
      </c>
      <c r="AR102" s="6">
        <f t="shared" si="68"/>
        <v>0</v>
      </c>
      <c r="AS102" s="6">
        <f t="shared" si="68"/>
        <v>0</v>
      </c>
      <c r="AT102" s="6">
        <f t="shared" si="68"/>
        <v>0</v>
      </c>
      <c r="AU102" s="6">
        <f t="shared" si="68"/>
        <v>0</v>
      </c>
      <c r="AV102" s="6">
        <f t="shared" si="68"/>
        <v>0</v>
      </c>
      <c r="AW102" s="6">
        <f t="shared" si="68"/>
        <v>0</v>
      </c>
      <c r="AX102" s="6">
        <f t="shared" si="68"/>
        <v>0</v>
      </c>
      <c r="AY102" s="6">
        <f t="shared" si="68"/>
        <v>0</v>
      </c>
      <c r="AZ102" s="6">
        <f t="shared" si="68"/>
        <v>0</v>
      </c>
      <c r="BA102" s="6">
        <f t="shared" si="68"/>
        <v>0</v>
      </c>
      <c r="BB102" s="6">
        <f t="shared" si="68"/>
        <v>0</v>
      </c>
      <c r="BC102" s="6">
        <f t="shared" si="68"/>
        <v>0</v>
      </c>
      <c r="BD102" s="6">
        <f t="shared" si="68"/>
        <v>0</v>
      </c>
      <c r="BE102" s="6">
        <f t="shared" si="68"/>
        <v>0</v>
      </c>
      <c r="BF102" s="6">
        <f t="shared" si="68"/>
        <v>0</v>
      </c>
      <c r="BG102" s="6">
        <f t="shared" si="68"/>
        <v>0</v>
      </c>
      <c r="BH102" s="6">
        <f t="shared" si="68"/>
        <v>0</v>
      </c>
      <c r="BI102" s="6">
        <f t="shared" si="68"/>
        <v>0</v>
      </c>
      <c r="BJ102" s="6">
        <f t="shared" si="68"/>
        <v>0</v>
      </c>
      <c r="BK102" s="6">
        <f t="shared" si="68"/>
        <v>0</v>
      </c>
      <c r="BL102" s="6">
        <f t="shared" si="68"/>
        <v>0</v>
      </c>
      <c r="BM102" s="6">
        <f t="shared" si="68"/>
        <v>0</v>
      </c>
      <c r="BN102" s="6">
        <f t="shared" si="68"/>
        <v>0</v>
      </c>
      <c r="BO102" s="6">
        <f t="shared" si="68"/>
        <v>0</v>
      </c>
      <c r="BP102" s="6">
        <f t="shared" si="68"/>
        <v>0</v>
      </c>
      <c r="BQ102" s="6">
        <f t="shared" ref="BQ102:CH102" si="69">BQ$30</f>
        <v>0</v>
      </c>
      <c r="BR102" s="6">
        <f t="shared" si="69"/>
        <v>0</v>
      </c>
      <c r="BS102" s="6">
        <f t="shared" si="69"/>
        <v>0</v>
      </c>
      <c r="BT102" s="6">
        <f t="shared" si="69"/>
        <v>0</v>
      </c>
      <c r="BU102" s="6">
        <f t="shared" si="69"/>
        <v>0</v>
      </c>
      <c r="BV102" s="6">
        <f t="shared" si="69"/>
        <v>0</v>
      </c>
      <c r="BW102" s="6">
        <f t="shared" si="69"/>
        <v>0</v>
      </c>
      <c r="BX102" s="6">
        <f t="shared" si="69"/>
        <v>0</v>
      </c>
      <c r="BY102" s="6">
        <f t="shared" si="69"/>
        <v>0</v>
      </c>
      <c r="BZ102" s="6">
        <f t="shared" si="69"/>
        <v>0</v>
      </c>
      <c r="CA102" s="6">
        <f t="shared" si="69"/>
        <v>0</v>
      </c>
      <c r="CB102" s="6">
        <f t="shared" si="69"/>
        <v>0</v>
      </c>
      <c r="CC102" s="6">
        <f t="shared" si="69"/>
        <v>0</v>
      </c>
      <c r="CD102" s="6">
        <f t="shared" si="69"/>
        <v>0</v>
      </c>
      <c r="CE102" s="6">
        <f t="shared" si="69"/>
        <v>0</v>
      </c>
      <c r="CF102" s="6">
        <f t="shared" si="69"/>
        <v>0</v>
      </c>
      <c r="CG102" s="6">
        <f t="shared" si="69"/>
        <v>0</v>
      </c>
      <c r="CH102" s="6">
        <f t="shared" si="69"/>
        <v>0</v>
      </c>
    </row>
    <row r="103" spans="1:86" x14ac:dyDescent="0.25">
      <c r="D103" s="6" t="str">
        <f>D$45</f>
        <v>Construction debt commitment fee</v>
      </c>
      <c r="E103" s="166">
        <f t="shared" ref="E103:BP103" si="70">E$45</f>
        <v>0</v>
      </c>
      <c r="F103" s="166" t="str">
        <f t="shared" si="70"/>
        <v>$ 000s</v>
      </c>
      <c r="G103" s="6">
        <f t="shared" si="70"/>
        <v>290.96205246718068</v>
      </c>
      <c r="H103" s="6">
        <f t="shared" si="70"/>
        <v>0</v>
      </c>
      <c r="I103" s="6">
        <f t="shared" si="70"/>
        <v>87.288615740154199</v>
      </c>
      <c r="J103" s="6">
        <f t="shared" si="70"/>
        <v>87.288615740154199</v>
      </c>
      <c r="K103" s="6">
        <f t="shared" si="70"/>
        <v>116.38482098687228</v>
      </c>
      <c r="L103" s="6">
        <f t="shared" si="70"/>
        <v>0</v>
      </c>
      <c r="M103" s="6">
        <f t="shared" si="70"/>
        <v>0</v>
      </c>
      <c r="N103" s="6">
        <f t="shared" si="70"/>
        <v>0</v>
      </c>
      <c r="O103" s="6">
        <f t="shared" si="70"/>
        <v>0</v>
      </c>
      <c r="P103" s="6">
        <f t="shared" si="70"/>
        <v>0</v>
      </c>
      <c r="Q103" s="6">
        <f t="shared" si="70"/>
        <v>0</v>
      </c>
      <c r="R103" s="6">
        <f t="shared" si="70"/>
        <v>0</v>
      </c>
      <c r="S103" s="6">
        <f t="shared" si="70"/>
        <v>0</v>
      </c>
      <c r="T103" s="6">
        <f t="shared" si="70"/>
        <v>0</v>
      </c>
      <c r="U103" s="6">
        <f t="shared" si="70"/>
        <v>0</v>
      </c>
      <c r="V103" s="6">
        <f t="shared" si="70"/>
        <v>0</v>
      </c>
      <c r="W103" s="6">
        <f t="shared" si="70"/>
        <v>0</v>
      </c>
      <c r="X103" s="6">
        <f t="shared" si="70"/>
        <v>0</v>
      </c>
      <c r="Y103" s="6">
        <f t="shared" si="70"/>
        <v>0</v>
      </c>
      <c r="Z103" s="6">
        <f t="shared" si="70"/>
        <v>0</v>
      </c>
      <c r="AA103" s="6">
        <f t="shared" si="70"/>
        <v>0</v>
      </c>
      <c r="AB103" s="6">
        <f t="shared" si="70"/>
        <v>0</v>
      </c>
      <c r="AC103" s="6">
        <f t="shared" si="70"/>
        <v>0</v>
      </c>
      <c r="AD103" s="6">
        <f t="shared" si="70"/>
        <v>0</v>
      </c>
      <c r="AE103" s="6">
        <f t="shared" si="70"/>
        <v>0</v>
      </c>
      <c r="AF103" s="6">
        <f t="shared" si="70"/>
        <v>0</v>
      </c>
      <c r="AG103" s="6">
        <f t="shared" si="70"/>
        <v>0</v>
      </c>
      <c r="AH103" s="6">
        <f t="shared" si="70"/>
        <v>0</v>
      </c>
      <c r="AI103" s="6">
        <f t="shared" si="70"/>
        <v>0</v>
      </c>
      <c r="AJ103" s="6">
        <f t="shared" si="70"/>
        <v>0</v>
      </c>
      <c r="AK103" s="6">
        <f t="shared" si="70"/>
        <v>0</v>
      </c>
      <c r="AL103" s="6">
        <f t="shared" si="70"/>
        <v>0</v>
      </c>
      <c r="AM103" s="6">
        <f t="shared" si="70"/>
        <v>0</v>
      </c>
      <c r="AN103" s="6">
        <f t="shared" si="70"/>
        <v>0</v>
      </c>
      <c r="AO103" s="6">
        <f t="shared" si="70"/>
        <v>0</v>
      </c>
      <c r="AP103" s="6">
        <f t="shared" si="70"/>
        <v>0</v>
      </c>
      <c r="AQ103" s="6">
        <f t="shared" si="70"/>
        <v>0</v>
      </c>
      <c r="AR103" s="6">
        <f t="shared" si="70"/>
        <v>0</v>
      </c>
      <c r="AS103" s="6">
        <f t="shared" si="70"/>
        <v>0</v>
      </c>
      <c r="AT103" s="6">
        <f t="shared" si="70"/>
        <v>0</v>
      </c>
      <c r="AU103" s="6">
        <f t="shared" si="70"/>
        <v>0</v>
      </c>
      <c r="AV103" s="6">
        <f t="shared" si="70"/>
        <v>0</v>
      </c>
      <c r="AW103" s="6">
        <f t="shared" si="70"/>
        <v>0</v>
      </c>
      <c r="AX103" s="6">
        <f t="shared" si="70"/>
        <v>0</v>
      </c>
      <c r="AY103" s="6">
        <f t="shared" si="70"/>
        <v>0</v>
      </c>
      <c r="AZ103" s="6">
        <f t="shared" si="70"/>
        <v>0</v>
      </c>
      <c r="BA103" s="6">
        <f t="shared" si="70"/>
        <v>0</v>
      </c>
      <c r="BB103" s="6">
        <f t="shared" si="70"/>
        <v>0</v>
      </c>
      <c r="BC103" s="6">
        <f t="shared" si="70"/>
        <v>0</v>
      </c>
      <c r="BD103" s="6">
        <f t="shared" si="70"/>
        <v>0</v>
      </c>
      <c r="BE103" s="6">
        <f t="shared" si="70"/>
        <v>0</v>
      </c>
      <c r="BF103" s="6">
        <f t="shared" si="70"/>
        <v>0</v>
      </c>
      <c r="BG103" s="6">
        <f t="shared" si="70"/>
        <v>0</v>
      </c>
      <c r="BH103" s="6">
        <f t="shared" si="70"/>
        <v>0</v>
      </c>
      <c r="BI103" s="6">
        <f t="shared" si="70"/>
        <v>0</v>
      </c>
      <c r="BJ103" s="6">
        <f t="shared" si="70"/>
        <v>0</v>
      </c>
      <c r="BK103" s="6">
        <f t="shared" si="70"/>
        <v>0</v>
      </c>
      <c r="BL103" s="6">
        <f t="shared" si="70"/>
        <v>0</v>
      </c>
      <c r="BM103" s="6">
        <f t="shared" si="70"/>
        <v>0</v>
      </c>
      <c r="BN103" s="6">
        <f t="shared" si="70"/>
        <v>0</v>
      </c>
      <c r="BO103" s="6">
        <f t="shared" si="70"/>
        <v>0</v>
      </c>
      <c r="BP103" s="6">
        <f t="shared" si="70"/>
        <v>0</v>
      </c>
      <c r="BQ103" s="6">
        <f t="shared" ref="BQ103:CH103" si="71">BQ$45</f>
        <v>0</v>
      </c>
      <c r="BR103" s="6">
        <f t="shared" si="71"/>
        <v>0</v>
      </c>
      <c r="BS103" s="6">
        <f t="shared" si="71"/>
        <v>0</v>
      </c>
      <c r="BT103" s="6">
        <f t="shared" si="71"/>
        <v>0</v>
      </c>
      <c r="BU103" s="6">
        <f t="shared" si="71"/>
        <v>0</v>
      </c>
      <c r="BV103" s="6">
        <f t="shared" si="71"/>
        <v>0</v>
      </c>
      <c r="BW103" s="6">
        <f t="shared" si="71"/>
        <v>0</v>
      </c>
      <c r="BX103" s="6">
        <f t="shared" si="71"/>
        <v>0</v>
      </c>
      <c r="BY103" s="6">
        <f t="shared" si="71"/>
        <v>0</v>
      </c>
      <c r="BZ103" s="6">
        <f t="shared" si="71"/>
        <v>0</v>
      </c>
      <c r="CA103" s="6">
        <f t="shared" si="71"/>
        <v>0</v>
      </c>
      <c r="CB103" s="6">
        <f t="shared" si="71"/>
        <v>0</v>
      </c>
      <c r="CC103" s="6">
        <f t="shared" si="71"/>
        <v>0</v>
      </c>
      <c r="CD103" s="6">
        <f t="shared" si="71"/>
        <v>0</v>
      </c>
      <c r="CE103" s="6">
        <f t="shared" si="71"/>
        <v>0</v>
      </c>
      <c r="CF103" s="6">
        <f t="shared" si="71"/>
        <v>0</v>
      </c>
      <c r="CG103" s="6">
        <f t="shared" si="71"/>
        <v>0</v>
      </c>
      <c r="CH103" s="6">
        <f t="shared" si="71"/>
        <v>0</v>
      </c>
    </row>
    <row r="104" spans="1:86" x14ac:dyDescent="0.25">
      <c r="D104" s="56" t="str">
        <f>D$11</f>
        <v>Interests accrued construction</v>
      </c>
      <c r="E104" s="56">
        <f t="shared" ref="E104:BP104" si="72">E$11</f>
        <v>0.04</v>
      </c>
      <c r="F104" s="56">
        <f t="shared" si="72"/>
        <v>0</v>
      </c>
      <c r="G104" s="56">
        <f t="shared" si="72"/>
        <v>775.89880657914853</v>
      </c>
      <c r="H104" s="56">
        <f t="shared" si="72"/>
        <v>0</v>
      </c>
      <c r="I104" s="56">
        <f t="shared" si="72"/>
        <v>232.76964197374454</v>
      </c>
      <c r="J104" s="56">
        <f t="shared" si="72"/>
        <v>232.76964197374454</v>
      </c>
      <c r="K104" s="56">
        <f t="shared" si="72"/>
        <v>310.35952263165944</v>
      </c>
      <c r="L104" s="56">
        <f t="shared" si="72"/>
        <v>0</v>
      </c>
      <c r="M104" s="56">
        <f t="shared" si="72"/>
        <v>0</v>
      </c>
      <c r="N104" s="56">
        <f t="shared" si="72"/>
        <v>0</v>
      </c>
      <c r="O104" s="56">
        <f t="shared" si="72"/>
        <v>0</v>
      </c>
      <c r="P104" s="56">
        <f t="shared" si="72"/>
        <v>0</v>
      </c>
      <c r="Q104" s="56">
        <f t="shared" si="72"/>
        <v>0</v>
      </c>
      <c r="R104" s="56">
        <f t="shared" si="72"/>
        <v>0</v>
      </c>
      <c r="S104" s="56">
        <f t="shared" si="72"/>
        <v>0</v>
      </c>
      <c r="T104" s="56">
        <f t="shared" si="72"/>
        <v>0</v>
      </c>
      <c r="U104" s="56">
        <f t="shared" si="72"/>
        <v>0</v>
      </c>
      <c r="V104" s="56">
        <f t="shared" si="72"/>
        <v>0</v>
      </c>
      <c r="W104" s="56">
        <f t="shared" si="72"/>
        <v>0</v>
      </c>
      <c r="X104" s="56">
        <f t="shared" si="72"/>
        <v>0</v>
      </c>
      <c r="Y104" s="56">
        <f t="shared" si="72"/>
        <v>0</v>
      </c>
      <c r="Z104" s="56">
        <f t="shared" si="72"/>
        <v>0</v>
      </c>
      <c r="AA104" s="56">
        <f t="shared" si="72"/>
        <v>0</v>
      </c>
      <c r="AB104" s="56">
        <f t="shared" si="72"/>
        <v>0</v>
      </c>
      <c r="AC104" s="56">
        <f t="shared" si="72"/>
        <v>0</v>
      </c>
      <c r="AD104" s="56">
        <f t="shared" si="72"/>
        <v>0</v>
      </c>
      <c r="AE104" s="56">
        <f t="shared" si="72"/>
        <v>0</v>
      </c>
      <c r="AF104" s="56">
        <f t="shared" si="72"/>
        <v>0</v>
      </c>
      <c r="AG104" s="56">
        <f t="shared" si="72"/>
        <v>0</v>
      </c>
      <c r="AH104" s="56">
        <f t="shared" si="72"/>
        <v>0</v>
      </c>
      <c r="AI104" s="56">
        <f t="shared" si="72"/>
        <v>0</v>
      </c>
      <c r="AJ104" s="56">
        <f t="shared" si="72"/>
        <v>0</v>
      </c>
      <c r="AK104" s="56">
        <f t="shared" si="72"/>
        <v>0</v>
      </c>
      <c r="AL104" s="56">
        <f t="shared" si="72"/>
        <v>0</v>
      </c>
      <c r="AM104" s="56">
        <f t="shared" si="72"/>
        <v>0</v>
      </c>
      <c r="AN104" s="56">
        <f t="shared" si="72"/>
        <v>0</v>
      </c>
      <c r="AO104" s="56">
        <f t="shared" si="72"/>
        <v>0</v>
      </c>
      <c r="AP104" s="56">
        <f t="shared" si="72"/>
        <v>0</v>
      </c>
      <c r="AQ104" s="56">
        <f t="shared" si="72"/>
        <v>0</v>
      </c>
      <c r="AR104" s="56">
        <f t="shared" si="72"/>
        <v>0</v>
      </c>
      <c r="AS104" s="56">
        <f t="shared" si="72"/>
        <v>0</v>
      </c>
      <c r="AT104" s="56">
        <f t="shared" si="72"/>
        <v>0</v>
      </c>
      <c r="AU104" s="56">
        <f t="shared" si="72"/>
        <v>0</v>
      </c>
      <c r="AV104" s="56">
        <f t="shared" si="72"/>
        <v>0</v>
      </c>
      <c r="AW104" s="56">
        <f t="shared" si="72"/>
        <v>0</v>
      </c>
      <c r="AX104" s="56">
        <f t="shared" si="72"/>
        <v>0</v>
      </c>
      <c r="AY104" s="56">
        <f t="shared" si="72"/>
        <v>0</v>
      </c>
      <c r="AZ104" s="56">
        <f t="shared" si="72"/>
        <v>0</v>
      </c>
      <c r="BA104" s="56">
        <f t="shared" si="72"/>
        <v>0</v>
      </c>
      <c r="BB104" s="56">
        <f t="shared" si="72"/>
        <v>0</v>
      </c>
      <c r="BC104" s="56">
        <f t="shared" si="72"/>
        <v>0</v>
      </c>
      <c r="BD104" s="56">
        <f t="shared" si="72"/>
        <v>0</v>
      </c>
      <c r="BE104" s="56">
        <f t="shared" si="72"/>
        <v>0</v>
      </c>
      <c r="BF104" s="56">
        <f t="shared" si="72"/>
        <v>0</v>
      </c>
      <c r="BG104" s="56">
        <f t="shared" si="72"/>
        <v>0</v>
      </c>
      <c r="BH104" s="56">
        <f t="shared" si="72"/>
        <v>0</v>
      </c>
      <c r="BI104" s="56">
        <f t="shared" si="72"/>
        <v>0</v>
      </c>
      <c r="BJ104" s="56">
        <f t="shared" si="72"/>
        <v>0</v>
      </c>
      <c r="BK104" s="56">
        <f t="shared" si="72"/>
        <v>0</v>
      </c>
      <c r="BL104" s="56">
        <f t="shared" si="72"/>
        <v>0</v>
      </c>
      <c r="BM104" s="56">
        <f t="shared" si="72"/>
        <v>0</v>
      </c>
      <c r="BN104" s="56">
        <f t="shared" si="72"/>
        <v>0</v>
      </c>
      <c r="BO104" s="56">
        <f t="shared" si="72"/>
        <v>0</v>
      </c>
      <c r="BP104" s="56">
        <f t="shared" si="72"/>
        <v>0</v>
      </c>
      <c r="BQ104" s="56">
        <f t="shared" ref="BQ104:CH104" si="73">BQ$11</f>
        <v>0</v>
      </c>
      <c r="BR104" s="56">
        <f t="shared" si="73"/>
        <v>0</v>
      </c>
      <c r="BS104" s="56">
        <f t="shared" si="73"/>
        <v>0</v>
      </c>
      <c r="BT104" s="56">
        <f t="shared" si="73"/>
        <v>0</v>
      </c>
      <c r="BU104" s="56">
        <f t="shared" si="73"/>
        <v>0</v>
      </c>
      <c r="BV104" s="56">
        <f t="shared" si="73"/>
        <v>0</v>
      </c>
      <c r="BW104" s="56">
        <f t="shared" si="73"/>
        <v>0</v>
      </c>
      <c r="BX104" s="56">
        <f t="shared" si="73"/>
        <v>0</v>
      </c>
      <c r="BY104" s="56">
        <f t="shared" si="73"/>
        <v>0</v>
      </c>
      <c r="BZ104" s="56">
        <f t="shared" si="73"/>
        <v>0</v>
      </c>
      <c r="CA104" s="56">
        <f t="shared" si="73"/>
        <v>0</v>
      </c>
      <c r="CB104" s="56">
        <f t="shared" si="73"/>
        <v>0</v>
      </c>
      <c r="CC104" s="56">
        <f t="shared" si="73"/>
        <v>0</v>
      </c>
      <c r="CD104" s="56">
        <f t="shared" si="73"/>
        <v>0</v>
      </c>
      <c r="CE104" s="56">
        <f t="shared" si="73"/>
        <v>0</v>
      </c>
      <c r="CF104" s="56">
        <f t="shared" si="73"/>
        <v>0</v>
      </c>
      <c r="CG104" s="56">
        <f t="shared" si="73"/>
        <v>0</v>
      </c>
      <c r="CH104" s="56">
        <f t="shared" si="73"/>
        <v>0</v>
      </c>
    </row>
    <row r="105" spans="1:86" s="45" customFormat="1" x14ac:dyDescent="0.25">
      <c r="A105" s="57"/>
      <c r="B105" s="57"/>
      <c r="C105" s="57"/>
      <c r="D105" s="58" t="s">
        <v>77</v>
      </c>
      <c r="E105" s="222"/>
      <c r="F105" s="223" t="s">
        <v>59</v>
      </c>
      <c r="G105" s="46">
        <f>SUM(I105:CH105)</f>
        <v>71454.810262335901</v>
      </c>
      <c r="H105" s="44"/>
      <c r="I105" s="46">
        <f t="shared" ref="I105:AN105" si="74">SUM(I97:I104)</f>
        <v>21708.007661003474</v>
      </c>
      <c r="J105" s="46">
        <f t="shared" si="74"/>
        <v>21320.058257713899</v>
      </c>
      <c r="K105" s="46">
        <f t="shared" si="74"/>
        <v>28426.744343618535</v>
      </c>
      <c r="L105" s="46">
        <f t="shared" si="74"/>
        <v>0</v>
      </c>
      <c r="M105" s="46">
        <f t="shared" si="74"/>
        <v>0</v>
      </c>
      <c r="N105" s="46">
        <f t="shared" si="74"/>
        <v>0</v>
      </c>
      <c r="O105" s="46">
        <f t="shared" si="74"/>
        <v>0</v>
      </c>
      <c r="P105" s="46">
        <f t="shared" si="74"/>
        <v>0</v>
      </c>
      <c r="Q105" s="46">
        <f t="shared" si="74"/>
        <v>0</v>
      </c>
      <c r="R105" s="46">
        <f t="shared" si="74"/>
        <v>0</v>
      </c>
      <c r="S105" s="46">
        <f t="shared" si="74"/>
        <v>0</v>
      </c>
      <c r="T105" s="46">
        <f t="shared" si="74"/>
        <v>0</v>
      </c>
      <c r="U105" s="46">
        <f t="shared" si="74"/>
        <v>0</v>
      </c>
      <c r="V105" s="46">
        <f t="shared" si="74"/>
        <v>0</v>
      </c>
      <c r="W105" s="46">
        <f t="shared" si="74"/>
        <v>0</v>
      </c>
      <c r="X105" s="46">
        <f t="shared" si="74"/>
        <v>0</v>
      </c>
      <c r="Y105" s="46">
        <f t="shared" si="74"/>
        <v>0</v>
      </c>
      <c r="Z105" s="46">
        <f t="shared" si="74"/>
        <v>0</v>
      </c>
      <c r="AA105" s="46">
        <f t="shared" si="74"/>
        <v>0</v>
      </c>
      <c r="AB105" s="46">
        <f t="shared" si="74"/>
        <v>0</v>
      </c>
      <c r="AC105" s="46">
        <f t="shared" si="74"/>
        <v>0</v>
      </c>
      <c r="AD105" s="46">
        <f t="shared" si="74"/>
        <v>0</v>
      </c>
      <c r="AE105" s="46">
        <f t="shared" si="74"/>
        <v>0</v>
      </c>
      <c r="AF105" s="46">
        <f t="shared" si="74"/>
        <v>0</v>
      </c>
      <c r="AG105" s="46">
        <f t="shared" si="74"/>
        <v>0</v>
      </c>
      <c r="AH105" s="46">
        <f t="shared" si="74"/>
        <v>0</v>
      </c>
      <c r="AI105" s="46">
        <f t="shared" si="74"/>
        <v>0</v>
      </c>
      <c r="AJ105" s="46">
        <f t="shared" si="74"/>
        <v>0</v>
      </c>
      <c r="AK105" s="46">
        <f t="shared" si="74"/>
        <v>0</v>
      </c>
      <c r="AL105" s="46">
        <f t="shared" si="74"/>
        <v>0</v>
      </c>
      <c r="AM105" s="46">
        <f t="shared" si="74"/>
        <v>0</v>
      </c>
      <c r="AN105" s="46">
        <f t="shared" si="74"/>
        <v>0</v>
      </c>
      <c r="AO105" s="46">
        <f t="shared" ref="AO105:BT105" si="75">SUM(AO97:AO104)</f>
        <v>0</v>
      </c>
      <c r="AP105" s="46">
        <f t="shared" si="75"/>
        <v>0</v>
      </c>
      <c r="AQ105" s="46">
        <f t="shared" si="75"/>
        <v>0</v>
      </c>
      <c r="AR105" s="46">
        <f t="shared" si="75"/>
        <v>0</v>
      </c>
      <c r="AS105" s="46">
        <f t="shared" si="75"/>
        <v>0</v>
      </c>
      <c r="AT105" s="46">
        <f t="shared" si="75"/>
        <v>0</v>
      </c>
      <c r="AU105" s="46">
        <f t="shared" si="75"/>
        <v>0</v>
      </c>
      <c r="AV105" s="46">
        <f t="shared" si="75"/>
        <v>0</v>
      </c>
      <c r="AW105" s="46">
        <f t="shared" si="75"/>
        <v>0</v>
      </c>
      <c r="AX105" s="46">
        <f t="shared" si="75"/>
        <v>0</v>
      </c>
      <c r="AY105" s="46">
        <f t="shared" si="75"/>
        <v>0</v>
      </c>
      <c r="AZ105" s="46">
        <f t="shared" si="75"/>
        <v>0</v>
      </c>
      <c r="BA105" s="46">
        <f t="shared" si="75"/>
        <v>0</v>
      </c>
      <c r="BB105" s="46">
        <f t="shared" si="75"/>
        <v>0</v>
      </c>
      <c r="BC105" s="46">
        <f t="shared" si="75"/>
        <v>0</v>
      </c>
      <c r="BD105" s="46">
        <f t="shared" si="75"/>
        <v>0</v>
      </c>
      <c r="BE105" s="46">
        <f t="shared" si="75"/>
        <v>0</v>
      </c>
      <c r="BF105" s="46">
        <f t="shared" si="75"/>
        <v>0</v>
      </c>
      <c r="BG105" s="46">
        <f t="shared" si="75"/>
        <v>0</v>
      </c>
      <c r="BH105" s="46">
        <f t="shared" si="75"/>
        <v>0</v>
      </c>
      <c r="BI105" s="46">
        <f t="shared" si="75"/>
        <v>0</v>
      </c>
      <c r="BJ105" s="46">
        <f t="shared" si="75"/>
        <v>0</v>
      </c>
      <c r="BK105" s="46">
        <f t="shared" si="75"/>
        <v>0</v>
      </c>
      <c r="BL105" s="46">
        <f t="shared" si="75"/>
        <v>0</v>
      </c>
      <c r="BM105" s="46">
        <f t="shared" si="75"/>
        <v>0</v>
      </c>
      <c r="BN105" s="46">
        <f t="shared" si="75"/>
        <v>0</v>
      </c>
      <c r="BO105" s="46">
        <f t="shared" si="75"/>
        <v>0</v>
      </c>
      <c r="BP105" s="46">
        <f t="shared" si="75"/>
        <v>0</v>
      </c>
      <c r="BQ105" s="46">
        <f t="shared" si="75"/>
        <v>0</v>
      </c>
      <c r="BR105" s="46">
        <f t="shared" si="75"/>
        <v>0</v>
      </c>
      <c r="BS105" s="46">
        <f t="shared" si="75"/>
        <v>0</v>
      </c>
      <c r="BT105" s="46">
        <f t="shared" si="75"/>
        <v>0</v>
      </c>
      <c r="BU105" s="46">
        <f t="shared" ref="BU105:CH105" si="76">SUM(BU97:BU104)</f>
        <v>0</v>
      </c>
      <c r="BV105" s="46">
        <f t="shared" si="76"/>
        <v>0</v>
      </c>
      <c r="BW105" s="46">
        <f t="shared" si="76"/>
        <v>0</v>
      </c>
      <c r="BX105" s="46">
        <f t="shared" si="76"/>
        <v>0</v>
      </c>
      <c r="BY105" s="46">
        <f t="shared" si="76"/>
        <v>0</v>
      </c>
      <c r="BZ105" s="46">
        <f t="shared" si="76"/>
        <v>0</v>
      </c>
      <c r="CA105" s="46">
        <f t="shared" si="76"/>
        <v>0</v>
      </c>
      <c r="CB105" s="46">
        <f t="shared" si="76"/>
        <v>0</v>
      </c>
      <c r="CC105" s="46">
        <f t="shared" si="76"/>
        <v>0</v>
      </c>
      <c r="CD105" s="46">
        <f t="shared" si="76"/>
        <v>0</v>
      </c>
      <c r="CE105" s="46">
        <f t="shared" si="76"/>
        <v>0</v>
      </c>
      <c r="CF105" s="46">
        <f t="shared" si="76"/>
        <v>0</v>
      </c>
      <c r="CG105" s="46">
        <f t="shared" si="76"/>
        <v>0</v>
      </c>
      <c r="CH105" s="46">
        <f t="shared" si="76"/>
        <v>0</v>
      </c>
    </row>
    <row r="106" spans="1:86" x14ac:dyDescent="0.25">
      <c r="A106" s="2"/>
      <c r="B106" s="2"/>
      <c r="C106" s="2"/>
      <c r="D106" s="1"/>
    </row>
    <row r="107" spans="1:86" x14ac:dyDescent="0.25">
      <c r="A107" s="2"/>
      <c r="B107" s="2"/>
      <c r="C107" s="2"/>
      <c r="D107" s="1" t="str">
        <f>D$95</f>
        <v xml:space="preserve">Sources of funds </v>
      </c>
      <c r="E107" s="229">
        <f t="shared" ref="E107:BP107" si="77">E$95</f>
        <v>0</v>
      </c>
      <c r="F107" s="229" t="str">
        <f t="shared" si="77"/>
        <v>$ 000s</v>
      </c>
      <c r="G107" s="1">
        <f t="shared" si="77"/>
        <v>71454.810262335901</v>
      </c>
      <c r="H107" s="1">
        <f t="shared" si="77"/>
        <v>0</v>
      </c>
      <c r="I107" s="1">
        <f t="shared" si="77"/>
        <v>21708.007661003474</v>
      </c>
      <c r="J107" s="1">
        <f t="shared" si="77"/>
        <v>21320.058257713899</v>
      </c>
      <c r="K107" s="1">
        <f t="shared" si="77"/>
        <v>28426.744343618531</v>
      </c>
      <c r="L107" s="1">
        <f t="shared" si="77"/>
        <v>0</v>
      </c>
      <c r="M107" s="1">
        <f t="shared" si="77"/>
        <v>0</v>
      </c>
      <c r="N107" s="1">
        <f t="shared" si="77"/>
        <v>0</v>
      </c>
      <c r="O107" s="1">
        <f t="shared" si="77"/>
        <v>0</v>
      </c>
      <c r="P107" s="1">
        <f t="shared" si="77"/>
        <v>0</v>
      </c>
      <c r="Q107" s="1">
        <f t="shared" si="77"/>
        <v>0</v>
      </c>
      <c r="R107" s="1">
        <f t="shared" si="77"/>
        <v>0</v>
      </c>
      <c r="S107" s="1">
        <f t="shared" si="77"/>
        <v>0</v>
      </c>
      <c r="T107" s="1">
        <f t="shared" si="77"/>
        <v>0</v>
      </c>
      <c r="U107" s="1">
        <f t="shared" si="77"/>
        <v>0</v>
      </c>
      <c r="V107" s="1">
        <f t="shared" si="77"/>
        <v>0</v>
      </c>
      <c r="W107" s="1">
        <f t="shared" si="77"/>
        <v>0</v>
      </c>
      <c r="X107" s="1">
        <f t="shared" si="77"/>
        <v>0</v>
      </c>
      <c r="Y107" s="1">
        <f t="shared" si="77"/>
        <v>0</v>
      </c>
      <c r="Z107" s="1">
        <f t="shared" si="77"/>
        <v>0</v>
      </c>
      <c r="AA107" s="1">
        <f t="shared" si="77"/>
        <v>0</v>
      </c>
      <c r="AB107" s="1">
        <f t="shared" si="77"/>
        <v>0</v>
      </c>
      <c r="AC107" s="1">
        <f t="shared" si="77"/>
        <v>0</v>
      </c>
      <c r="AD107" s="1">
        <f t="shared" si="77"/>
        <v>0</v>
      </c>
      <c r="AE107" s="1">
        <f t="shared" si="77"/>
        <v>0</v>
      </c>
      <c r="AF107" s="1">
        <f t="shared" si="77"/>
        <v>0</v>
      </c>
      <c r="AG107" s="1">
        <f t="shared" si="77"/>
        <v>0</v>
      </c>
      <c r="AH107" s="1">
        <f t="shared" si="77"/>
        <v>0</v>
      </c>
      <c r="AI107" s="1">
        <f t="shared" si="77"/>
        <v>0</v>
      </c>
      <c r="AJ107" s="1">
        <f t="shared" si="77"/>
        <v>0</v>
      </c>
      <c r="AK107" s="1">
        <f t="shared" si="77"/>
        <v>0</v>
      </c>
      <c r="AL107" s="1">
        <f t="shared" si="77"/>
        <v>0</v>
      </c>
      <c r="AM107" s="1">
        <f t="shared" si="77"/>
        <v>0</v>
      </c>
      <c r="AN107" s="1">
        <f t="shared" si="77"/>
        <v>0</v>
      </c>
      <c r="AO107" s="1">
        <f t="shared" si="77"/>
        <v>0</v>
      </c>
      <c r="AP107" s="1">
        <f t="shared" si="77"/>
        <v>0</v>
      </c>
      <c r="AQ107" s="1">
        <f t="shared" si="77"/>
        <v>0</v>
      </c>
      <c r="AR107" s="1">
        <f t="shared" si="77"/>
        <v>0</v>
      </c>
      <c r="AS107" s="1">
        <f t="shared" si="77"/>
        <v>0</v>
      </c>
      <c r="AT107" s="1">
        <f t="shared" si="77"/>
        <v>0</v>
      </c>
      <c r="AU107" s="1">
        <f t="shared" si="77"/>
        <v>0</v>
      </c>
      <c r="AV107" s="1">
        <f t="shared" si="77"/>
        <v>0</v>
      </c>
      <c r="AW107" s="1">
        <f t="shared" si="77"/>
        <v>0</v>
      </c>
      <c r="AX107" s="1">
        <f t="shared" si="77"/>
        <v>0</v>
      </c>
      <c r="AY107" s="1">
        <f t="shared" si="77"/>
        <v>0</v>
      </c>
      <c r="AZ107" s="1">
        <f t="shared" si="77"/>
        <v>0</v>
      </c>
      <c r="BA107" s="1">
        <f t="shared" si="77"/>
        <v>0</v>
      </c>
      <c r="BB107" s="1">
        <f t="shared" si="77"/>
        <v>0</v>
      </c>
      <c r="BC107" s="1">
        <f t="shared" si="77"/>
        <v>0</v>
      </c>
      <c r="BD107" s="1">
        <f t="shared" si="77"/>
        <v>0</v>
      </c>
      <c r="BE107" s="1">
        <f t="shared" si="77"/>
        <v>0</v>
      </c>
      <c r="BF107" s="1">
        <f t="shared" si="77"/>
        <v>0</v>
      </c>
      <c r="BG107" s="1">
        <f t="shared" si="77"/>
        <v>0</v>
      </c>
      <c r="BH107" s="1">
        <f t="shared" si="77"/>
        <v>0</v>
      </c>
      <c r="BI107" s="1">
        <f t="shared" si="77"/>
        <v>0</v>
      </c>
      <c r="BJ107" s="1">
        <f t="shared" si="77"/>
        <v>0</v>
      </c>
      <c r="BK107" s="1">
        <f t="shared" si="77"/>
        <v>0</v>
      </c>
      <c r="BL107" s="1">
        <f t="shared" si="77"/>
        <v>0</v>
      </c>
      <c r="BM107" s="1">
        <f t="shared" si="77"/>
        <v>0</v>
      </c>
      <c r="BN107" s="1">
        <f t="shared" si="77"/>
        <v>0</v>
      </c>
      <c r="BO107" s="1">
        <f t="shared" si="77"/>
        <v>0</v>
      </c>
      <c r="BP107" s="1">
        <f t="shared" si="77"/>
        <v>0</v>
      </c>
      <c r="BQ107" s="1">
        <f t="shared" ref="BQ107:CH107" si="78">BQ$95</f>
        <v>0</v>
      </c>
      <c r="BR107" s="1">
        <f t="shared" si="78"/>
        <v>0</v>
      </c>
      <c r="BS107" s="1">
        <f t="shared" si="78"/>
        <v>0</v>
      </c>
      <c r="BT107" s="1">
        <f t="shared" si="78"/>
        <v>0</v>
      </c>
      <c r="BU107" s="1">
        <f t="shared" si="78"/>
        <v>0</v>
      </c>
      <c r="BV107" s="1">
        <f t="shared" si="78"/>
        <v>0</v>
      </c>
      <c r="BW107" s="1">
        <f t="shared" si="78"/>
        <v>0</v>
      </c>
      <c r="BX107" s="1">
        <f t="shared" si="78"/>
        <v>0</v>
      </c>
      <c r="BY107" s="1">
        <f t="shared" si="78"/>
        <v>0</v>
      </c>
      <c r="BZ107" s="1">
        <f t="shared" si="78"/>
        <v>0</v>
      </c>
      <c r="CA107" s="1">
        <f t="shared" si="78"/>
        <v>0</v>
      </c>
      <c r="CB107" s="1">
        <f t="shared" si="78"/>
        <v>0</v>
      </c>
      <c r="CC107" s="1">
        <f t="shared" si="78"/>
        <v>0</v>
      </c>
      <c r="CD107" s="1">
        <f t="shared" si="78"/>
        <v>0</v>
      </c>
      <c r="CE107" s="1">
        <f t="shared" si="78"/>
        <v>0</v>
      </c>
      <c r="CF107" s="1">
        <f t="shared" si="78"/>
        <v>0</v>
      </c>
      <c r="CG107" s="1">
        <f t="shared" si="78"/>
        <v>0</v>
      </c>
      <c r="CH107" s="1">
        <f t="shared" si="78"/>
        <v>0</v>
      </c>
    </row>
    <row r="108" spans="1:86" x14ac:dyDescent="0.25">
      <c r="A108" s="2"/>
      <c r="B108" s="2"/>
      <c r="C108" s="2"/>
      <c r="D108" s="1" t="str">
        <f>D$105</f>
        <v xml:space="preserve">Uses of funds </v>
      </c>
      <c r="E108" s="229">
        <f t="shared" ref="E108:BP108" si="79">E$105</f>
        <v>0</v>
      </c>
      <c r="F108" s="229" t="str">
        <f t="shared" si="79"/>
        <v>$ 000s</v>
      </c>
      <c r="G108" s="1">
        <f t="shared" si="79"/>
        <v>71454.810262335901</v>
      </c>
      <c r="H108" s="1">
        <f t="shared" si="79"/>
        <v>0</v>
      </c>
      <c r="I108" s="1">
        <f t="shared" si="79"/>
        <v>21708.007661003474</v>
      </c>
      <c r="J108" s="1">
        <f t="shared" si="79"/>
        <v>21320.058257713899</v>
      </c>
      <c r="K108" s="1">
        <f t="shared" si="79"/>
        <v>28426.744343618535</v>
      </c>
      <c r="L108" s="1">
        <f t="shared" si="79"/>
        <v>0</v>
      </c>
      <c r="M108" s="1">
        <f t="shared" si="79"/>
        <v>0</v>
      </c>
      <c r="N108" s="1">
        <f t="shared" si="79"/>
        <v>0</v>
      </c>
      <c r="O108" s="1">
        <f t="shared" si="79"/>
        <v>0</v>
      </c>
      <c r="P108" s="1">
        <f t="shared" si="79"/>
        <v>0</v>
      </c>
      <c r="Q108" s="1">
        <f t="shared" si="79"/>
        <v>0</v>
      </c>
      <c r="R108" s="1">
        <f t="shared" si="79"/>
        <v>0</v>
      </c>
      <c r="S108" s="1">
        <f t="shared" si="79"/>
        <v>0</v>
      </c>
      <c r="T108" s="1">
        <f t="shared" si="79"/>
        <v>0</v>
      </c>
      <c r="U108" s="1">
        <f t="shared" si="79"/>
        <v>0</v>
      </c>
      <c r="V108" s="1">
        <f t="shared" si="79"/>
        <v>0</v>
      </c>
      <c r="W108" s="1">
        <f t="shared" si="79"/>
        <v>0</v>
      </c>
      <c r="X108" s="1">
        <f t="shared" si="79"/>
        <v>0</v>
      </c>
      <c r="Y108" s="1">
        <f t="shared" si="79"/>
        <v>0</v>
      </c>
      <c r="Z108" s="1">
        <f t="shared" si="79"/>
        <v>0</v>
      </c>
      <c r="AA108" s="1">
        <f t="shared" si="79"/>
        <v>0</v>
      </c>
      <c r="AB108" s="1">
        <f t="shared" si="79"/>
        <v>0</v>
      </c>
      <c r="AC108" s="1">
        <f t="shared" si="79"/>
        <v>0</v>
      </c>
      <c r="AD108" s="1">
        <f t="shared" si="79"/>
        <v>0</v>
      </c>
      <c r="AE108" s="1">
        <f t="shared" si="79"/>
        <v>0</v>
      </c>
      <c r="AF108" s="1">
        <f t="shared" si="79"/>
        <v>0</v>
      </c>
      <c r="AG108" s="1">
        <f t="shared" si="79"/>
        <v>0</v>
      </c>
      <c r="AH108" s="1">
        <f t="shared" si="79"/>
        <v>0</v>
      </c>
      <c r="AI108" s="1">
        <f t="shared" si="79"/>
        <v>0</v>
      </c>
      <c r="AJ108" s="1">
        <f t="shared" si="79"/>
        <v>0</v>
      </c>
      <c r="AK108" s="1">
        <f t="shared" si="79"/>
        <v>0</v>
      </c>
      <c r="AL108" s="1">
        <f t="shared" si="79"/>
        <v>0</v>
      </c>
      <c r="AM108" s="1">
        <f t="shared" si="79"/>
        <v>0</v>
      </c>
      <c r="AN108" s="1">
        <f t="shared" si="79"/>
        <v>0</v>
      </c>
      <c r="AO108" s="1">
        <f t="shared" si="79"/>
        <v>0</v>
      </c>
      <c r="AP108" s="1">
        <f t="shared" si="79"/>
        <v>0</v>
      </c>
      <c r="AQ108" s="1">
        <f t="shared" si="79"/>
        <v>0</v>
      </c>
      <c r="AR108" s="1">
        <f t="shared" si="79"/>
        <v>0</v>
      </c>
      <c r="AS108" s="1">
        <f t="shared" si="79"/>
        <v>0</v>
      </c>
      <c r="AT108" s="1">
        <f t="shared" si="79"/>
        <v>0</v>
      </c>
      <c r="AU108" s="1">
        <f t="shared" si="79"/>
        <v>0</v>
      </c>
      <c r="AV108" s="1">
        <f t="shared" si="79"/>
        <v>0</v>
      </c>
      <c r="AW108" s="1">
        <f t="shared" si="79"/>
        <v>0</v>
      </c>
      <c r="AX108" s="1">
        <f t="shared" si="79"/>
        <v>0</v>
      </c>
      <c r="AY108" s="1">
        <f t="shared" si="79"/>
        <v>0</v>
      </c>
      <c r="AZ108" s="1">
        <f t="shared" si="79"/>
        <v>0</v>
      </c>
      <c r="BA108" s="1">
        <f t="shared" si="79"/>
        <v>0</v>
      </c>
      <c r="BB108" s="1">
        <f t="shared" si="79"/>
        <v>0</v>
      </c>
      <c r="BC108" s="1">
        <f t="shared" si="79"/>
        <v>0</v>
      </c>
      <c r="BD108" s="1">
        <f t="shared" si="79"/>
        <v>0</v>
      </c>
      <c r="BE108" s="1">
        <f t="shared" si="79"/>
        <v>0</v>
      </c>
      <c r="BF108" s="1">
        <f t="shared" si="79"/>
        <v>0</v>
      </c>
      <c r="BG108" s="1">
        <f t="shared" si="79"/>
        <v>0</v>
      </c>
      <c r="BH108" s="1">
        <f t="shared" si="79"/>
        <v>0</v>
      </c>
      <c r="BI108" s="1">
        <f t="shared" si="79"/>
        <v>0</v>
      </c>
      <c r="BJ108" s="1">
        <f t="shared" si="79"/>
        <v>0</v>
      </c>
      <c r="BK108" s="1">
        <f t="shared" si="79"/>
        <v>0</v>
      </c>
      <c r="BL108" s="1">
        <f t="shared" si="79"/>
        <v>0</v>
      </c>
      <c r="BM108" s="1">
        <f t="shared" si="79"/>
        <v>0</v>
      </c>
      <c r="BN108" s="1">
        <f t="shared" si="79"/>
        <v>0</v>
      </c>
      <c r="BO108" s="1">
        <f t="shared" si="79"/>
        <v>0</v>
      </c>
      <c r="BP108" s="1">
        <f t="shared" si="79"/>
        <v>0</v>
      </c>
      <c r="BQ108" s="1">
        <f t="shared" ref="BQ108:CH108" si="80">BQ$105</f>
        <v>0</v>
      </c>
      <c r="BR108" s="1">
        <f t="shared" si="80"/>
        <v>0</v>
      </c>
      <c r="BS108" s="1">
        <f t="shared" si="80"/>
        <v>0</v>
      </c>
      <c r="BT108" s="1">
        <f t="shared" si="80"/>
        <v>0</v>
      </c>
      <c r="BU108" s="1">
        <f t="shared" si="80"/>
        <v>0</v>
      </c>
      <c r="BV108" s="1">
        <f t="shared" si="80"/>
        <v>0</v>
      </c>
      <c r="BW108" s="1">
        <f t="shared" si="80"/>
        <v>0</v>
      </c>
      <c r="BX108" s="1">
        <f t="shared" si="80"/>
        <v>0</v>
      </c>
      <c r="BY108" s="1">
        <f t="shared" si="80"/>
        <v>0</v>
      </c>
      <c r="BZ108" s="1">
        <f t="shared" si="80"/>
        <v>0</v>
      </c>
      <c r="CA108" s="1">
        <f t="shared" si="80"/>
        <v>0</v>
      </c>
      <c r="CB108" s="1">
        <f t="shared" si="80"/>
        <v>0</v>
      </c>
      <c r="CC108" s="1">
        <f t="shared" si="80"/>
        <v>0</v>
      </c>
      <c r="CD108" s="1">
        <f t="shared" si="80"/>
        <v>0</v>
      </c>
      <c r="CE108" s="1">
        <f t="shared" si="80"/>
        <v>0</v>
      </c>
      <c r="CF108" s="1">
        <f t="shared" si="80"/>
        <v>0</v>
      </c>
      <c r="CG108" s="1">
        <f t="shared" si="80"/>
        <v>0</v>
      </c>
      <c r="CH108" s="1">
        <f t="shared" si="80"/>
        <v>0</v>
      </c>
    </row>
    <row r="109" spans="1:86" s="203" customFormat="1" ht="14.25" x14ac:dyDescent="0.2">
      <c r="A109" s="199"/>
      <c r="B109" s="199"/>
      <c r="C109" s="199"/>
      <c r="D109" s="200" t="s">
        <v>78</v>
      </c>
      <c r="E109" s="232"/>
      <c r="F109" s="233"/>
      <c r="G109" s="201">
        <f>SUM(I109:CH109)</f>
        <v>0</v>
      </c>
      <c r="H109" s="202"/>
      <c r="I109" s="201">
        <f>I107-I108</f>
        <v>0</v>
      </c>
      <c r="J109" s="201">
        <f t="shared" ref="J109:BU109" si="81">J107-J108</f>
        <v>0</v>
      </c>
      <c r="K109" s="201">
        <f t="shared" si="81"/>
        <v>0</v>
      </c>
      <c r="L109" s="201">
        <f t="shared" si="81"/>
        <v>0</v>
      </c>
      <c r="M109" s="201">
        <f t="shared" si="81"/>
        <v>0</v>
      </c>
      <c r="N109" s="201">
        <f t="shared" si="81"/>
        <v>0</v>
      </c>
      <c r="O109" s="201">
        <f t="shared" si="81"/>
        <v>0</v>
      </c>
      <c r="P109" s="201">
        <f t="shared" si="81"/>
        <v>0</v>
      </c>
      <c r="Q109" s="201">
        <f t="shared" si="81"/>
        <v>0</v>
      </c>
      <c r="R109" s="201">
        <f t="shared" si="81"/>
        <v>0</v>
      </c>
      <c r="S109" s="201">
        <f t="shared" si="81"/>
        <v>0</v>
      </c>
      <c r="T109" s="201">
        <f t="shared" si="81"/>
        <v>0</v>
      </c>
      <c r="U109" s="201">
        <f t="shared" si="81"/>
        <v>0</v>
      </c>
      <c r="V109" s="201">
        <f t="shared" si="81"/>
        <v>0</v>
      </c>
      <c r="W109" s="201">
        <f t="shared" si="81"/>
        <v>0</v>
      </c>
      <c r="X109" s="201">
        <f t="shared" si="81"/>
        <v>0</v>
      </c>
      <c r="Y109" s="201">
        <f t="shared" si="81"/>
        <v>0</v>
      </c>
      <c r="Z109" s="201">
        <f t="shared" si="81"/>
        <v>0</v>
      </c>
      <c r="AA109" s="201">
        <f t="shared" si="81"/>
        <v>0</v>
      </c>
      <c r="AB109" s="201">
        <f t="shared" si="81"/>
        <v>0</v>
      </c>
      <c r="AC109" s="201">
        <f t="shared" si="81"/>
        <v>0</v>
      </c>
      <c r="AD109" s="201">
        <f t="shared" si="81"/>
        <v>0</v>
      </c>
      <c r="AE109" s="201">
        <f t="shared" si="81"/>
        <v>0</v>
      </c>
      <c r="AF109" s="201">
        <f t="shared" si="81"/>
        <v>0</v>
      </c>
      <c r="AG109" s="201">
        <f t="shared" si="81"/>
        <v>0</v>
      </c>
      <c r="AH109" s="201">
        <f t="shared" si="81"/>
        <v>0</v>
      </c>
      <c r="AI109" s="201">
        <f t="shared" si="81"/>
        <v>0</v>
      </c>
      <c r="AJ109" s="201">
        <f t="shared" si="81"/>
        <v>0</v>
      </c>
      <c r="AK109" s="201">
        <f t="shared" si="81"/>
        <v>0</v>
      </c>
      <c r="AL109" s="201">
        <f t="shared" si="81"/>
        <v>0</v>
      </c>
      <c r="AM109" s="201">
        <f t="shared" si="81"/>
        <v>0</v>
      </c>
      <c r="AN109" s="201">
        <f t="shared" si="81"/>
        <v>0</v>
      </c>
      <c r="AO109" s="201">
        <f t="shared" si="81"/>
        <v>0</v>
      </c>
      <c r="AP109" s="201">
        <f t="shared" si="81"/>
        <v>0</v>
      </c>
      <c r="AQ109" s="201">
        <f t="shared" si="81"/>
        <v>0</v>
      </c>
      <c r="AR109" s="201">
        <f t="shared" si="81"/>
        <v>0</v>
      </c>
      <c r="AS109" s="201">
        <f t="shared" si="81"/>
        <v>0</v>
      </c>
      <c r="AT109" s="201">
        <f t="shared" si="81"/>
        <v>0</v>
      </c>
      <c r="AU109" s="201">
        <f t="shared" si="81"/>
        <v>0</v>
      </c>
      <c r="AV109" s="201">
        <f t="shared" si="81"/>
        <v>0</v>
      </c>
      <c r="AW109" s="201">
        <f t="shared" si="81"/>
        <v>0</v>
      </c>
      <c r="AX109" s="201">
        <f t="shared" si="81"/>
        <v>0</v>
      </c>
      <c r="AY109" s="201">
        <f t="shared" si="81"/>
        <v>0</v>
      </c>
      <c r="AZ109" s="201">
        <f t="shared" si="81"/>
        <v>0</v>
      </c>
      <c r="BA109" s="201">
        <f t="shared" si="81"/>
        <v>0</v>
      </c>
      <c r="BB109" s="201">
        <f t="shared" si="81"/>
        <v>0</v>
      </c>
      <c r="BC109" s="201">
        <f t="shared" si="81"/>
        <v>0</v>
      </c>
      <c r="BD109" s="201">
        <f t="shared" si="81"/>
        <v>0</v>
      </c>
      <c r="BE109" s="201">
        <f t="shared" si="81"/>
        <v>0</v>
      </c>
      <c r="BF109" s="201">
        <f t="shared" si="81"/>
        <v>0</v>
      </c>
      <c r="BG109" s="201">
        <f t="shared" si="81"/>
        <v>0</v>
      </c>
      <c r="BH109" s="201">
        <f t="shared" si="81"/>
        <v>0</v>
      </c>
      <c r="BI109" s="201">
        <f t="shared" si="81"/>
        <v>0</v>
      </c>
      <c r="BJ109" s="201">
        <f t="shared" si="81"/>
        <v>0</v>
      </c>
      <c r="BK109" s="201">
        <f t="shared" si="81"/>
        <v>0</v>
      </c>
      <c r="BL109" s="201">
        <f t="shared" si="81"/>
        <v>0</v>
      </c>
      <c r="BM109" s="201">
        <f t="shared" si="81"/>
        <v>0</v>
      </c>
      <c r="BN109" s="201">
        <f t="shared" si="81"/>
        <v>0</v>
      </c>
      <c r="BO109" s="201">
        <f t="shared" si="81"/>
        <v>0</v>
      </c>
      <c r="BP109" s="201">
        <f t="shared" si="81"/>
        <v>0</v>
      </c>
      <c r="BQ109" s="201">
        <f t="shared" si="81"/>
        <v>0</v>
      </c>
      <c r="BR109" s="201">
        <f t="shared" si="81"/>
        <v>0</v>
      </c>
      <c r="BS109" s="201">
        <f t="shared" si="81"/>
        <v>0</v>
      </c>
      <c r="BT109" s="201">
        <f t="shared" si="81"/>
        <v>0</v>
      </c>
      <c r="BU109" s="201">
        <f t="shared" si="81"/>
        <v>0</v>
      </c>
      <c r="BV109" s="201">
        <f t="shared" ref="BV109:CH109" si="82">BV107-BV108</f>
        <v>0</v>
      </c>
      <c r="BW109" s="201">
        <f t="shared" si="82"/>
        <v>0</v>
      </c>
      <c r="BX109" s="201">
        <f t="shared" si="82"/>
        <v>0</v>
      </c>
      <c r="BY109" s="201">
        <f t="shared" si="82"/>
        <v>0</v>
      </c>
      <c r="BZ109" s="201">
        <f t="shared" si="82"/>
        <v>0</v>
      </c>
      <c r="CA109" s="201">
        <f t="shared" si="82"/>
        <v>0</v>
      </c>
      <c r="CB109" s="201">
        <f t="shared" si="82"/>
        <v>0</v>
      </c>
      <c r="CC109" s="201">
        <f t="shared" si="82"/>
        <v>0</v>
      </c>
      <c r="CD109" s="201">
        <f t="shared" si="82"/>
        <v>0</v>
      </c>
      <c r="CE109" s="201">
        <f t="shared" si="82"/>
        <v>0</v>
      </c>
      <c r="CF109" s="201">
        <f t="shared" si="82"/>
        <v>0</v>
      </c>
      <c r="CG109" s="201">
        <f t="shared" si="82"/>
        <v>0</v>
      </c>
      <c r="CH109" s="201">
        <f t="shared" si="82"/>
        <v>0</v>
      </c>
    </row>
  </sheetData>
  <conditionalFormatting sqref="I3:XFD3">
    <cfRule type="cellIs" dxfId="54" priority="1" operator="equal">
      <formula>"Post-operate."</formula>
    </cfRule>
    <cfRule type="cellIs" dxfId="53" priority="2" operator="equal">
      <formula>"Operation "</formula>
    </cfRule>
    <cfRule type="cellIs" dxfId="52" priority="3" operator="equal">
      <formula>"Construction "</formula>
    </cfRule>
    <cfRule type="cellIs" dxfId="51" priority="4" operator="equal">
      <formula>"FC "</formula>
    </cfRule>
    <cfRule type="cellIs" dxfId="50" priority="5" operator="equal">
      <formula>"Pre-FC"</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FD118"/>
  <sheetViews>
    <sheetView zoomScale="90" zoomScaleNormal="90" workbookViewId="0">
      <pane xSplit="7" ySplit="5" topLeftCell="H21" activePane="bottomRight" state="frozen"/>
      <selection pane="topRight" activeCell="H1" sqref="H1"/>
      <selection pane="bottomLeft" activeCell="A6" sqref="A6"/>
      <selection pane="bottomRight" activeCell="G3" sqref="G3"/>
    </sheetView>
  </sheetViews>
  <sheetFormatPr defaultColWidth="0" defaultRowHeight="15" x14ac:dyDescent="0.25"/>
  <cols>
    <col min="1" max="3" width="1.28515625" style="5" customWidth="1"/>
    <col min="4" max="4" width="34.42578125" style="6" bestFit="1" customWidth="1"/>
    <col min="5" max="5" width="12.85546875" style="18" customWidth="1"/>
    <col min="6" max="7" width="12.85546875" style="7" customWidth="1"/>
    <col min="8" max="8" width="2.5703125" style="6" customWidth="1"/>
    <col min="9" max="86" width="13.7109375" style="14" customWidth="1"/>
    <col min="87" max="87" width="5.28515625" style="14" hidden="1"/>
    <col min="88" max="16383" width="0" style="14" hidden="1"/>
    <col min="16384" max="16384" width="1.42578125" style="14" hidden="1" customWidth="1"/>
  </cols>
  <sheetData>
    <row r="1" spans="1:86" s="13" customFormat="1" ht="20.25" x14ac:dyDescent="0.3">
      <c r="A1" s="9" t="str">
        <f ca="1">MID(CELL("filename",A6),FIND("]",CELL("filename",A6))+1,255)</f>
        <v>ConTiming</v>
      </c>
      <c r="B1" s="10"/>
      <c r="C1" s="10"/>
      <c r="D1" s="11"/>
      <c r="E1" s="17"/>
      <c r="F1" s="12"/>
      <c r="G1" s="12"/>
      <c r="H1" s="11"/>
    </row>
    <row r="2" spans="1:86" s="8" customFormat="1" x14ac:dyDescent="0.25">
      <c r="A2" s="5"/>
      <c r="B2" s="5"/>
      <c r="C2" s="5"/>
      <c r="D2" s="6" t="str">
        <f>D$21</f>
        <v xml:space="preserve">Financial period end date </v>
      </c>
      <c r="E2" s="18"/>
      <c r="F2" s="7"/>
      <c r="G2" s="7"/>
      <c r="H2" s="6">
        <f t="shared" ref="H2:BS2" si="0">H$21</f>
        <v>0</v>
      </c>
      <c r="I2" s="4">
        <f t="shared" si="0"/>
        <v>44926</v>
      </c>
      <c r="J2" s="4">
        <f t="shared" si="0"/>
        <v>45291</v>
      </c>
      <c r="K2" s="4">
        <f t="shared" si="0"/>
        <v>45657</v>
      </c>
      <c r="L2" s="4">
        <f t="shared" si="0"/>
        <v>46022</v>
      </c>
      <c r="M2" s="4">
        <f t="shared" si="0"/>
        <v>46387</v>
      </c>
      <c r="N2" s="4">
        <f t="shared" si="0"/>
        <v>46752</v>
      </c>
      <c r="O2" s="4">
        <f t="shared" si="0"/>
        <v>47118</v>
      </c>
      <c r="P2" s="4">
        <f t="shared" si="0"/>
        <v>47483</v>
      </c>
      <c r="Q2" s="4">
        <f t="shared" si="0"/>
        <v>47848</v>
      </c>
      <c r="R2" s="4">
        <f t="shared" si="0"/>
        <v>48213</v>
      </c>
      <c r="S2" s="4">
        <f t="shared" si="0"/>
        <v>48579</v>
      </c>
      <c r="T2" s="4">
        <f t="shared" si="0"/>
        <v>48944</v>
      </c>
      <c r="U2" s="4">
        <f t="shared" si="0"/>
        <v>49309</v>
      </c>
      <c r="V2" s="4">
        <f t="shared" si="0"/>
        <v>49674</v>
      </c>
      <c r="W2" s="4">
        <f t="shared" si="0"/>
        <v>50040</v>
      </c>
      <c r="X2" s="4">
        <f t="shared" si="0"/>
        <v>50405</v>
      </c>
      <c r="Y2" s="4">
        <f t="shared" si="0"/>
        <v>50770</v>
      </c>
      <c r="Z2" s="4">
        <f t="shared" si="0"/>
        <v>51135</v>
      </c>
      <c r="AA2" s="4">
        <f t="shared" si="0"/>
        <v>51501</v>
      </c>
      <c r="AB2" s="4">
        <f t="shared" si="0"/>
        <v>51866</v>
      </c>
      <c r="AC2" s="4">
        <f t="shared" si="0"/>
        <v>52231</v>
      </c>
      <c r="AD2" s="4">
        <f t="shared" si="0"/>
        <v>52596</v>
      </c>
      <c r="AE2" s="4">
        <f t="shared" si="0"/>
        <v>52962</v>
      </c>
      <c r="AF2" s="4">
        <f t="shared" si="0"/>
        <v>53327</v>
      </c>
      <c r="AG2" s="4">
        <f t="shared" si="0"/>
        <v>53692</v>
      </c>
      <c r="AH2" s="4">
        <f t="shared" si="0"/>
        <v>54057</v>
      </c>
      <c r="AI2" s="4">
        <f t="shared" si="0"/>
        <v>54423</v>
      </c>
      <c r="AJ2" s="4">
        <f t="shared" si="0"/>
        <v>54788</v>
      </c>
      <c r="AK2" s="4">
        <f t="shared" si="0"/>
        <v>55153</v>
      </c>
      <c r="AL2" s="4">
        <f t="shared" si="0"/>
        <v>55518</v>
      </c>
      <c r="AM2" s="4">
        <f t="shared" si="0"/>
        <v>55884</v>
      </c>
      <c r="AN2" s="4">
        <f t="shared" si="0"/>
        <v>56249</v>
      </c>
      <c r="AO2" s="4">
        <f t="shared" si="0"/>
        <v>56614</v>
      </c>
      <c r="AP2" s="4">
        <f t="shared" si="0"/>
        <v>56979</v>
      </c>
      <c r="AQ2" s="4">
        <f t="shared" si="0"/>
        <v>57345</v>
      </c>
      <c r="AR2" s="4">
        <f t="shared" si="0"/>
        <v>57710</v>
      </c>
      <c r="AS2" s="4">
        <f t="shared" si="0"/>
        <v>58075</v>
      </c>
      <c r="AT2" s="4">
        <f t="shared" si="0"/>
        <v>58440</v>
      </c>
      <c r="AU2" s="4">
        <f t="shared" si="0"/>
        <v>58806</v>
      </c>
      <c r="AV2" s="4">
        <f t="shared" si="0"/>
        <v>59171</v>
      </c>
      <c r="AW2" s="4">
        <f t="shared" si="0"/>
        <v>59536</v>
      </c>
      <c r="AX2" s="4">
        <f t="shared" si="0"/>
        <v>59901</v>
      </c>
      <c r="AY2" s="4">
        <f t="shared" si="0"/>
        <v>60267</v>
      </c>
      <c r="AZ2" s="4">
        <f t="shared" si="0"/>
        <v>60632</v>
      </c>
      <c r="BA2" s="4">
        <f t="shared" si="0"/>
        <v>60997</v>
      </c>
      <c r="BB2" s="4">
        <f t="shared" si="0"/>
        <v>61362</v>
      </c>
      <c r="BC2" s="4">
        <f t="shared" si="0"/>
        <v>61728</v>
      </c>
      <c r="BD2" s="4">
        <f t="shared" si="0"/>
        <v>62093</v>
      </c>
      <c r="BE2" s="4">
        <f t="shared" si="0"/>
        <v>62458</v>
      </c>
      <c r="BF2" s="4">
        <f t="shared" si="0"/>
        <v>62823</v>
      </c>
      <c r="BG2" s="4">
        <f t="shared" si="0"/>
        <v>63189</v>
      </c>
      <c r="BH2" s="4">
        <f t="shared" si="0"/>
        <v>63554</v>
      </c>
      <c r="BI2" s="4">
        <f t="shared" si="0"/>
        <v>63919</v>
      </c>
      <c r="BJ2" s="4">
        <f t="shared" si="0"/>
        <v>64284</v>
      </c>
      <c r="BK2" s="4">
        <f t="shared" si="0"/>
        <v>64650</v>
      </c>
      <c r="BL2" s="4">
        <f t="shared" si="0"/>
        <v>65015</v>
      </c>
      <c r="BM2" s="4">
        <f t="shared" si="0"/>
        <v>65380</v>
      </c>
      <c r="BN2" s="4">
        <f t="shared" si="0"/>
        <v>65745</v>
      </c>
      <c r="BO2" s="4">
        <f t="shared" si="0"/>
        <v>66111</v>
      </c>
      <c r="BP2" s="4">
        <f t="shared" si="0"/>
        <v>66476</v>
      </c>
      <c r="BQ2" s="4">
        <f t="shared" si="0"/>
        <v>66841</v>
      </c>
      <c r="BR2" s="4">
        <f t="shared" si="0"/>
        <v>67206</v>
      </c>
      <c r="BS2" s="4">
        <f t="shared" si="0"/>
        <v>67572</v>
      </c>
      <c r="BT2" s="4">
        <f t="shared" ref="BT2:CH2" si="1">BT$21</f>
        <v>67937</v>
      </c>
      <c r="BU2" s="4">
        <f t="shared" si="1"/>
        <v>68302</v>
      </c>
      <c r="BV2" s="4">
        <f t="shared" si="1"/>
        <v>68667</v>
      </c>
      <c r="BW2" s="4">
        <f t="shared" si="1"/>
        <v>69033</v>
      </c>
      <c r="BX2" s="4">
        <f t="shared" si="1"/>
        <v>69398</v>
      </c>
      <c r="BY2" s="4">
        <f t="shared" si="1"/>
        <v>69763</v>
      </c>
      <c r="BZ2" s="4">
        <f t="shared" si="1"/>
        <v>70128</v>
      </c>
      <c r="CA2" s="4">
        <f t="shared" si="1"/>
        <v>70494</v>
      </c>
      <c r="CB2" s="4">
        <f t="shared" si="1"/>
        <v>70859</v>
      </c>
      <c r="CC2" s="4">
        <f t="shared" si="1"/>
        <v>71224</v>
      </c>
      <c r="CD2" s="4">
        <f t="shared" si="1"/>
        <v>71589</v>
      </c>
      <c r="CE2" s="4">
        <f t="shared" si="1"/>
        <v>71955</v>
      </c>
      <c r="CF2" s="4">
        <f t="shared" si="1"/>
        <v>72320</v>
      </c>
      <c r="CG2" s="4">
        <f t="shared" si="1"/>
        <v>72685</v>
      </c>
      <c r="CH2" s="4">
        <f t="shared" si="1"/>
        <v>73050</v>
      </c>
    </row>
    <row r="3" spans="1:86" s="7" customFormat="1" x14ac:dyDescent="0.25">
      <c r="A3" s="5"/>
      <c r="B3" s="5"/>
      <c r="C3" s="5"/>
      <c r="D3" s="6" t="str">
        <f>D$101</f>
        <v xml:space="preserve">Timeline </v>
      </c>
      <c r="E3" s="6"/>
      <c r="G3" s="6"/>
      <c r="H3" s="6">
        <f t="shared" ref="H3:BS3" si="2">H$101</f>
        <v>0</v>
      </c>
      <c r="I3" s="7" t="str">
        <f t="shared" si="2"/>
        <v xml:space="preserve">FC </v>
      </c>
      <c r="J3" s="7" t="str">
        <f t="shared" si="2"/>
        <v xml:space="preserve">Construction </v>
      </c>
      <c r="K3" s="7" t="str">
        <f t="shared" si="2"/>
        <v xml:space="preserve">Construction </v>
      </c>
      <c r="L3" s="7" t="str">
        <f t="shared" si="2"/>
        <v xml:space="preserve">Operation </v>
      </c>
      <c r="M3" s="7" t="str">
        <f t="shared" si="2"/>
        <v xml:space="preserve">Operation </v>
      </c>
      <c r="N3" s="7" t="str">
        <f t="shared" si="2"/>
        <v xml:space="preserve">Operation </v>
      </c>
      <c r="O3" s="7" t="str">
        <f t="shared" si="2"/>
        <v xml:space="preserve">Operation </v>
      </c>
      <c r="P3" s="7" t="str">
        <f t="shared" si="2"/>
        <v xml:space="preserve">Operation </v>
      </c>
      <c r="Q3" s="7" t="str">
        <f t="shared" si="2"/>
        <v xml:space="preserve">Operation </v>
      </c>
      <c r="R3" s="7" t="str">
        <f t="shared" si="2"/>
        <v xml:space="preserve">Operation </v>
      </c>
      <c r="S3" s="7" t="str">
        <f t="shared" si="2"/>
        <v xml:space="preserve">Operation </v>
      </c>
      <c r="T3" s="7" t="str">
        <f t="shared" si="2"/>
        <v xml:space="preserve">Operation </v>
      </c>
      <c r="U3" s="7" t="str">
        <f t="shared" si="2"/>
        <v xml:space="preserve">Operation </v>
      </c>
      <c r="V3" s="7" t="str">
        <f t="shared" si="2"/>
        <v xml:space="preserve">Operation </v>
      </c>
      <c r="W3" s="7" t="str">
        <f t="shared" si="2"/>
        <v xml:space="preserve">Operation </v>
      </c>
      <c r="X3" s="7" t="str">
        <f t="shared" si="2"/>
        <v xml:space="preserve">Operation </v>
      </c>
      <c r="Y3" s="7" t="str">
        <f t="shared" si="2"/>
        <v xml:space="preserve">Operation </v>
      </c>
      <c r="Z3" s="7" t="str">
        <f t="shared" si="2"/>
        <v xml:space="preserve">Operation </v>
      </c>
      <c r="AA3" s="7" t="str">
        <f t="shared" si="2"/>
        <v xml:space="preserve">Operation </v>
      </c>
      <c r="AB3" s="7" t="str">
        <f t="shared" si="2"/>
        <v xml:space="preserve">Operation </v>
      </c>
      <c r="AC3" s="7" t="str">
        <f t="shared" si="2"/>
        <v xml:space="preserve">Operation </v>
      </c>
      <c r="AD3" s="7" t="str">
        <f t="shared" si="2"/>
        <v xml:space="preserve">Operation </v>
      </c>
      <c r="AE3" s="7" t="str">
        <f t="shared" si="2"/>
        <v xml:space="preserve">Operation </v>
      </c>
      <c r="AF3" s="7" t="str">
        <f t="shared" si="2"/>
        <v xml:space="preserve">Operation </v>
      </c>
      <c r="AG3" s="7" t="str">
        <f t="shared" si="2"/>
        <v xml:space="preserve">Operation </v>
      </c>
      <c r="AH3" s="7" t="str">
        <f t="shared" si="2"/>
        <v xml:space="preserve">Operation </v>
      </c>
      <c r="AI3" s="7" t="str">
        <f t="shared" si="2"/>
        <v xml:space="preserve">Operation </v>
      </c>
      <c r="AJ3" s="7" t="str">
        <f t="shared" si="2"/>
        <v xml:space="preserve">Operation </v>
      </c>
      <c r="AK3" s="7" t="str">
        <f t="shared" si="2"/>
        <v xml:space="preserve">Operation </v>
      </c>
      <c r="AL3" s="7" t="str">
        <f t="shared" si="2"/>
        <v xml:space="preserve">Operation </v>
      </c>
      <c r="AM3" s="7" t="str">
        <f t="shared" si="2"/>
        <v>Post-operat.</v>
      </c>
      <c r="AN3" s="7" t="str">
        <f t="shared" si="2"/>
        <v>Post-operat.</v>
      </c>
      <c r="AO3" s="7" t="str">
        <f t="shared" si="2"/>
        <v>Post-operat.</v>
      </c>
      <c r="AP3" s="7" t="str">
        <f t="shared" si="2"/>
        <v>Post-operat.</v>
      </c>
      <c r="AQ3" s="7" t="str">
        <f t="shared" si="2"/>
        <v>Post-operat.</v>
      </c>
      <c r="AR3" s="7" t="str">
        <f t="shared" si="2"/>
        <v>Post-operat.</v>
      </c>
      <c r="AS3" s="7" t="str">
        <f t="shared" si="2"/>
        <v>Post-operat.</v>
      </c>
      <c r="AT3" s="7" t="str">
        <f t="shared" si="2"/>
        <v>Post-operat.</v>
      </c>
      <c r="AU3" s="7" t="str">
        <f t="shared" si="2"/>
        <v>Post-operat.</v>
      </c>
      <c r="AV3" s="7" t="str">
        <f t="shared" si="2"/>
        <v>Post-operat.</v>
      </c>
      <c r="AW3" s="7" t="str">
        <f t="shared" si="2"/>
        <v>Post-operat.</v>
      </c>
      <c r="AX3" s="7" t="str">
        <f t="shared" si="2"/>
        <v>Post-operat.</v>
      </c>
      <c r="AY3" s="7" t="str">
        <f t="shared" si="2"/>
        <v>Post-operat.</v>
      </c>
      <c r="AZ3" s="7" t="str">
        <f t="shared" si="2"/>
        <v>Post-operat.</v>
      </c>
      <c r="BA3" s="7" t="str">
        <f t="shared" si="2"/>
        <v>Post-operat.</v>
      </c>
      <c r="BB3" s="7" t="str">
        <f t="shared" si="2"/>
        <v>Post-operat.</v>
      </c>
      <c r="BC3" s="7" t="str">
        <f t="shared" si="2"/>
        <v>Post-operat.</v>
      </c>
      <c r="BD3" s="7" t="str">
        <f t="shared" si="2"/>
        <v>Post-operat.</v>
      </c>
      <c r="BE3" s="7" t="str">
        <f t="shared" si="2"/>
        <v>Post-operat.</v>
      </c>
      <c r="BF3" s="7" t="str">
        <f t="shared" si="2"/>
        <v>Post-operat.</v>
      </c>
      <c r="BG3" s="7" t="str">
        <f t="shared" si="2"/>
        <v>Post-operat.</v>
      </c>
      <c r="BH3" s="7" t="str">
        <f t="shared" si="2"/>
        <v>Post-operat.</v>
      </c>
      <c r="BI3" s="7" t="str">
        <f t="shared" si="2"/>
        <v>Post-operat.</v>
      </c>
      <c r="BJ3" s="7" t="str">
        <f t="shared" si="2"/>
        <v>Post-operat.</v>
      </c>
      <c r="BK3" s="7" t="str">
        <f t="shared" si="2"/>
        <v>Post-operat.</v>
      </c>
      <c r="BL3" s="7" t="str">
        <f t="shared" si="2"/>
        <v>Post-operat.</v>
      </c>
      <c r="BM3" s="7" t="str">
        <f t="shared" si="2"/>
        <v>Post-operat.</v>
      </c>
      <c r="BN3" s="7" t="str">
        <f t="shared" si="2"/>
        <v>Post-operat.</v>
      </c>
      <c r="BO3" s="7" t="str">
        <f t="shared" si="2"/>
        <v>Post-operat.</v>
      </c>
      <c r="BP3" s="7" t="str">
        <f t="shared" si="2"/>
        <v>Post-operat.</v>
      </c>
      <c r="BQ3" s="7" t="str">
        <f t="shared" si="2"/>
        <v>Post-operat.</v>
      </c>
      <c r="BR3" s="7" t="str">
        <f t="shared" si="2"/>
        <v>Post-operat.</v>
      </c>
      <c r="BS3" s="7" t="str">
        <f t="shared" si="2"/>
        <v>Post-operat.</v>
      </c>
      <c r="BT3" s="7" t="str">
        <f t="shared" ref="BT3:CH3" si="3">BT$101</f>
        <v>Post-operat.</v>
      </c>
      <c r="BU3" s="7" t="str">
        <f t="shared" si="3"/>
        <v>Post-operat.</v>
      </c>
      <c r="BV3" s="7" t="str">
        <f t="shared" si="3"/>
        <v>Post-operat.</v>
      </c>
      <c r="BW3" s="7" t="str">
        <f t="shared" si="3"/>
        <v>Post-operat.</v>
      </c>
      <c r="BX3" s="7" t="str">
        <f t="shared" si="3"/>
        <v>Post-operat.</v>
      </c>
      <c r="BY3" s="7" t="str">
        <f t="shared" si="3"/>
        <v>Post-operat.</v>
      </c>
      <c r="BZ3" s="7" t="str">
        <f t="shared" si="3"/>
        <v>Post-operat.</v>
      </c>
      <c r="CA3" s="7" t="str">
        <f t="shared" si="3"/>
        <v>Post-operat.</v>
      </c>
      <c r="CB3" s="7" t="str">
        <f t="shared" si="3"/>
        <v>Post-operat.</v>
      </c>
      <c r="CC3" s="7" t="str">
        <f t="shared" si="3"/>
        <v>Post-operat.</v>
      </c>
      <c r="CD3" s="7" t="str">
        <f t="shared" si="3"/>
        <v>Post-operat.</v>
      </c>
      <c r="CE3" s="7" t="str">
        <f t="shared" si="3"/>
        <v>Post-operat.</v>
      </c>
      <c r="CF3" s="7" t="str">
        <f t="shared" si="3"/>
        <v>Post-operat.</v>
      </c>
      <c r="CG3" s="7" t="str">
        <f t="shared" si="3"/>
        <v>Post-operat.</v>
      </c>
      <c r="CH3" s="7" t="str">
        <f t="shared" si="3"/>
        <v>Post-operat.</v>
      </c>
    </row>
    <row r="4" spans="1:86" x14ac:dyDescent="0.25">
      <c r="D4" s="6" t="str">
        <f>D$24</f>
        <v xml:space="preserve">Financial year </v>
      </c>
      <c r="H4" s="6">
        <f t="shared" ref="H4:BS4" si="4">H$24</f>
        <v>0</v>
      </c>
      <c r="I4" s="15">
        <f t="shared" si="4"/>
        <v>2022</v>
      </c>
      <c r="J4" s="15">
        <f t="shared" si="4"/>
        <v>2023</v>
      </c>
      <c r="K4" s="15">
        <f t="shared" si="4"/>
        <v>2024</v>
      </c>
      <c r="L4" s="15">
        <f t="shared" si="4"/>
        <v>2025</v>
      </c>
      <c r="M4" s="15">
        <f t="shared" si="4"/>
        <v>2026</v>
      </c>
      <c r="N4" s="15">
        <f t="shared" si="4"/>
        <v>2027</v>
      </c>
      <c r="O4" s="15">
        <f t="shared" si="4"/>
        <v>2028</v>
      </c>
      <c r="P4" s="15">
        <f t="shared" si="4"/>
        <v>2029</v>
      </c>
      <c r="Q4" s="15">
        <f t="shared" si="4"/>
        <v>2030</v>
      </c>
      <c r="R4" s="15">
        <f t="shared" si="4"/>
        <v>2031</v>
      </c>
      <c r="S4" s="15">
        <f t="shared" si="4"/>
        <v>2032</v>
      </c>
      <c r="T4" s="15">
        <f t="shared" si="4"/>
        <v>2033</v>
      </c>
      <c r="U4" s="15">
        <f t="shared" si="4"/>
        <v>2034</v>
      </c>
      <c r="V4" s="15">
        <f t="shared" si="4"/>
        <v>2035</v>
      </c>
      <c r="W4" s="15">
        <f t="shared" si="4"/>
        <v>2036</v>
      </c>
      <c r="X4" s="15">
        <f t="shared" si="4"/>
        <v>2037</v>
      </c>
      <c r="Y4" s="15">
        <f t="shared" si="4"/>
        <v>2038</v>
      </c>
      <c r="Z4" s="15">
        <f t="shared" si="4"/>
        <v>2039</v>
      </c>
      <c r="AA4" s="15">
        <f t="shared" si="4"/>
        <v>2040</v>
      </c>
      <c r="AB4" s="15">
        <f t="shared" si="4"/>
        <v>2041</v>
      </c>
      <c r="AC4" s="15">
        <f t="shared" si="4"/>
        <v>2042</v>
      </c>
      <c r="AD4" s="15">
        <f t="shared" si="4"/>
        <v>2043</v>
      </c>
      <c r="AE4" s="15">
        <f t="shared" si="4"/>
        <v>2044</v>
      </c>
      <c r="AF4" s="15">
        <f t="shared" si="4"/>
        <v>2045</v>
      </c>
      <c r="AG4" s="15">
        <f t="shared" si="4"/>
        <v>2046</v>
      </c>
      <c r="AH4" s="15">
        <f t="shared" si="4"/>
        <v>2047</v>
      </c>
      <c r="AI4" s="15">
        <f t="shared" si="4"/>
        <v>2048</v>
      </c>
      <c r="AJ4" s="15">
        <f t="shared" si="4"/>
        <v>2049</v>
      </c>
      <c r="AK4" s="15">
        <f t="shared" si="4"/>
        <v>2050</v>
      </c>
      <c r="AL4" s="15">
        <f t="shared" si="4"/>
        <v>2051</v>
      </c>
      <c r="AM4" s="15">
        <f t="shared" si="4"/>
        <v>2052</v>
      </c>
      <c r="AN4" s="15">
        <f t="shared" si="4"/>
        <v>2053</v>
      </c>
      <c r="AO4" s="15">
        <f t="shared" si="4"/>
        <v>2054</v>
      </c>
      <c r="AP4" s="15">
        <f t="shared" si="4"/>
        <v>2055</v>
      </c>
      <c r="AQ4" s="15">
        <f t="shared" si="4"/>
        <v>2056</v>
      </c>
      <c r="AR4" s="15">
        <f t="shared" si="4"/>
        <v>2057</v>
      </c>
      <c r="AS4" s="15">
        <f t="shared" si="4"/>
        <v>2058</v>
      </c>
      <c r="AT4" s="15">
        <f t="shared" si="4"/>
        <v>2059</v>
      </c>
      <c r="AU4" s="15">
        <f t="shared" si="4"/>
        <v>2060</v>
      </c>
      <c r="AV4" s="15">
        <f t="shared" si="4"/>
        <v>2061</v>
      </c>
      <c r="AW4" s="15">
        <f t="shared" si="4"/>
        <v>2062</v>
      </c>
      <c r="AX4" s="15">
        <f t="shared" si="4"/>
        <v>2063</v>
      </c>
      <c r="AY4" s="15">
        <f t="shared" si="4"/>
        <v>2064</v>
      </c>
      <c r="AZ4" s="15">
        <f t="shared" si="4"/>
        <v>2065</v>
      </c>
      <c r="BA4" s="15">
        <f t="shared" si="4"/>
        <v>2066</v>
      </c>
      <c r="BB4" s="15">
        <f t="shared" si="4"/>
        <v>2067</v>
      </c>
      <c r="BC4" s="15">
        <f t="shared" si="4"/>
        <v>2068</v>
      </c>
      <c r="BD4" s="15">
        <f t="shared" si="4"/>
        <v>2069</v>
      </c>
      <c r="BE4" s="15">
        <f t="shared" si="4"/>
        <v>2070</v>
      </c>
      <c r="BF4" s="15">
        <f t="shared" si="4"/>
        <v>2071</v>
      </c>
      <c r="BG4" s="15">
        <f t="shared" si="4"/>
        <v>2072</v>
      </c>
      <c r="BH4" s="15">
        <f t="shared" si="4"/>
        <v>2073</v>
      </c>
      <c r="BI4" s="15">
        <f t="shared" si="4"/>
        <v>2074</v>
      </c>
      <c r="BJ4" s="15">
        <f t="shared" si="4"/>
        <v>2075</v>
      </c>
      <c r="BK4" s="15">
        <f t="shared" si="4"/>
        <v>2076</v>
      </c>
      <c r="BL4" s="15">
        <f t="shared" si="4"/>
        <v>2077</v>
      </c>
      <c r="BM4" s="15">
        <f t="shared" si="4"/>
        <v>2078</v>
      </c>
      <c r="BN4" s="15">
        <f t="shared" si="4"/>
        <v>2079</v>
      </c>
      <c r="BO4" s="15">
        <f t="shared" si="4"/>
        <v>2080</v>
      </c>
      <c r="BP4" s="15">
        <f t="shared" si="4"/>
        <v>2081</v>
      </c>
      <c r="BQ4" s="15">
        <f t="shared" si="4"/>
        <v>2082</v>
      </c>
      <c r="BR4" s="15">
        <f t="shared" si="4"/>
        <v>2083</v>
      </c>
      <c r="BS4" s="15">
        <f t="shared" si="4"/>
        <v>2084</v>
      </c>
      <c r="BT4" s="15">
        <f t="shared" ref="BT4:CH4" si="5">BT$24</f>
        <v>2085</v>
      </c>
      <c r="BU4" s="15">
        <f t="shared" si="5"/>
        <v>2086</v>
      </c>
      <c r="BV4" s="15">
        <f t="shared" si="5"/>
        <v>2087</v>
      </c>
      <c r="BW4" s="15">
        <f t="shared" si="5"/>
        <v>2088</v>
      </c>
      <c r="BX4" s="15">
        <f t="shared" si="5"/>
        <v>2089</v>
      </c>
      <c r="BY4" s="15">
        <f t="shared" si="5"/>
        <v>2090</v>
      </c>
      <c r="BZ4" s="15">
        <f t="shared" si="5"/>
        <v>2091</v>
      </c>
      <c r="CA4" s="15">
        <f t="shared" si="5"/>
        <v>2092</v>
      </c>
      <c r="CB4" s="15">
        <f t="shared" si="5"/>
        <v>2093</v>
      </c>
      <c r="CC4" s="15">
        <f t="shared" si="5"/>
        <v>2094</v>
      </c>
      <c r="CD4" s="15">
        <f t="shared" si="5"/>
        <v>2095</v>
      </c>
      <c r="CE4" s="15">
        <f t="shared" si="5"/>
        <v>2096</v>
      </c>
      <c r="CF4" s="15">
        <f t="shared" si="5"/>
        <v>2097</v>
      </c>
      <c r="CG4" s="15">
        <f t="shared" si="5"/>
        <v>2098</v>
      </c>
      <c r="CH4" s="15">
        <f t="shared" si="5"/>
        <v>2099</v>
      </c>
    </row>
    <row r="5" spans="1:86" s="7" customFormat="1" x14ac:dyDescent="0.25">
      <c r="A5" s="5"/>
      <c r="B5" s="5"/>
      <c r="C5" s="5"/>
      <c r="D5" s="6"/>
      <c r="E5" s="18" t="s">
        <v>22</v>
      </c>
      <c r="F5" s="7" t="s">
        <v>21</v>
      </c>
      <c r="G5" s="7" t="s">
        <v>1</v>
      </c>
      <c r="H5" s="6"/>
    </row>
    <row r="7" spans="1:86" x14ac:dyDescent="0.25">
      <c r="A7" s="5" t="s">
        <v>26</v>
      </c>
    </row>
    <row r="9" spans="1:86" x14ac:dyDescent="0.25">
      <c r="D9" s="6" t="s">
        <v>20</v>
      </c>
      <c r="I9" s="14">
        <f>H9+1</f>
        <v>1</v>
      </c>
      <c r="J9" s="14">
        <f t="shared" ref="J9:BU9" si="6">I9+1</f>
        <v>2</v>
      </c>
      <c r="K9" s="14">
        <f t="shared" si="6"/>
        <v>3</v>
      </c>
      <c r="L9" s="14">
        <f t="shared" si="6"/>
        <v>4</v>
      </c>
      <c r="M9" s="14">
        <f t="shared" si="6"/>
        <v>5</v>
      </c>
      <c r="N9" s="14">
        <f t="shared" si="6"/>
        <v>6</v>
      </c>
      <c r="O9" s="14">
        <f t="shared" si="6"/>
        <v>7</v>
      </c>
      <c r="P9" s="14">
        <f t="shared" si="6"/>
        <v>8</v>
      </c>
      <c r="Q9" s="14">
        <f t="shared" si="6"/>
        <v>9</v>
      </c>
      <c r="R9" s="14">
        <f t="shared" si="6"/>
        <v>10</v>
      </c>
      <c r="S9" s="14">
        <f t="shared" si="6"/>
        <v>11</v>
      </c>
      <c r="T9" s="14">
        <f t="shared" si="6"/>
        <v>12</v>
      </c>
      <c r="U9" s="14">
        <f t="shared" si="6"/>
        <v>13</v>
      </c>
      <c r="V9" s="14">
        <f t="shared" si="6"/>
        <v>14</v>
      </c>
      <c r="W9" s="14">
        <f t="shared" si="6"/>
        <v>15</v>
      </c>
      <c r="X9" s="14">
        <f t="shared" si="6"/>
        <v>16</v>
      </c>
      <c r="Y9" s="14">
        <f t="shared" si="6"/>
        <v>17</v>
      </c>
      <c r="Z9" s="14">
        <f t="shared" si="6"/>
        <v>18</v>
      </c>
      <c r="AA9" s="14">
        <f t="shared" si="6"/>
        <v>19</v>
      </c>
      <c r="AB9" s="14">
        <f t="shared" si="6"/>
        <v>20</v>
      </c>
      <c r="AC9" s="14">
        <f t="shared" si="6"/>
        <v>21</v>
      </c>
      <c r="AD9" s="14">
        <f t="shared" si="6"/>
        <v>22</v>
      </c>
      <c r="AE9" s="14">
        <f t="shared" si="6"/>
        <v>23</v>
      </c>
      <c r="AF9" s="14">
        <f t="shared" si="6"/>
        <v>24</v>
      </c>
      <c r="AG9" s="14">
        <f t="shared" si="6"/>
        <v>25</v>
      </c>
      <c r="AH9" s="14">
        <f t="shared" si="6"/>
        <v>26</v>
      </c>
      <c r="AI9" s="14">
        <f t="shared" si="6"/>
        <v>27</v>
      </c>
      <c r="AJ9" s="14">
        <f t="shared" si="6"/>
        <v>28</v>
      </c>
      <c r="AK9" s="14">
        <f t="shared" si="6"/>
        <v>29</v>
      </c>
      <c r="AL9" s="14">
        <f t="shared" si="6"/>
        <v>30</v>
      </c>
      <c r="AM9" s="14">
        <f t="shared" si="6"/>
        <v>31</v>
      </c>
      <c r="AN9" s="14">
        <f t="shared" si="6"/>
        <v>32</v>
      </c>
      <c r="AO9" s="14">
        <f t="shared" si="6"/>
        <v>33</v>
      </c>
      <c r="AP9" s="14">
        <f t="shared" si="6"/>
        <v>34</v>
      </c>
      <c r="AQ9" s="14">
        <f t="shared" si="6"/>
        <v>35</v>
      </c>
      <c r="AR9" s="14">
        <f t="shared" si="6"/>
        <v>36</v>
      </c>
      <c r="AS9" s="14">
        <f t="shared" si="6"/>
        <v>37</v>
      </c>
      <c r="AT9" s="14">
        <f t="shared" si="6"/>
        <v>38</v>
      </c>
      <c r="AU9" s="14">
        <f t="shared" si="6"/>
        <v>39</v>
      </c>
      <c r="AV9" s="14">
        <f t="shared" si="6"/>
        <v>40</v>
      </c>
      <c r="AW9" s="14">
        <f t="shared" si="6"/>
        <v>41</v>
      </c>
      <c r="AX9" s="14">
        <f t="shared" si="6"/>
        <v>42</v>
      </c>
      <c r="AY9" s="14">
        <f t="shared" si="6"/>
        <v>43</v>
      </c>
      <c r="AZ9" s="14">
        <f t="shared" si="6"/>
        <v>44</v>
      </c>
      <c r="BA9" s="14">
        <f t="shared" si="6"/>
        <v>45</v>
      </c>
      <c r="BB9" s="14">
        <f t="shared" si="6"/>
        <v>46</v>
      </c>
      <c r="BC9" s="14">
        <f t="shared" si="6"/>
        <v>47</v>
      </c>
      <c r="BD9" s="14">
        <f t="shared" si="6"/>
        <v>48</v>
      </c>
      <c r="BE9" s="14">
        <f t="shared" si="6"/>
        <v>49</v>
      </c>
      <c r="BF9" s="14">
        <f t="shared" si="6"/>
        <v>50</v>
      </c>
      <c r="BG9" s="14">
        <f t="shared" si="6"/>
        <v>51</v>
      </c>
      <c r="BH9" s="14">
        <f t="shared" si="6"/>
        <v>52</v>
      </c>
      <c r="BI9" s="14">
        <f t="shared" si="6"/>
        <v>53</v>
      </c>
      <c r="BJ9" s="14">
        <f t="shared" si="6"/>
        <v>54</v>
      </c>
      <c r="BK9" s="14">
        <f t="shared" si="6"/>
        <v>55</v>
      </c>
      <c r="BL9" s="14">
        <f t="shared" si="6"/>
        <v>56</v>
      </c>
      <c r="BM9" s="14">
        <f t="shared" si="6"/>
        <v>57</v>
      </c>
      <c r="BN9" s="14">
        <f t="shared" si="6"/>
        <v>58</v>
      </c>
      <c r="BO9" s="14">
        <f t="shared" si="6"/>
        <v>59</v>
      </c>
      <c r="BP9" s="14">
        <f t="shared" si="6"/>
        <v>60</v>
      </c>
      <c r="BQ9" s="14">
        <f t="shared" si="6"/>
        <v>61</v>
      </c>
      <c r="BR9" s="14">
        <f t="shared" si="6"/>
        <v>62</v>
      </c>
      <c r="BS9" s="14">
        <f t="shared" si="6"/>
        <v>63</v>
      </c>
      <c r="BT9" s="14">
        <f t="shared" si="6"/>
        <v>64</v>
      </c>
      <c r="BU9" s="14">
        <f t="shared" si="6"/>
        <v>65</v>
      </c>
      <c r="BV9" s="14">
        <f t="shared" ref="BV9:CH9" si="7">BU9+1</f>
        <v>66</v>
      </c>
      <c r="BW9" s="14">
        <f t="shared" si="7"/>
        <v>67</v>
      </c>
      <c r="BX9" s="14">
        <f t="shared" si="7"/>
        <v>68</v>
      </c>
      <c r="BY9" s="14">
        <f t="shared" si="7"/>
        <v>69</v>
      </c>
      <c r="BZ9" s="14">
        <f t="shared" si="7"/>
        <v>70</v>
      </c>
      <c r="CA9" s="14">
        <f t="shared" si="7"/>
        <v>71</v>
      </c>
      <c r="CB9" s="14">
        <f t="shared" si="7"/>
        <v>72</v>
      </c>
      <c r="CC9" s="14">
        <f t="shared" si="7"/>
        <v>73</v>
      </c>
      <c r="CD9" s="14">
        <f t="shared" si="7"/>
        <v>74</v>
      </c>
      <c r="CE9" s="14">
        <f t="shared" si="7"/>
        <v>75</v>
      </c>
      <c r="CF9" s="14">
        <f t="shared" si="7"/>
        <v>76</v>
      </c>
      <c r="CG9" s="14">
        <f t="shared" si="7"/>
        <v>77</v>
      </c>
      <c r="CH9" s="14">
        <f t="shared" si="7"/>
        <v>78</v>
      </c>
    </row>
    <row r="11" spans="1:86" x14ac:dyDescent="0.25">
      <c r="D11" s="6" t="str">
        <f>D$9</f>
        <v>Column counter</v>
      </c>
      <c r="E11" s="7">
        <f t="shared" ref="E11:BP11" si="8">E$9</f>
        <v>0</v>
      </c>
      <c r="F11" s="7">
        <f t="shared" si="8"/>
        <v>0</v>
      </c>
      <c r="G11" s="6">
        <f t="shared" si="8"/>
        <v>0</v>
      </c>
      <c r="H11" s="6">
        <f t="shared" si="8"/>
        <v>0</v>
      </c>
      <c r="I11" s="6">
        <f t="shared" si="8"/>
        <v>1</v>
      </c>
      <c r="J11" s="6">
        <f t="shared" si="8"/>
        <v>2</v>
      </c>
      <c r="K11" s="6">
        <f t="shared" si="8"/>
        <v>3</v>
      </c>
      <c r="L11" s="6">
        <f t="shared" si="8"/>
        <v>4</v>
      </c>
      <c r="M11" s="6">
        <f t="shared" si="8"/>
        <v>5</v>
      </c>
      <c r="N11" s="6">
        <f t="shared" si="8"/>
        <v>6</v>
      </c>
      <c r="O11" s="6">
        <f t="shared" si="8"/>
        <v>7</v>
      </c>
      <c r="P11" s="6">
        <f t="shared" si="8"/>
        <v>8</v>
      </c>
      <c r="Q11" s="6">
        <f t="shared" si="8"/>
        <v>9</v>
      </c>
      <c r="R11" s="6">
        <f t="shared" si="8"/>
        <v>10</v>
      </c>
      <c r="S11" s="6">
        <f t="shared" si="8"/>
        <v>11</v>
      </c>
      <c r="T11" s="6">
        <f t="shared" si="8"/>
        <v>12</v>
      </c>
      <c r="U11" s="6">
        <f t="shared" si="8"/>
        <v>13</v>
      </c>
      <c r="V11" s="6">
        <f t="shared" si="8"/>
        <v>14</v>
      </c>
      <c r="W11" s="6">
        <f t="shared" si="8"/>
        <v>15</v>
      </c>
      <c r="X11" s="6">
        <f t="shared" si="8"/>
        <v>16</v>
      </c>
      <c r="Y11" s="6">
        <f t="shared" si="8"/>
        <v>17</v>
      </c>
      <c r="Z11" s="6">
        <f t="shared" si="8"/>
        <v>18</v>
      </c>
      <c r="AA11" s="6">
        <f t="shared" si="8"/>
        <v>19</v>
      </c>
      <c r="AB11" s="6">
        <f t="shared" si="8"/>
        <v>20</v>
      </c>
      <c r="AC11" s="6">
        <f t="shared" si="8"/>
        <v>21</v>
      </c>
      <c r="AD11" s="6">
        <f t="shared" si="8"/>
        <v>22</v>
      </c>
      <c r="AE11" s="6">
        <f t="shared" si="8"/>
        <v>23</v>
      </c>
      <c r="AF11" s="6">
        <f t="shared" si="8"/>
        <v>24</v>
      </c>
      <c r="AG11" s="6">
        <f t="shared" si="8"/>
        <v>25</v>
      </c>
      <c r="AH11" s="6">
        <f t="shared" si="8"/>
        <v>26</v>
      </c>
      <c r="AI11" s="6">
        <f t="shared" si="8"/>
        <v>27</v>
      </c>
      <c r="AJ11" s="6">
        <f t="shared" si="8"/>
        <v>28</v>
      </c>
      <c r="AK11" s="6">
        <f t="shared" si="8"/>
        <v>29</v>
      </c>
      <c r="AL11" s="6">
        <f t="shared" si="8"/>
        <v>30</v>
      </c>
      <c r="AM11" s="6">
        <f t="shared" si="8"/>
        <v>31</v>
      </c>
      <c r="AN11" s="6">
        <f t="shared" si="8"/>
        <v>32</v>
      </c>
      <c r="AO11" s="6">
        <f t="shared" si="8"/>
        <v>33</v>
      </c>
      <c r="AP11" s="6">
        <f t="shared" si="8"/>
        <v>34</v>
      </c>
      <c r="AQ11" s="6">
        <f t="shared" si="8"/>
        <v>35</v>
      </c>
      <c r="AR11" s="6">
        <f t="shared" si="8"/>
        <v>36</v>
      </c>
      <c r="AS11" s="6">
        <f t="shared" si="8"/>
        <v>37</v>
      </c>
      <c r="AT11" s="6">
        <f t="shared" si="8"/>
        <v>38</v>
      </c>
      <c r="AU11" s="6">
        <f t="shared" si="8"/>
        <v>39</v>
      </c>
      <c r="AV11" s="6">
        <f t="shared" si="8"/>
        <v>40</v>
      </c>
      <c r="AW11" s="6">
        <f t="shared" si="8"/>
        <v>41</v>
      </c>
      <c r="AX11" s="6">
        <f t="shared" si="8"/>
        <v>42</v>
      </c>
      <c r="AY11" s="6">
        <f t="shared" si="8"/>
        <v>43</v>
      </c>
      <c r="AZ11" s="6">
        <f t="shared" si="8"/>
        <v>44</v>
      </c>
      <c r="BA11" s="6">
        <f t="shared" si="8"/>
        <v>45</v>
      </c>
      <c r="BB11" s="6">
        <f t="shared" si="8"/>
        <v>46</v>
      </c>
      <c r="BC11" s="6">
        <f t="shared" si="8"/>
        <v>47</v>
      </c>
      <c r="BD11" s="6">
        <f t="shared" si="8"/>
        <v>48</v>
      </c>
      <c r="BE11" s="6">
        <f t="shared" si="8"/>
        <v>49</v>
      </c>
      <c r="BF11" s="6">
        <f t="shared" si="8"/>
        <v>50</v>
      </c>
      <c r="BG11" s="6">
        <f t="shared" si="8"/>
        <v>51</v>
      </c>
      <c r="BH11" s="6">
        <f t="shared" si="8"/>
        <v>52</v>
      </c>
      <c r="BI11" s="6">
        <f t="shared" si="8"/>
        <v>53</v>
      </c>
      <c r="BJ11" s="6">
        <f t="shared" si="8"/>
        <v>54</v>
      </c>
      <c r="BK11" s="6">
        <f t="shared" si="8"/>
        <v>55</v>
      </c>
      <c r="BL11" s="6">
        <f t="shared" si="8"/>
        <v>56</v>
      </c>
      <c r="BM11" s="6">
        <f t="shared" si="8"/>
        <v>57</v>
      </c>
      <c r="BN11" s="6">
        <f t="shared" si="8"/>
        <v>58</v>
      </c>
      <c r="BO11" s="6">
        <f t="shared" si="8"/>
        <v>59</v>
      </c>
      <c r="BP11" s="6">
        <f t="shared" si="8"/>
        <v>60</v>
      </c>
      <c r="BQ11" s="6">
        <f t="shared" ref="BQ11:CH11" si="9">BQ$9</f>
        <v>61</v>
      </c>
      <c r="BR11" s="6">
        <f t="shared" si="9"/>
        <v>62</v>
      </c>
      <c r="BS11" s="6">
        <f t="shared" si="9"/>
        <v>63</v>
      </c>
      <c r="BT11" s="6">
        <f t="shared" si="9"/>
        <v>64</v>
      </c>
      <c r="BU11" s="6">
        <f t="shared" si="9"/>
        <v>65</v>
      </c>
      <c r="BV11" s="6">
        <f t="shared" si="9"/>
        <v>66</v>
      </c>
      <c r="BW11" s="6">
        <f t="shared" si="9"/>
        <v>67</v>
      </c>
      <c r="BX11" s="6">
        <f t="shared" si="9"/>
        <v>68</v>
      </c>
      <c r="BY11" s="6">
        <f t="shared" si="9"/>
        <v>69</v>
      </c>
      <c r="BZ11" s="6">
        <f t="shared" si="9"/>
        <v>70</v>
      </c>
      <c r="CA11" s="6">
        <f t="shared" si="9"/>
        <v>71</v>
      </c>
      <c r="CB11" s="6">
        <f t="shared" si="9"/>
        <v>72</v>
      </c>
      <c r="CC11" s="6">
        <f t="shared" si="9"/>
        <v>73</v>
      </c>
      <c r="CD11" s="6">
        <f t="shared" si="9"/>
        <v>74</v>
      </c>
      <c r="CE11" s="6">
        <f t="shared" si="9"/>
        <v>75</v>
      </c>
      <c r="CF11" s="6">
        <f t="shared" si="9"/>
        <v>76</v>
      </c>
      <c r="CG11" s="6">
        <f t="shared" si="9"/>
        <v>77</v>
      </c>
      <c r="CH11" s="6">
        <f t="shared" si="9"/>
        <v>78</v>
      </c>
    </row>
    <row r="12" spans="1:86" x14ac:dyDescent="0.25">
      <c r="D12" s="6" t="s">
        <v>2</v>
      </c>
      <c r="F12" s="7" t="s">
        <v>23</v>
      </c>
      <c r="G12" s="7">
        <f>SUM(I12:CH12)</f>
        <v>1</v>
      </c>
      <c r="I12" s="14">
        <f>IF(I11=1,1,0)</f>
        <v>1</v>
      </c>
      <c r="J12" s="14">
        <f t="shared" ref="J12:BU12" si="10">IF(J11=1,1,0)</f>
        <v>0</v>
      </c>
      <c r="K12" s="14">
        <f t="shared" si="10"/>
        <v>0</v>
      </c>
      <c r="L12" s="14">
        <f t="shared" si="10"/>
        <v>0</v>
      </c>
      <c r="M12" s="14">
        <f t="shared" si="10"/>
        <v>0</v>
      </c>
      <c r="N12" s="14">
        <f t="shared" si="10"/>
        <v>0</v>
      </c>
      <c r="O12" s="14">
        <f t="shared" si="10"/>
        <v>0</v>
      </c>
      <c r="P12" s="14">
        <f t="shared" si="10"/>
        <v>0</v>
      </c>
      <c r="Q12" s="14">
        <f t="shared" si="10"/>
        <v>0</v>
      </c>
      <c r="R12" s="14">
        <f t="shared" si="10"/>
        <v>0</v>
      </c>
      <c r="S12" s="14">
        <f t="shared" si="10"/>
        <v>0</v>
      </c>
      <c r="T12" s="14">
        <f t="shared" si="10"/>
        <v>0</v>
      </c>
      <c r="U12" s="14">
        <f t="shared" si="10"/>
        <v>0</v>
      </c>
      <c r="V12" s="14">
        <f t="shared" si="10"/>
        <v>0</v>
      </c>
      <c r="W12" s="14">
        <f t="shared" si="10"/>
        <v>0</v>
      </c>
      <c r="X12" s="14">
        <f t="shared" si="10"/>
        <v>0</v>
      </c>
      <c r="Y12" s="14">
        <f t="shared" si="10"/>
        <v>0</v>
      </c>
      <c r="Z12" s="14">
        <f t="shared" si="10"/>
        <v>0</v>
      </c>
      <c r="AA12" s="14">
        <f t="shared" si="10"/>
        <v>0</v>
      </c>
      <c r="AB12" s="14">
        <f t="shared" si="10"/>
        <v>0</v>
      </c>
      <c r="AC12" s="14">
        <f t="shared" si="10"/>
        <v>0</v>
      </c>
      <c r="AD12" s="14">
        <f t="shared" si="10"/>
        <v>0</v>
      </c>
      <c r="AE12" s="14">
        <f t="shared" si="10"/>
        <v>0</v>
      </c>
      <c r="AF12" s="14">
        <f t="shared" si="10"/>
        <v>0</v>
      </c>
      <c r="AG12" s="14">
        <f t="shared" si="10"/>
        <v>0</v>
      </c>
      <c r="AH12" s="14">
        <f t="shared" si="10"/>
        <v>0</v>
      </c>
      <c r="AI12" s="14">
        <f t="shared" si="10"/>
        <v>0</v>
      </c>
      <c r="AJ12" s="14">
        <f t="shared" si="10"/>
        <v>0</v>
      </c>
      <c r="AK12" s="14">
        <f t="shared" si="10"/>
        <v>0</v>
      </c>
      <c r="AL12" s="14">
        <f t="shared" si="10"/>
        <v>0</v>
      </c>
      <c r="AM12" s="14">
        <f t="shared" si="10"/>
        <v>0</v>
      </c>
      <c r="AN12" s="14">
        <f t="shared" si="10"/>
        <v>0</v>
      </c>
      <c r="AO12" s="14">
        <f t="shared" si="10"/>
        <v>0</v>
      </c>
      <c r="AP12" s="14">
        <f t="shared" si="10"/>
        <v>0</v>
      </c>
      <c r="AQ12" s="14">
        <f t="shared" si="10"/>
        <v>0</v>
      </c>
      <c r="AR12" s="14">
        <f t="shared" si="10"/>
        <v>0</v>
      </c>
      <c r="AS12" s="14">
        <f t="shared" si="10"/>
        <v>0</v>
      </c>
      <c r="AT12" s="14">
        <f t="shared" si="10"/>
        <v>0</v>
      </c>
      <c r="AU12" s="14">
        <f t="shared" si="10"/>
        <v>0</v>
      </c>
      <c r="AV12" s="14">
        <f t="shared" si="10"/>
        <v>0</v>
      </c>
      <c r="AW12" s="14">
        <f t="shared" si="10"/>
        <v>0</v>
      </c>
      <c r="AX12" s="14">
        <f t="shared" si="10"/>
        <v>0</v>
      </c>
      <c r="AY12" s="14">
        <f t="shared" si="10"/>
        <v>0</v>
      </c>
      <c r="AZ12" s="14">
        <f t="shared" si="10"/>
        <v>0</v>
      </c>
      <c r="BA12" s="14">
        <f t="shared" si="10"/>
        <v>0</v>
      </c>
      <c r="BB12" s="14">
        <f t="shared" si="10"/>
        <v>0</v>
      </c>
      <c r="BC12" s="14">
        <f t="shared" si="10"/>
        <v>0</v>
      </c>
      <c r="BD12" s="14">
        <f t="shared" si="10"/>
        <v>0</v>
      </c>
      <c r="BE12" s="14">
        <f t="shared" si="10"/>
        <v>0</v>
      </c>
      <c r="BF12" s="14">
        <f t="shared" si="10"/>
        <v>0</v>
      </c>
      <c r="BG12" s="14">
        <f t="shared" si="10"/>
        <v>0</v>
      </c>
      <c r="BH12" s="14">
        <f t="shared" si="10"/>
        <v>0</v>
      </c>
      <c r="BI12" s="14">
        <f t="shared" si="10"/>
        <v>0</v>
      </c>
      <c r="BJ12" s="14">
        <f t="shared" si="10"/>
        <v>0</v>
      </c>
      <c r="BK12" s="14">
        <f t="shared" si="10"/>
        <v>0</v>
      </c>
      <c r="BL12" s="14">
        <f t="shared" si="10"/>
        <v>0</v>
      </c>
      <c r="BM12" s="14">
        <f t="shared" si="10"/>
        <v>0</v>
      </c>
      <c r="BN12" s="14">
        <f t="shared" si="10"/>
        <v>0</v>
      </c>
      <c r="BO12" s="14">
        <f t="shared" si="10"/>
        <v>0</v>
      </c>
      <c r="BP12" s="14">
        <f t="shared" si="10"/>
        <v>0</v>
      </c>
      <c r="BQ12" s="14">
        <f t="shared" si="10"/>
        <v>0</v>
      </c>
      <c r="BR12" s="14">
        <f t="shared" si="10"/>
        <v>0</v>
      </c>
      <c r="BS12" s="14">
        <f t="shared" si="10"/>
        <v>0</v>
      </c>
      <c r="BT12" s="14">
        <f t="shared" si="10"/>
        <v>0</v>
      </c>
      <c r="BU12" s="14">
        <f t="shared" si="10"/>
        <v>0</v>
      </c>
      <c r="BV12" s="14">
        <f t="shared" ref="BV12:CH12" si="11">IF(BV11=1,1,0)</f>
        <v>0</v>
      </c>
      <c r="BW12" s="14">
        <f t="shared" si="11"/>
        <v>0</v>
      </c>
      <c r="BX12" s="14">
        <f t="shared" si="11"/>
        <v>0</v>
      </c>
      <c r="BY12" s="14">
        <f t="shared" si="11"/>
        <v>0</v>
      </c>
      <c r="BZ12" s="14">
        <f t="shared" si="11"/>
        <v>0</v>
      </c>
      <c r="CA12" s="14">
        <f t="shared" si="11"/>
        <v>0</v>
      </c>
      <c r="CB12" s="14">
        <f t="shared" si="11"/>
        <v>0</v>
      </c>
      <c r="CC12" s="14">
        <f t="shared" si="11"/>
        <v>0</v>
      </c>
      <c r="CD12" s="14">
        <f t="shared" si="11"/>
        <v>0</v>
      </c>
      <c r="CE12" s="14">
        <f t="shared" si="11"/>
        <v>0</v>
      </c>
      <c r="CF12" s="14">
        <f t="shared" si="11"/>
        <v>0</v>
      </c>
      <c r="CG12" s="14">
        <f t="shared" si="11"/>
        <v>0</v>
      </c>
      <c r="CH12" s="14">
        <f t="shared" si="11"/>
        <v>0</v>
      </c>
    </row>
    <row r="14" spans="1:86" x14ac:dyDescent="0.25">
      <c r="D14" s="3" t="s">
        <v>3</v>
      </c>
      <c r="E14" s="19">
        <f>Inputs!H8</f>
        <v>44562</v>
      </c>
      <c r="F14" s="7" t="s">
        <v>24</v>
      </c>
    </row>
    <row r="15" spans="1:86" x14ac:dyDescent="0.25">
      <c r="D15" s="3" t="s">
        <v>4</v>
      </c>
      <c r="E15" s="20">
        <v>12</v>
      </c>
      <c r="F15" s="7" t="s">
        <v>27</v>
      </c>
    </row>
    <row r="16" spans="1:86" x14ac:dyDescent="0.25">
      <c r="D16" s="6" t="str">
        <f>D$12</f>
        <v xml:space="preserve">Fist column flag </v>
      </c>
      <c r="E16" s="7">
        <f t="shared" ref="E16:BP16" si="12">E$12</f>
        <v>0</v>
      </c>
      <c r="F16" s="7" t="str">
        <f t="shared" si="12"/>
        <v>Flag</v>
      </c>
      <c r="G16" s="6">
        <f t="shared" si="12"/>
        <v>1</v>
      </c>
      <c r="H16" s="6">
        <f t="shared" si="12"/>
        <v>0</v>
      </c>
      <c r="I16" s="6">
        <f t="shared" si="12"/>
        <v>1</v>
      </c>
      <c r="J16" s="6">
        <f t="shared" si="12"/>
        <v>0</v>
      </c>
      <c r="K16" s="6">
        <f t="shared" si="12"/>
        <v>0</v>
      </c>
      <c r="L16" s="6">
        <f t="shared" si="12"/>
        <v>0</v>
      </c>
      <c r="M16" s="6">
        <f t="shared" si="12"/>
        <v>0</v>
      </c>
      <c r="N16" s="6">
        <f t="shared" si="12"/>
        <v>0</v>
      </c>
      <c r="O16" s="6">
        <f t="shared" si="12"/>
        <v>0</v>
      </c>
      <c r="P16" s="6">
        <f t="shared" si="12"/>
        <v>0</v>
      </c>
      <c r="Q16" s="6">
        <f t="shared" si="12"/>
        <v>0</v>
      </c>
      <c r="R16" s="6">
        <f t="shared" si="12"/>
        <v>0</v>
      </c>
      <c r="S16" s="6">
        <f t="shared" si="12"/>
        <v>0</v>
      </c>
      <c r="T16" s="6">
        <f t="shared" si="12"/>
        <v>0</v>
      </c>
      <c r="U16" s="6">
        <f t="shared" si="12"/>
        <v>0</v>
      </c>
      <c r="V16" s="6">
        <f t="shared" si="12"/>
        <v>0</v>
      </c>
      <c r="W16" s="6">
        <f t="shared" si="12"/>
        <v>0</v>
      </c>
      <c r="X16" s="6">
        <f t="shared" si="12"/>
        <v>0</v>
      </c>
      <c r="Y16" s="6">
        <f t="shared" si="12"/>
        <v>0</v>
      </c>
      <c r="Z16" s="6">
        <f t="shared" si="12"/>
        <v>0</v>
      </c>
      <c r="AA16" s="6">
        <f t="shared" si="12"/>
        <v>0</v>
      </c>
      <c r="AB16" s="6">
        <f t="shared" si="12"/>
        <v>0</v>
      </c>
      <c r="AC16" s="6">
        <f t="shared" si="12"/>
        <v>0</v>
      </c>
      <c r="AD16" s="6">
        <f t="shared" si="12"/>
        <v>0</v>
      </c>
      <c r="AE16" s="6">
        <f t="shared" si="12"/>
        <v>0</v>
      </c>
      <c r="AF16" s="6">
        <f t="shared" si="12"/>
        <v>0</v>
      </c>
      <c r="AG16" s="6">
        <f t="shared" si="12"/>
        <v>0</v>
      </c>
      <c r="AH16" s="6">
        <f t="shared" si="12"/>
        <v>0</v>
      </c>
      <c r="AI16" s="6">
        <f t="shared" si="12"/>
        <v>0</v>
      </c>
      <c r="AJ16" s="6">
        <f t="shared" si="12"/>
        <v>0</v>
      </c>
      <c r="AK16" s="6">
        <f t="shared" si="12"/>
        <v>0</v>
      </c>
      <c r="AL16" s="6">
        <f t="shared" si="12"/>
        <v>0</v>
      </c>
      <c r="AM16" s="6">
        <f t="shared" si="12"/>
        <v>0</v>
      </c>
      <c r="AN16" s="6">
        <f t="shared" si="12"/>
        <v>0</v>
      </c>
      <c r="AO16" s="6">
        <f t="shared" si="12"/>
        <v>0</v>
      </c>
      <c r="AP16" s="6">
        <f t="shared" si="12"/>
        <v>0</v>
      </c>
      <c r="AQ16" s="6">
        <f t="shared" si="12"/>
        <v>0</v>
      </c>
      <c r="AR16" s="6">
        <f t="shared" si="12"/>
        <v>0</v>
      </c>
      <c r="AS16" s="6">
        <f t="shared" si="12"/>
        <v>0</v>
      </c>
      <c r="AT16" s="6">
        <f t="shared" si="12"/>
        <v>0</v>
      </c>
      <c r="AU16" s="6">
        <f t="shared" si="12"/>
        <v>0</v>
      </c>
      <c r="AV16" s="6">
        <f t="shared" si="12"/>
        <v>0</v>
      </c>
      <c r="AW16" s="6">
        <f t="shared" si="12"/>
        <v>0</v>
      </c>
      <c r="AX16" s="6">
        <f t="shared" si="12"/>
        <v>0</v>
      </c>
      <c r="AY16" s="6">
        <f t="shared" si="12"/>
        <v>0</v>
      </c>
      <c r="AZ16" s="6">
        <f t="shared" si="12"/>
        <v>0</v>
      </c>
      <c r="BA16" s="6">
        <f t="shared" si="12"/>
        <v>0</v>
      </c>
      <c r="BB16" s="6">
        <f t="shared" si="12"/>
        <v>0</v>
      </c>
      <c r="BC16" s="6">
        <f t="shared" si="12"/>
        <v>0</v>
      </c>
      <c r="BD16" s="6">
        <f t="shared" si="12"/>
        <v>0</v>
      </c>
      <c r="BE16" s="6">
        <f t="shared" si="12"/>
        <v>0</v>
      </c>
      <c r="BF16" s="6">
        <f t="shared" si="12"/>
        <v>0</v>
      </c>
      <c r="BG16" s="6">
        <f t="shared" si="12"/>
        <v>0</v>
      </c>
      <c r="BH16" s="6">
        <f t="shared" si="12"/>
        <v>0</v>
      </c>
      <c r="BI16" s="6">
        <f t="shared" si="12"/>
        <v>0</v>
      </c>
      <c r="BJ16" s="6">
        <f t="shared" si="12"/>
        <v>0</v>
      </c>
      <c r="BK16" s="6">
        <f t="shared" si="12"/>
        <v>0</v>
      </c>
      <c r="BL16" s="6">
        <f t="shared" si="12"/>
        <v>0</v>
      </c>
      <c r="BM16" s="6">
        <f t="shared" si="12"/>
        <v>0</v>
      </c>
      <c r="BN16" s="6">
        <f t="shared" si="12"/>
        <v>0</v>
      </c>
      <c r="BO16" s="6">
        <f t="shared" si="12"/>
        <v>0</v>
      </c>
      <c r="BP16" s="6">
        <f t="shared" si="12"/>
        <v>0</v>
      </c>
      <c r="BQ16" s="6">
        <f t="shared" ref="BQ16:CH16" si="13">BQ$12</f>
        <v>0</v>
      </c>
      <c r="BR16" s="6">
        <f t="shared" si="13"/>
        <v>0</v>
      </c>
      <c r="BS16" s="6">
        <f t="shared" si="13"/>
        <v>0</v>
      </c>
      <c r="BT16" s="6">
        <f t="shared" si="13"/>
        <v>0</v>
      </c>
      <c r="BU16" s="6">
        <f t="shared" si="13"/>
        <v>0</v>
      </c>
      <c r="BV16" s="6">
        <f t="shared" si="13"/>
        <v>0</v>
      </c>
      <c r="BW16" s="6">
        <f t="shared" si="13"/>
        <v>0</v>
      </c>
      <c r="BX16" s="6">
        <f t="shared" si="13"/>
        <v>0</v>
      </c>
      <c r="BY16" s="6">
        <f t="shared" si="13"/>
        <v>0</v>
      </c>
      <c r="BZ16" s="6">
        <f t="shared" si="13"/>
        <v>0</v>
      </c>
      <c r="CA16" s="6">
        <f t="shared" si="13"/>
        <v>0</v>
      </c>
      <c r="CB16" s="6">
        <f t="shared" si="13"/>
        <v>0</v>
      </c>
      <c r="CC16" s="6">
        <f t="shared" si="13"/>
        <v>0</v>
      </c>
      <c r="CD16" s="6">
        <f t="shared" si="13"/>
        <v>0</v>
      </c>
      <c r="CE16" s="6">
        <f t="shared" si="13"/>
        <v>0</v>
      </c>
      <c r="CF16" s="6">
        <f t="shared" si="13"/>
        <v>0</v>
      </c>
      <c r="CG16" s="6">
        <f t="shared" si="13"/>
        <v>0</v>
      </c>
      <c r="CH16" s="6">
        <f t="shared" si="13"/>
        <v>0</v>
      </c>
    </row>
    <row r="17" spans="1:86" s="8" customFormat="1" x14ac:dyDescent="0.25">
      <c r="A17" s="5"/>
      <c r="B17" s="5"/>
      <c r="C17" s="5"/>
      <c r="D17" s="6" t="s">
        <v>5</v>
      </c>
      <c r="E17" s="18"/>
      <c r="F17" s="7" t="s">
        <v>24</v>
      </c>
      <c r="G17" s="7"/>
      <c r="H17" s="6"/>
      <c r="I17" s="8">
        <f>IF(I16=1,$E$14,DATE(YEAR(H17),MONTH(H17)+$E$15,DAY(1)))</f>
        <v>44562</v>
      </c>
      <c r="J17" s="8">
        <f t="shared" ref="J17:BU17" si="14">IF(J16=1,$E$14,DATE(YEAR(I17),MONTH(I17)+$E$15,DAY(1)))</f>
        <v>44927</v>
      </c>
      <c r="K17" s="8">
        <f t="shared" si="14"/>
        <v>45292</v>
      </c>
      <c r="L17" s="8">
        <f t="shared" si="14"/>
        <v>45658</v>
      </c>
      <c r="M17" s="8">
        <f t="shared" si="14"/>
        <v>46023</v>
      </c>
      <c r="N17" s="8">
        <f t="shared" si="14"/>
        <v>46388</v>
      </c>
      <c r="O17" s="8">
        <f t="shared" si="14"/>
        <v>46753</v>
      </c>
      <c r="P17" s="8">
        <f t="shared" si="14"/>
        <v>47119</v>
      </c>
      <c r="Q17" s="8">
        <f t="shared" si="14"/>
        <v>47484</v>
      </c>
      <c r="R17" s="8">
        <f t="shared" si="14"/>
        <v>47849</v>
      </c>
      <c r="S17" s="8">
        <f t="shared" si="14"/>
        <v>48214</v>
      </c>
      <c r="T17" s="8">
        <f t="shared" si="14"/>
        <v>48580</v>
      </c>
      <c r="U17" s="8">
        <f t="shared" si="14"/>
        <v>48945</v>
      </c>
      <c r="V17" s="8">
        <f t="shared" si="14"/>
        <v>49310</v>
      </c>
      <c r="W17" s="8">
        <f t="shared" si="14"/>
        <v>49675</v>
      </c>
      <c r="X17" s="8">
        <f t="shared" si="14"/>
        <v>50041</v>
      </c>
      <c r="Y17" s="8">
        <f t="shared" si="14"/>
        <v>50406</v>
      </c>
      <c r="Z17" s="8">
        <f t="shared" si="14"/>
        <v>50771</v>
      </c>
      <c r="AA17" s="8">
        <f t="shared" si="14"/>
        <v>51136</v>
      </c>
      <c r="AB17" s="8">
        <f t="shared" si="14"/>
        <v>51502</v>
      </c>
      <c r="AC17" s="8">
        <f t="shared" si="14"/>
        <v>51867</v>
      </c>
      <c r="AD17" s="8">
        <f t="shared" si="14"/>
        <v>52232</v>
      </c>
      <c r="AE17" s="8">
        <f t="shared" si="14"/>
        <v>52597</v>
      </c>
      <c r="AF17" s="8">
        <f t="shared" si="14"/>
        <v>52963</v>
      </c>
      <c r="AG17" s="8">
        <f t="shared" si="14"/>
        <v>53328</v>
      </c>
      <c r="AH17" s="8">
        <f t="shared" si="14"/>
        <v>53693</v>
      </c>
      <c r="AI17" s="8">
        <f t="shared" si="14"/>
        <v>54058</v>
      </c>
      <c r="AJ17" s="8">
        <f t="shared" si="14"/>
        <v>54424</v>
      </c>
      <c r="AK17" s="8">
        <f t="shared" si="14"/>
        <v>54789</v>
      </c>
      <c r="AL17" s="8">
        <f t="shared" si="14"/>
        <v>55154</v>
      </c>
      <c r="AM17" s="8">
        <f t="shared" si="14"/>
        <v>55519</v>
      </c>
      <c r="AN17" s="8">
        <f t="shared" si="14"/>
        <v>55885</v>
      </c>
      <c r="AO17" s="8">
        <f t="shared" si="14"/>
        <v>56250</v>
      </c>
      <c r="AP17" s="8">
        <f t="shared" si="14"/>
        <v>56615</v>
      </c>
      <c r="AQ17" s="8">
        <f t="shared" si="14"/>
        <v>56980</v>
      </c>
      <c r="AR17" s="8">
        <f t="shared" si="14"/>
        <v>57346</v>
      </c>
      <c r="AS17" s="8">
        <f t="shared" si="14"/>
        <v>57711</v>
      </c>
      <c r="AT17" s="8">
        <f t="shared" si="14"/>
        <v>58076</v>
      </c>
      <c r="AU17" s="8">
        <f t="shared" si="14"/>
        <v>58441</v>
      </c>
      <c r="AV17" s="8">
        <f t="shared" si="14"/>
        <v>58807</v>
      </c>
      <c r="AW17" s="8">
        <f t="shared" si="14"/>
        <v>59172</v>
      </c>
      <c r="AX17" s="8">
        <f t="shared" si="14"/>
        <v>59537</v>
      </c>
      <c r="AY17" s="8">
        <f t="shared" si="14"/>
        <v>59902</v>
      </c>
      <c r="AZ17" s="8">
        <f t="shared" si="14"/>
        <v>60268</v>
      </c>
      <c r="BA17" s="8">
        <f t="shared" si="14"/>
        <v>60633</v>
      </c>
      <c r="BB17" s="8">
        <f t="shared" si="14"/>
        <v>60998</v>
      </c>
      <c r="BC17" s="8">
        <f t="shared" si="14"/>
        <v>61363</v>
      </c>
      <c r="BD17" s="8">
        <f t="shared" si="14"/>
        <v>61729</v>
      </c>
      <c r="BE17" s="8">
        <f t="shared" si="14"/>
        <v>62094</v>
      </c>
      <c r="BF17" s="8">
        <f t="shared" si="14"/>
        <v>62459</v>
      </c>
      <c r="BG17" s="8">
        <f t="shared" si="14"/>
        <v>62824</v>
      </c>
      <c r="BH17" s="8">
        <f t="shared" si="14"/>
        <v>63190</v>
      </c>
      <c r="BI17" s="8">
        <f t="shared" si="14"/>
        <v>63555</v>
      </c>
      <c r="BJ17" s="8">
        <f t="shared" si="14"/>
        <v>63920</v>
      </c>
      <c r="BK17" s="8">
        <f t="shared" si="14"/>
        <v>64285</v>
      </c>
      <c r="BL17" s="8">
        <f t="shared" si="14"/>
        <v>64651</v>
      </c>
      <c r="BM17" s="8">
        <f t="shared" si="14"/>
        <v>65016</v>
      </c>
      <c r="BN17" s="8">
        <f t="shared" si="14"/>
        <v>65381</v>
      </c>
      <c r="BO17" s="8">
        <f t="shared" si="14"/>
        <v>65746</v>
      </c>
      <c r="BP17" s="8">
        <f t="shared" si="14"/>
        <v>66112</v>
      </c>
      <c r="BQ17" s="8">
        <f t="shared" si="14"/>
        <v>66477</v>
      </c>
      <c r="BR17" s="8">
        <f t="shared" si="14"/>
        <v>66842</v>
      </c>
      <c r="BS17" s="8">
        <f t="shared" si="14"/>
        <v>67207</v>
      </c>
      <c r="BT17" s="8">
        <f t="shared" si="14"/>
        <v>67573</v>
      </c>
      <c r="BU17" s="8">
        <f t="shared" si="14"/>
        <v>67938</v>
      </c>
      <c r="BV17" s="8">
        <f t="shared" ref="BV17:CH17" si="15">IF(BV16=1,$E$14,DATE(YEAR(BU17),MONTH(BU17)+$E$15,DAY(1)))</f>
        <v>68303</v>
      </c>
      <c r="BW17" s="8">
        <f t="shared" si="15"/>
        <v>68668</v>
      </c>
      <c r="BX17" s="8">
        <f t="shared" si="15"/>
        <v>69034</v>
      </c>
      <c r="BY17" s="8">
        <f t="shared" si="15"/>
        <v>69399</v>
      </c>
      <c r="BZ17" s="8">
        <f t="shared" si="15"/>
        <v>69764</v>
      </c>
      <c r="CA17" s="8">
        <f t="shared" si="15"/>
        <v>70129</v>
      </c>
      <c r="CB17" s="8">
        <f t="shared" si="15"/>
        <v>70495</v>
      </c>
      <c r="CC17" s="8">
        <f t="shared" si="15"/>
        <v>70860</v>
      </c>
      <c r="CD17" s="8">
        <f t="shared" si="15"/>
        <v>71225</v>
      </c>
      <c r="CE17" s="8">
        <f t="shared" si="15"/>
        <v>71590</v>
      </c>
      <c r="CF17" s="8">
        <f t="shared" si="15"/>
        <v>71956</v>
      </c>
      <c r="CG17" s="8">
        <f t="shared" si="15"/>
        <v>72321</v>
      </c>
      <c r="CH17" s="8">
        <f t="shared" si="15"/>
        <v>72686</v>
      </c>
    </row>
    <row r="19" spans="1:86" x14ac:dyDescent="0.25">
      <c r="D19" s="3" t="s">
        <v>4</v>
      </c>
      <c r="E19" s="20">
        <v>12</v>
      </c>
      <c r="F19" s="7" t="s">
        <v>27</v>
      </c>
    </row>
    <row r="20" spans="1:86" s="8" customFormat="1" x14ac:dyDescent="0.25">
      <c r="A20" s="5"/>
      <c r="B20" s="5"/>
      <c r="C20" s="5"/>
      <c r="D20" s="6" t="str">
        <f>D$17</f>
        <v>Financial period beginning date</v>
      </c>
      <c r="E20" s="18">
        <f t="shared" ref="E20:BP20" si="16">E$17</f>
        <v>0</v>
      </c>
      <c r="F20" s="7" t="str">
        <f t="shared" si="16"/>
        <v>Date</v>
      </c>
      <c r="G20" s="7">
        <f t="shared" si="16"/>
        <v>0</v>
      </c>
      <c r="H20" s="6">
        <f t="shared" si="16"/>
        <v>0</v>
      </c>
      <c r="I20" s="8">
        <f t="shared" si="16"/>
        <v>44562</v>
      </c>
      <c r="J20" s="8">
        <f t="shared" si="16"/>
        <v>44927</v>
      </c>
      <c r="K20" s="8">
        <f t="shared" si="16"/>
        <v>45292</v>
      </c>
      <c r="L20" s="8">
        <f t="shared" si="16"/>
        <v>45658</v>
      </c>
      <c r="M20" s="8">
        <f t="shared" si="16"/>
        <v>46023</v>
      </c>
      <c r="N20" s="8">
        <f t="shared" si="16"/>
        <v>46388</v>
      </c>
      <c r="O20" s="8">
        <f t="shared" si="16"/>
        <v>46753</v>
      </c>
      <c r="P20" s="8">
        <f t="shared" si="16"/>
        <v>47119</v>
      </c>
      <c r="Q20" s="8">
        <f t="shared" si="16"/>
        <v>47484</v>
      </c>
      <c r="R20" s="8">
        <f t="shared" si="16"/>
        <v>47849</v>
      </c>
      <c r="S20" s="8">
        <f t="shared" si="16"/>
        <v>48214</v>
      </c>
      <c r="T20" s="8">
        <f t="shared" si="16"/>
        <v>48580</v>
      </c>
      <c r="U20" s="8">
        <f t="shared" si="16"/>
        <v>48945</v>
      </c>
      <c r="V20" s="8">
        <f t="shared" si="16"/>
        <v>49310</v>
      </c>
      <c r="W20" s="8">
        <f t="shared" si="16"/>
        <v>49675</v>
      </c>
      <c r="X20" s="8">
        <f t="shared" si="16"/>
        <v>50041</v>
      </c>
      <c r="Y20" s="8">
        <f t="shared" si="16"/>
        <v>50406</v>
      </c>
      <c r="Z20" s="8">
        <f t="shared" si="16"/>
        <v>50771</v>
      </c>
      <c r="AA20" s="8">
        <f t="shared" si="16"/>
        <v>51136</v>
      </c>
      <c r="AB20" s="8">
        <f t="shared" si="16"/>
        <v>51502</v>
      </c>
      <c r="AC20" s="8">
        <f t="shared" si="16"/>
        <v>51867</v>
      </c>
      <c r="AD20" s="8">
        <f t="shared" si="16"/>
        <v>52232</v>
      </c>
      <c r="AE20" s="8">
        <f t="shared" si="16"/>
        <v>52597</v>
      </c>
      <c r="AF20" s="8">
        <f t="shared" si="16"/>
        <v>52963</v>
      </c>
      <c r="AG20" s="8">
        <f t="shared" si="16"/>
        <v>53328</v>
      </c>
      <c r="AH20" s="8">
        <f t="shared" si="16"/>
        <v>53693</v>
      </c>
      <c r="AI20" s="8">
        <f t="shared" si="16"/>
        <v>54058</v>
      </c>
      <c r="AJ20" s="8">
        <f t="shared" si="16"/>
        <v>54424</v>
      </c>
      <c r="AK20" s="8">
        <f t="shared" si="16"/>
        <v>54789</v>
      </c>
      <c r="AL20" s="8">
        <f t="shared" si="16"/>
        <v>55154</v>
      </c>
      <c r="AM20" s="8">
        <f t="shared" si="16"/>
        <v>55519</v>
      </c>
      <c r="AN20" s="8">
        <f t="shared" si="16"/>
        <v>55885</v>
      </c>
      <c r="AO20" s="8">
        <f t="shared" si="16"/>
        <v>56250</v>
      </c>
      <c r="AP20" s="8">
        <f t="shared" si="16"/>
        <v>56615</v>
      </c>
      <c r="AQ20" s="8">
        <f t="shared" si="16"/>
        <v>56980</v>
      </c>
      <c r="AR20" s="8">
        <f t="shared" si="16"/>
        <v>57346</v>
      </c>
      <c r="AS20" s="8">
        <f t="shared" si="16"/>
        <v>57711</v>
      </c>
      <c r="AT20" s="8">
        <f t="shared" si="16"/>
        <v>58076</v>
      </c>
      <c r="AU20" s="8">
        <f t="shared" si="16"/>
        <v>58441</v>
      </c>
      <c r="AV20" s="8">
        <f t="shared" si="16"/>
        <v>58807</v>
      </c>
      <c r="AW20" s="8">
        <f t="shared" si="16"/>
        <v>59172</v>
      </c>
      <c r="AX20" s="8">
        <f t="shared" si="16"/>
        <v>59537</v>
      </c>
      <c r="AY20" s="8">
        <f t="shared" si="16"/>
        <v>59902</v>
      </c>
      <c r="AZ20" s="8">
        <f t="shared" si="16"/>
        <v>60268</v>
      </c>
      <c r="BA20" s="8">
        <f t="shared" si="16"/>
        <v>60633</v>
      </c>
      <c r="BB20" s="8">
        <f t="shared" si="16"/>
        <v>60998</v>
      </c>
      <c r="BC20" s="8">
        <f t="shared" si="16"/>
        <v>61363</v>
      </c>
      <c r="BD20" s="8">
        <f t="shared" si="16"/>
        <v>61729</v>
      </c>
      <c r="BE20" s="8">
        <f t="shared" si="16"/>
        <v>62094</v>
      </c>
      <c r="BF20" s="8">
        <f t="shared" si="16"/>
        <v>62459</v>
      </c>
      <c r="BG20" s="8">
        <f t="shared" si="16"/>
        <v>62824</v>
      </c>
      <c r="BH20" s="8">
        <f t="shared" si="16"/>
        <v>63190</v>
      </c>
      <c r="BI20" s="8">
        <f t="shared" si="16"/>
        <v>63555</v>
      </c>
      <c r="BJ20" s="8">
        <f t="shared" si="16"/>
        <v>63920</v>
      </c>
      <c r="BK20" s="8">
        <f t="shared" si="16"/>
        <v>64285</v>
      </c>
      <c r="BL20" s="8">
        <f t="shared" si="16"/>
        <v>64651</v>
      </c>
      <c r="BM20" s="8">
        <f t="shared" si="16"/>
        <v>65016</v>
      </c>
      <c r="BN20" s="8">
        <f t="shared" si="16"/>
        <v>65381</v>
      </c>
      <c r="BO20" s="8">
        <f t="shared" si="16"/>
        <v>65746</v>
      </c>
      <c r="BP20" s="8">
        <f t="shared" si="16"/>
        <v>66112</v>
      </c>
      <c r="BQ20" s="8">
        <f t="shared" ref="BQ20:CH20" si="17">BQ$17</f>
        <v>66477</v>
      </c>
      <c r="BR20" s="8">
        <f t="shared" si="17"/>
        <v>66842</v>
      </c>
      <c r="BS20" s="8">
        <f t="shared" si="17"/>
        <v>67207</v>
      </c>
      <c r="BT20" s="8">
        <f t="shared" si="17"/>
        <v>67573</v>
      </c>
      <c r="BU20" s="8">
        <f t="shared" si="17"/>
        <v>67938</v>
      </c>
      <c r="BV20" s="8">
        <f t="shared" si="17"/>
        <v>68303</v>
      </c>
      <c r="BW20" s="8">
        <f t="shared" si="17"/>
        <v>68668</v>
      </c>
      <c r="BX20" s="8">
        <f t="shared" si="17"/>
        <v>69034</v>
      </c>
      <c r="BY20" s="8">
        <f t="shared" si="17"/>
        <v>69399</v>
      </c>
      <c r="BZ20" s="8">
        <f t="shared" si="17"/>
        <v>69764</v>
      </c>
      <c r="CA20" s="8">
        <f t="shared" si="17"/>
        <v>70129</v>
      </c>
      <c r="CB20" s="8">
        <f t="shared" si="17"/>
        <v>70495</v>
      </c>
      <c r="CC20" s="8">
        <f t="shared" si="17"/>
        <v>70860</v>
      </c>
      <c r="CD20" s="8">
        <f t="shared" si="17"/>
        <v>71225</v>
      </c>
      <c r="CE20" s="8">
        <f t="shared" si="17"/>
        <v>71590</v>
      </c>
      <c r="CF20" s="8">
        <f t="shared" si="17"/>
        <v>71956</v>
      </c>
      <c r="CG20" s="8">
        <f t="shared" si="17"/>
        <v>72321</v>
      </c>
      <c r="CH20" s="8">
        <f t="shared" si="17"/>
        <v>72686</v>
      </c>
    </row>
    <row r="21" spans="1:86" s="8" customFormat="1" x14ac:dyDescent="0.25">
      <c r="A21" s="5"/>
      <c r="B21" s="5"/>
      <c r="C21" s="5"/>
      <c r="D21" s="6" t="s">
        <v>0</v>
      </c>
      <c r="E21" s="18"/>
      <c r="F21" s="7" t="s">
        <v>24</v>
      </c>
      <c r="G21" s="7"/>
      <c r="H21" s="6"/>
      <c r="I21" s="8">
        <f>EOMONTH(I20,$E$19-1)</f>
        <v>44926</v>
      </c>
      <c r="J21" s="8">
        <f t="shared" ref="J21:BU21" si="18">EOMONTH(J20,$E$19-1)</f>
        <v>45291</v>
      </c>
      <c r="K21" s="8">
        <f t="shared" si="18"/>
        <v>45657</v>
      </c>
      <c r="L21" s="8">
        <f t="shared" si="18"/>
        <v>46022</v>
      </c>
      <c r="M21" s="8">
        <f t="shared" si="18"/>
        <v>46387</v>
      </c>
      <c r="N21" s="8">
        <f t="shared" si="18"/>
        <v>46752</v>
      </c>
      <c r="O21" s="8">
        <f t="shared" si="18"/>
        <v>47118</v>
      </c>
      <c r="P21" s="8">
        <f t="shared" si="18"/>
        <v>47483</v>
      </c>
      <c r="Q21" s="8">
        <f t="shared" si="18"/>
        <v>47848</v>
      </c>
      <c r="R21" s="8">
        <f t="shared" si="18"/>
        <v>48213</v>
      </c>
      <c r="S21" s="8">
        <f t="shared" si="18"/>
        <v>48579</v>
      </c>
      <c r="T21" s="8">
        <f t="shared" si="18"/>
        <v>48944</v>
      </c>
      <c r="U21" s="8">
        <f t="shared" si="18"/>
        <v>49309</v>
      </c>
      <c r="V21" s="8">
        <f t="shared" si="18"/>
        <v>49674</v>
      </c>
      <c r="W21" s="8">
        <f t="shared" si="18"/>
        <v>50040</v>
      </c>
      <c r="X21" s="8">
        <f t="shared" si="18"/>
        <v>50405</v>
      </c>
      <c r="Y21" s="8">
        <f t="shared" si="18"/>
        <v>50770</v>
      </c>
      <c r="Z21" s="8">
        <f t="shared" si="18"/>
        <v>51135</v>
      </c>
      <c r="AA21" s="8">
        <f t="shared" si="18"/>
        <v>51501</v>
      </c>
      <c r="AB21" s="8">
        <f t="shared" si="18"/>
        <v>51866</v>
      </c>
      <c r="AC21" s="8">
        <f t="shared" si="18"/>
        <v>52231</v>
      </c>
      <c r="AD21" s="8">
        <f t="shared" si="18"/>
        <v>52596</v>
      </c>
      <c r="AE21" s="8">
        <f t="shared" si="18"/>
        <v>52962</v>
      </c>
      <c r="AF21" s="8">
        <f t="shared" si="18"/>
        <v>53327</v>
      </c>
      <c r="AG21" s="8">
        <f t="shared" si="18"/>
        <v>53692</v>
      </c>
      <c r="AH21" s="8">
        <f t="shared" si="18"/>
        <v>54057</v>
      </c>
      <c r="AI21" s="8">
        <f t="shared" si="18"/>
        <v>54423</v>
      </c>
      <c r="AJ21" s="8">
        <f t="shared" si="18"/>
        <v>54788</v>
      </c>
      <c r="AK21" s="8">
        <f t="shared" si="18"/>
        <v>55153</v>
      </c>
      <c r="AL21" s="8">
        <f t="shared" si="18"/>
        <v>55518</v>
      </c>
      <c r="AM21" s="8">
        <f t="shared" si="18"/>
        <v>55884</v>
      </c>
      <c r="AN21" s="8">
        <f t="shared" si="18"/>
        <v>56249</v>
      </c>
      <c r="AO21" s="8">
        <f t="shared" si="18"/>
        <v>56614</v>
      </c>
      <c r="AP21" s="8">
        <f t="shared" si="18"/>
        <v>56979</v>
      </c>
      <c r="AQ21" s="8">
        <f t="shared" si="18"/>
        <v>57345</v>
      </c>
      <c r="AR21" s="8">
        <f t="shared" si="18"/>
        <v>57710</v>
      </c>
      <c r="AS21" s="8">
        <f t="shared" si="18"/>
        <v>58075</v>
      </c>
      <c r="AT21" s="8">
        <f t="shared" si="18"/>
        <v>58440</v>
      </c>
      <c r="AU21" s="8">
        <f t="shared" si="18"/>
        <v>58806</v>
      </c>
      <c r="AV21" s="8">
        <f t="shared" si="18"/>
        <v>59171</v>
      </c>
      <c r="AW21" s="8">
        <f t="shared" si="18"/>
        <v>59536</v>
      </c>
      <c r="AX21" s="8">
        <f t="shared" si="18"/>
        <v>59901</v>
      </c>
      <c r="AY21" s="8">
        <f t="shared" si="18"/>
        <v>60267</v>
      </c>
      <c r="AZ21" s="8">
        <f t="shared" si="18"/>
        <v>60632</v>
      </c>
      <c r="BA21" s="8">
        <f t="shared" si="18"/>
        <v>60997</v>
      </c>
      <c r="BB21" s="8">
        <f t="shared" si="18"/>
        <v>61362</v>
      </c>
      <c r="BC21" s="8">
        <f t="shared" si="18"/>
        <v>61728</v>
      </c>
      <c r="BD21" s="8">
        <f t="shared" si="18"/>
        <v>62093</v>
      </c>
      <c r="BE21" s="8">
        <f t="shared" si="18"/>
        <v>62458</v>
      </c>
      <c r="BF21" s="8">
        <f t="shared" si="18"/>
        <v>62823</v>
      </c>
      <c r="BG21" s="8">
        <f t="shared" si="18"/>
        <v>63189</v>
      </c>
      <c r="BH21" s="8">
        <f t="shared" si="18"/>
        <v>63554</v>
      </c>
      <c r="BI21" s="8">
        <f t="shared" si="18"/>
        <v>63919</v>
      </c>
      <c r="BJ21" s="8">
        <f t="shared" si="18"/>
        <v>64284</v>
      </c>
      <c r="BK21" s="8">
        <f t="shared" si="18"/>
        <v>64650</v>
      </c>
      <c r="BL21" s="8">
        <f t="shared" si="18"/>
        <v>65015</v>
      </c>
      <c r="BM21" s="8">
        <f t="shared" si="18"/>
        <v>65380</v>
      </c>
      <c r="BN21" s="8">
        <f t="shared" si="18"/>
        <v>65745</v>
      </c>
      <c r="BO21" s="8">
        <f t="shared" si="18"/>
        <v>66111</v>
      </c>
      <c r="BP21" s="8">
        <f t="shared" si="18"/>
        <v>66476</v>
      </c>
      <c r="BQ21" s="8">
        <f t="shared" si="18"/>
        <v>66841</v>
      </c>
      <c r="BR21" s="8">
        <f t="shared" si="18"/>
        <v>67206</v>
      </c>
      <c r="BS21" s="8">
        <f t="shared" si="18"/>
        <v>67572</v>
      </c>
      <c r="BT21" s="8">
        <f t="shared" si="18"/>
        <v>67937</v>
      </c>
      <c r="BU21" s="8">
        <f t="shared" si="18"/>
        <v>68302</v>
      </c>
      <c r="BV21" s="8">
        <f t="shared" ref="BV21:CH21" si="19">EOMONTH(BV20,$E$19-1)</f>
        <v>68667</v>
      </c>
      <c r="BW21" s="8">
        <f t="shared" si="19"/>
        <v>69033</v>
      </c>
      <c r="BX21" s="8">
        <f t="shared" si="19"/>
        <v>69398</v>
      </c>
      <c r="BY21" s="8">
        <f t="shared" si="19"/>
        <v>69763</v>
      </c>
      <c r="BZ21" s="8">
        <f t="shared" si="19"/>
        <v>70128</v>
      </c>
      <c r="CA21" s="8">
        <f t="shared" si="19"/>
        <v>70494</v>
      </c>
      <c r="CB21" s="8">
        <f t="shared" si="19"/>
        <v>70859</v>
      </c>
      <c r="CC21" s="8">
        <f t="shared" si="19"/>
        <v>71224</v>
      </c>
      <c r="CD21" s="8">
        <f t="shared" si="19"/>
        <v>71589</v>
      </c>
      <c r="CE21" s="8">
        <f t="shared" si="19"/>
        <v>71955</v>
      </c>
      <c r="CF21" s="8">
        <f t="shared" si="19"/>
        <v>72320</v>
      </c>
      <c r="CG21" s="8">
        <f t="shared" si="19"/>
        <v>72685</v>
      </c>
      <c r="CH21" s="8">
        <f t="shared" si="19"/>
        <v>73050</v>
      </c>
    </row>
    <row r="22" spans="1:86" s="8" customFormat="1" x14ac:dyDescent="0.25">
      <c r="A22" s="5"/>
      <c r="B22" s="5"/>
      <c r="C22" s="5"/>
      <c r="D22" s="6" t="s">
        <v>6</v>
      </c>
      <c r="E22" s="18"/>
      <c r="F22" s="7" t="s">
        <v>24</v>
      </c>
      <c r="G22" s="7"/>
      <c r="H22" s="6"/>
      <c r="I22" s="8">
        <f>EOMONTH(I21,$E$19*-1)</f>
        <v>44561</v>
      </c>
      <c r="J22" s="8">
        <f t="shared" ref="J22:BU22" si="20">EOMONTH(J21,$E$19*-1)</f>
        <v>44926</v>
      </c>
      <c r="K22" s="8">
        <f t="shared" si="20"/>
        <v>45291</v>
      </c>
      <c r="L22" s="8">
        <f t="shared" si="20"/>
        <v>45657</v>
      </c>
      <c r="M22" s="8">
        <f t="shared" si="20"/>
        <v>46022</v>
      </c>
      <c r="N22" s="8">
        <f t="shared" si="20"/>
        <v>46387</v>
      </c>
      <c r="O22" s="8">
        <f t="shared" si="20"/>
        <v>46752</v>
      </c>
      <c r="P22" s="8">
        <f t="shared" si="20"/>
        <v>47118</v>
      </c>
      <c r="Q22" s="8">
        <f t="shared" si="20"/>
        <v>47483</v>
      </c>
      <c r="R22" s="8">
        <f t="shared" si="20"/>
        <v>47848</v>
      </c>
      <c r="S22" s="8">
        <f t="shared" si="20"/>
        <v>48213</v>
      </c>
      <c r="T22" s="8">
        <f t="shared" si="20"/>
        <v>48579</v>
      </c>
      <c r="U22" s="8">
        <f t="shared" si="20"/>
        <v>48944</v>
      </c>
      <c r="V22" s="8">
        <f t="shared" si="20"/>
        <v>49309</v>
      </c>
      <c r="W22" s="8">
        <f t="shared" si="20"/>
        <v>49674</v>
      </c>
      <c r="X22" s="8">
        <f t="shared" si="20"/>
        <v>50040</v>
      </c>
      <c r="Y22" s="8">
        <f t="shared" si="20"/>
        <v>50405</v>
      </c>
      <c r="Z22" s="8">
        <f t="shared" si="20"/>
        <v>50770</v>
      </c>
      <c r="AA22" s="8">
        <f t="shared" si="20"/>
        <v>51135</v>
      </c>
      <c r="AB22" s="8">
        <f t="shared" si="20"/>
        <v>51501</v>
      </c>
      <c r="AC22" s="8">
        <f t="shared" si="20"/>
        <v>51866</v>
      </c>
      <c r="AD22" s="8">
        <f t="shared" si="20"/>
        <v>52231</v>
      </c>
      <c r="AE22" s="8">
        <f t="shared" si="20"/>
        <v>52596</v>
      </c>
      <c r="AF22" s="8">
        <f t="shared" si="20"/>
        <v>52962</v>
      </c>
      <c r="AG22" s="8">
        <f t="shared" si="20"/>
        <v>53327</v>
      </c>
      <c r="AH22" s="8">
        <f t="shared" si="20"/>
        <v>53692</v>
      </c>
      <c r="AI22" s="8">
        <f t="shared" si="20"/>
        <v>54057</v>
      </c>
      <c r="AJ22" s="8">
        <f t="shared" si="20"/>
        <v>54423</v>
      </c>
      <c r="AK22" s="8">
        <f t="shared" si="20"/>
        <v>54788</v>
      </c>
      <c r="AL22" s="8">
        <f t="shared" si="20"/>
        <v>55153</v>
      </c>
      <c r="AM22" s="8">
        <f t="shared" si="20"/>
        <v>55518</v>
      </c>
      <c r="AN22" s="8">
        <f t="shared" si="20"/>
        <v>55884</v>
      </c>
      <c r="AO22" s="8">
        <f t="shared" si="20"/>
        <v>56249</v>
      </c>
      <c r="AP22" s="8">
        <f t="shared" si="20"/>
        <v>56614</v>
      </c>
      <c r="AQ22" s="8">
        <f t="shared" si="20"/>
        <v>56979</v>
      </c>
      <c r="AR22" s="8">
        <f t="shared" si="20"/>
        <v>57345</v>
      </c>
      <c r="AS22" s="8">
        <f t="shared" si="20"/>
        <v>57710</v>
      </c>
      <c r="AT22" s="8">
        <f t="shared" si="20"/>
        <v>58075</v>
      </c>
      <c r="AU22" s="8">
        <f t="shared" si="20"/>
        <v>58440</v>
      </c>
      <c r="AV22" s="8">
        <f t="shared" si="20"/>
        <v>58806</v>
      </c>
      <c r="AW22" s="8">
        <f t="shared" si="20"/>
        <v>59171</v>
      </c>
      <c r="AX22" s="8">
        <f t="shared" si="20"/>
        <v>59536</v>
      </c>
      <c r="AY22" s="8">
        <f t="shared" si="20"/>
        <v>59901</v>
      </c>
      <c r="AZ22" s="8">
        <f t="shared" si="20"/>
        <v>60267</v>
      </c>
      <c r="BA22" s="8">
        <f t="shared" si="20"/>
        <v>60632</v>
      </c>
      <c r="BB22" s="8">
        <f t="shared" si="20"/>
        <v>60997</v>
      </c>
      <c r="BC22" s="8">
        <f t="shared" si="20"/>
        <v>61362</v>
      </c>
      <c r="BD22" s="8">
        <f t="shared" si="20"/>
        <v>61728</v>
      </c>
      <c r="BE22" s="8">
        <f t="shared" si="20"/>
        <v>62093</v>
      </c>
      <c r="BF22" s="8">
        <f t="shared" si="20"/>
        <v>62458</v>
      </c>
      <c r="BG22" s="8">
        <f t="shared" si="20"/>
        <v>62823</v>
      </c>
      <c r="BH22" s="8">
        <f t="shared" si="20"/>
        <v>63189</v>
      </c>
      <c r="BI22" s="8">
        <f t="shared" si="20"/>
        <v>63554</v>
      </c>
      <c r="BJ22" s="8">
        <f t="shared" si="20"/>
        <v>63919</v>
      </c>
      <c r="BK22" s="8">
        <f t="shared" si="20"/>
        <v>64284</v>
      </c>
      <c r="BL22" s="8">
        <f t="shared" si="20"/>
        <v>64650</v>
      </c>
      <c r="BM22" s="8">
        <f t="shared" si="20"/>
        <v>65015</v>
      </c>
      <c r="BN22" s="8">
        <f t="shared" si="20"/>
        <v>65380</v>
      </c>
      <c r="BO22" s="8">
        <f t="shared" si="20"/>
        <v>65745</v>
      </c>
      <c r="BP22" s="8">
        <f t="shared" si="20"/>
        <v>66111</v>
      </c>
      <c r="BQ22" s="8">
        <f t="shared" si="20"/>
        <v>66476</v>
      </c>
      <c r="BR22" s="8">
        <f t="shared" si="20"/>
        <v>66841</v>
      </c>
      <c r="BS22" s="8">
        <f t="shared" si="20"/>
        <v>67206</v>
      </c>
      <c r="BT22" s="8">
        <f t="shared" si="20"/>
        <v>67572</v>
      </c>
      <c r="BU22" s="8">
        <f t="shared" si="20"/>
        <v>67937</v>
      </c>
      <c r="BV22" s="8">
        <f t="shared" ref="BV22:CH22" si="21">EOMONTH(BV21,$E$19*-1)</f>
        <v>68302</v>
      </c>
      <c r="BW22" s="8">
        <f t="shared" si="21"/>
        <v>68667</v>
      </c>
      <c r="BX22" s="8">
        <f t="shared" si="21"/>
        <v>69033</v>
      </c>
      <c r="BY22" s="8">
        <f t="shared" si="21"/>
        <v>69398</v>
      </c>
      <c r="BZ22" s="8">
        <f t="shared" si="21"/>
        <v>69763</v>
      </c>
      <c r="CA22" s="8">
        <f t="shared" si="21"/>
        <v>70128</v>
      </c>
      <c r="CB22" s="8">
        <f t="shared" si="21"/>
        <v>70494</v>
      </c>
      <c r="CC22" s="8">
        <f t="shared" si="21"/>
        <v>70859</v>
      </c>
      <c r="CD22" s="8">
        <f t="shared" si="21"/>
        <v>71224</v>
      </c>
      <c r="CE22" s="8">
        <f t="shared" si="21"/>
        <v>71589</v>
      </c>
      <c r="CF22" s="8">
        <f t="shared" si="21"/>
        <v>71955</v>
      </c>
      <c r="CG22" s="8">
        <f t="shared" si="21"/>
        <v>72320</v>
      </c>
      <c r="CH22" s="8">
        <f t="shared" si="21"/>
        <v>72685</v>
      </c>
    </row>
    <row r="23" spans="1:86" s="36" customFormat="1" x14ac:dyDescent="0.25">
      <c r="A23" s="32"/>
      <c r="B23" s="32"/>
      <c r="C23" s="32"/>
      <c r="D23" s="33" t="s">
        <v>7</v>
      </c>
      <c r="E23" s="38"/>
      <c r="F23" s="34" t="s">
        <v>28</v>
      </c>
      <c r="G23" s="34"/>
      <c r="H23" s="33"/>
      <c r="I23" s="36">
        <f>I21-I22</f>
        <v>365</v>
      </c>
      <c r="J23" s="36">
        <f t="shared" ref="J23:BU23" si="22">J21-J22</f>
        <v>365</v>
      </c>
      <c r="K23" s="36">
        <f t="shared" si="22"/>
        <v>366</v>
      </c>
      <c r="L23" s="36">
        <f t="shared" si="22"/>
        <v>365</v>
      </c>
      <c r="M23" s="36">
        <f t="shared" si="22"/>
        <v>365</v>
      </c>
      <c r="N23" s="36">
        <f t="shared" si="22"/>
        <v>365</v>
      </c>
      <c r="O23" s="36">
        <f t="shared" si="22"/>
        <v>366</v>
      </c>
      <c r="P23" s="36">
        <f t="shared" si="22"/>
        <v>365</v>
      </c>
      <c r="Q23" s="36">
        <f t="shared" si="22"/>
        <v>365</v>
      </c>
      <c r="R23" s="36">
        <f t="shared" si="22"/>
        <v>365</v>
      </c>
      <c r="S23" s="36">
        <f t="shared" si="22"/>
        <v>366</v>
      </c>
      <c r="T23" s="36">
        <f t="shared" si="22"/>
        <v>365</v>
      </c>
      <c r="U23" s="36">
        <f t="shared" si="22"/>
        <v>365</v>
      </c>
      <c r="V23" s="36">
        <f t="shared" si="22"/>
        <v>365</v>
      </c>
      <c r="W23" s="36">
        <f t="shared" si="22"/>
        <v>366</v>
      </c>
      <c r="X23" s="36">
        <f t="shared" si="22"/>
        <v>365</v>
      </c>
      <c r="Y23" s="36">
        <f t="shared" si="22"/>
        <v>365</v>
      </c>
      <c r="Z23" s="36">
        <f t="shared" si="22"/>
        <v>365</v>
      </c>
      <c r="AA23" s="36">
        <f t="shared" si="22"/>
        <v>366</v>
      </c>
      <c r="AB23" s="36">
        <f t="shared" si="22"/>
        <v>365</v>
      </c>
      <c r="AC23" s="36">
        <f t="shared" si="22"/>
        <v>365</v>
      </c>
      <c r="AD23" s="36">
        <f t="shared" si="22"/>
        <v>365</v>
      </c>
      <c r="AE23" s="36">
        <f t="shared" si="22"/>
        <v>366</v>
      </c>
      <c r="AF23" s="36">
        <f t="shared" si="22"/>
        <v>365</v>
      </c>
      <c r="AG23" s="36">
        <f t="shared" si="22"/>
        <v>365</v>
      </c>
      <c r="AH23" s="36">
        <f t="shared" si="22"/>
        <v>365</v>
      </c>
      <c r="AI23" s="36">
        <f t="shared" si="22"/>
        <v>366</v>
      </c>
      <c r="AJ23" s="36">
        <f t="shared" si="22"/>
        <v>365</v>
      </c>
      <c r="AK23" s="36">
        <f t="shared" si="22"/>
        <v>365</v>
      </c>
      <c r="AL23" s="36">
        <f t="shared" si="22"/>
        <v>365</v>
      </c>
      <c r="AM23" s="36">
        <f t="shared" si="22"/>
        <v>366</v>
      </c>
      <c r="AN23" s="36">
        <f t="shared" si="22"/>
        <v>365</v>
      </c>
      <c r="AO23" s="36">
        <f t="shared" si="22"/>
        <v>365</v>
      </c>
      <c r="AP23" s="36">
        <f t="shared" si="22"/>
        <v>365</v>
      </c>
      <c r="AQ23" s="36">
        <f t="shared" si="22"/>
        <v>366</v>
      </c>
      <c r="AR23" s="36">
        <f t="shared" si="22"/>
        <v>365</v>
      </c>
      <c r="AS23" s="36">
        <f t="shared" si="22"/>
        <v>365</v>
      </c>
      <c r="AT23" s="36">
        <f t="shared" si="22"/>
        <v>365</v>
      </c>
      <c r="AU23" s="36">
        <f t="shared" si="22"/>
        <v>366</v>
      </c>
      <c r="AV23" s="36">
        <f t="shared" si="22"/>
        <v>365</v>
      </c>
      <c r="AW23" s="36">
        <f t="shared" si="22"/>
        <v>365</v>
      </c>
      <c r="AX23" s="36">
        <f t="shared" si="22"/>
        <v>365</v>
      </c>
      <c r="AY23" s="36">
        <f t="shared" si="22"/>
        <v>366</v>
      </c>
      <c r="AZ23" s="36">
        <f t="shared" si="22"/>
        <v>365</v>
      </c>
      <c r="BA23" s="36">
        <f t="shared" si="22"/>
        <v>365</v>
      </c>
      <c r="BB23" s="36">
        <f t="shared" si="22"/>
        <v>365</v>
      </c>
      <c r="BC23" s="36">
        <f t="shared" si="22"/>
        <v>366</v>
      </c>
      <c r="BD23" s="36">
        <f t="shared" si="22"/>
        <v>365</v>
      </c>
      <c r="BE23" s="36">
        <f t="shared" si="22"/>
        <v>365</v>
      </c>
      <c r="BF23" s="36">
        <f t="shared" si="22"/>
        <v>365</v>
      </c>
      <c r="BG23" s="36">
        <f t="shared" si="22"/>
        <v>366</v>
      </c>
      <c r="BH23" s="36">
        <f t="shared" si="22"/>
        <v>365</v>
      </c>
      <c r="BI23" s="36">
        <f t="shared" si="22"/>
        <v>365</v>
      </c>
      <c r="BJ23" s="36">
        <f t="shared" si="22"/>
        <v>365</v>
      </c>
      <c r="BK23" s="36">
        <f t="shared" si="22"/>
        <v>366</v>
      </c>
      <c r="BL23" s="36">
        <f t="shared" si="22"/>
        <v>365</v>
      </c>
      <c r="BM23" s="36">
        <f t="shared" si="22"/>
        <v>365</v>
      </c>
      <c r="BN23" s="36">
        <f t="shared" si="22"/>
        <v>365</v>
      </c>
      <c r="BO23" s="36">
        <f t="shared" si="22"/>
        <v>366</v>
      </c>
      <c r="BP23" s="36">
        <f t="shared" si="22"/>
        <v>365</v>
      </c>
      <c r="BQ23" s="36">
        <f t="shared" si="22"/>
        <v>365</v>
      </c>
      <c r="BR23" s="36">
        <f t="shared" si="22"/>
        <v>365</v>
      </c>
      <c r="BS23" s="36">
        <f t="shared" si="22"/>
        <v>366</v>
      </c>
      <c r="BT23" s="36">
        <f t="shared" si="22"/>
        <v>365</v>
      </c>
      <c r="BU23" s="36">
        <f t="shared" si="22"/>
        <v>365</v>
      </c>
      <c r="BV23" s="36">
        <f t="shared" ref="BV23:CH23" si="23">BV21-BV22</f>
        <v>365</v>
      </c>
      <c r="BW23" s="36">
        <f t="shared" si="23"/>
        <v>366</v>
      </c>
      <c r="BX23" s="36">
        <f t="shared" si="23"/>
        <v>365</v>
      </c>
      <c r="BY23" s="36">
        <f t="shared" si="23"/>
        <v>365</v>
      </c>
      <c r="BZ23" s="36">
        <f t="shared" si="23"/>
        <v>365</v>
      </c>
      <c r="CA23" s="36">
        <f t="shared" si="23"/>
        <v>366</v>
      </c>
      <c r="CB23" s="36">
        <f t="shared" si="23"/>
        <v>365</v>
      </c>
      <c r="CC23" s="36">
        <f t="shared" si="23"/>
        <v>365</v>
      </c>
      <c r="CD23" s="36">
        <f t="shared" si="23"/>
        <v>365</v>
      </c>
      <c r="CE23" s="36">
        <f t="shared" si="23"/>
        <v>366</v>
      </c>
      <c r="CF23" s="36">
        <f t="shared" si="23"/>
        <v>365</v>
      </c>
      <c r="CG23" s="36">
        <f t="shared" si="23"/>
        <v>365</v>
      </c>
      <c r="CH23" s="36">
        <f t="shared" si="23"/>
        <v>365</v>
      </c>
    </row>
    <row r="24" spans="1:86" x14ac:dyDescent="0.25">
      <c r="D24" s="6" t="s">
        <v>19</v>
      </c>
      <c r="F24" s="7" t="s">
        <v>25</v>
      </c>
      <c r="I24" s="16">
        <f>YEAR(I21)</f>
        <v>2022</v>
      </c>
      <c r="J24" s="16">
        <f t="shared" ref="J24:BU24" si="24">YEAR(J21)</f>
        <v>2023</v>
      </c>
      <c r="K24" s="16">
        <f t="shared" si="24"/>
        <v>2024</v>
      </c>
      <c r="L24" s="16">
        <f t="shared" si="24"/>
        <v>2025</v>
      </c>
      <c r="M24" s="16">
        <f t="shared" si="24"/>
        <v>2026</v>
      </c>
      <c r="N24" s="16">
        <f t="shared" si="24"/>
        <v>2027</v>
      </c>
      <c r="O24" s="16">
        <f t="shared" si="24"/>
        <v>2028</v>
      </c>
      <c r="P24" s="16">
        <f t="shared" si="24"/>
        <v>2029</v>
      </c>
      <c r="Q24" s="16">
        <f t="shared" si="24"/>
        <v>2030</v>
      </c>
      <c r="R24" s="16">
        <f t="shared" si="24"/>
        <v>2031</v>
      </c>
      <c r="S24" s="16">
        <f t="shared" si="24"/>
        <v>2032</v>
      </c>
      <c r="T24" s="16">
        <f t="shared" si="24"/>
        <v>2033</v>
      </c>
      <c r="U24" s="16">
        <f t="shared" si="24"/>
        <v>2034</v>
      </c>
      <c r="V24" s="16">
        <f t="shared" si="24"/>
        <v>2035</v>
      </c>
      <c r="W24" s="16">
        <f t="shared" si="24"/>
        <v>2036</v>
      </c>
      <c r="X24" s="16">
        <f t="shared" si="24"/>
        <v>2037</v>
      </c>
      <c r="Y24" s="16">
        <f t="shared" si="24"/>
        <v>2038</v>
      </c>
      <c r="Z24" s="16">
        <f t="shared" si="24"/>
        <v>2039</v>
      </c>
      <c r="AA24" s="16">
        <f t="shared" si="24"/>
        <v>2040</v>
      </c>
      <c r="AB24" s="16">
        <f t="shared" si="24"/>
        <v>2041</v>
      </c>
      <c r="AC24" s="16">
        <f t="shared" si="24"/>
        <v>2042</v>
      </c>
      <c r="AD24" s="16">
        <f t="shared" si="24"/>
        <v>2043</v>
      </c>
      <c r="AE24" s="16">
        <f t="shared" si="24"/>
        <v>2044</v>
      </c>
      <c r="AF24" s="16">
        <f t="shared" si="24"/>
        <v>2045</v>
      </c>
      <c r="AG24" s="16">
        <f t="shared" si="24"/>
        <v>2046</v>
      </c>
      <c r="AH24" s="16">
        <f t="shared" si="24"/>
        <v>2047</v>
      </c>
      <c r="AI24" s="16">
        <f t="shared" si="24"/>
        <v>2048</v>
      </c>
      <c r="AJ24" s="16">
        <f t="shared" si="24"/>
        <v>2049</v>
      </c>
      <c r="AK24" s="16">
        <f t="shared" si="24"/>
        <v>2050</v>
      </c>
      <c r="AL24" s="16">
        <f t="shared" si="24"/>
        <v>2051</v>
      </c>
      <c r="AM24" s="16">
        <f t="shared" si="24"/>
        <v>2052</v>
      </c>
      <c r="AN24" s="16">
        <f t="shared" si="24"/>
        <v>2053</v>
      </c>
      <c r="AO24" s="16">
        <f t="shared" si="24"/>
        <v>2054</v>
      </c>
      <c r="AP24" s="16">
        <f t="shared" si="24"/>
        <v>2055</v>
      </c>
      <c r="AQ24" s="16">
        <f t="shared" si="24"/>
        <v>2056</v>
      </c>
      <c r="AR24" s="16">
        <f t="shared" si="24"/>
        <v>2057</v>
      </c>
      <c r="AS24" s="16">
        <f t="shared" si="24"/>
        <v>2058</v>
      </c>
      <c r="AT24" s="16">
        <f t="shared" si="24"/>
        <v>2059</v>
      </c>
      <c r="AU24" s="16">
        <f t="shared" si="24"/>
        <v>2060</v>
      </c>
      <c r="AV24" s="16">
        <f t="shared" si="24"/>
        <v>2061</v>
      </c>
      <c r="AW24" s="16">
        <f t="shared" si="24"/>
        <v>2062</v>
      </c>
      <c r="AX24" s="16">
        <f t="shared" si="24"/>
        <v>2063</v>
      </c>
      <c r="AY24" s="16">
        <f t="shared" si="24"/>
        <v>2064</v>
      </c>
      <c r="AZ24" s="16">
        <f t="shared" si="24"/>
        <v>2065</v>
      </c>
      <c r="BA24" s="16">
        <f t="shared" si="24"/>
        <v>2066</v>
      </c>
      <c r="BB24" s="16">
        <f t="shared" si="24"/>
        <v>2067</v>
      </c>
      <c r="BC24" s="16">
        <f t="shared" si="24"/>
        <v>2068</v>
      </c>
      <c r="BD24" s="16">
        <f t="shared" si="24"/>
        <v>2069</v>
      </c>
      <c r="BE24" s="16">
        <f t="shared" si="24"/>
        <v>2070</v>
      </c>
      <c r="BF24" s="16">
        <f t="shared" si="24"/>
        <v>2071</v>
      </c>
      <c r="BG24" s="16">
        <f t="shared" si="24"/>
        <v>2072</v>
      </c>
      <c r="BH24" s="16">
        <f t="shared" si="24"/>
        <v>2073</v>
      </c>
      <c r="BI24" s="16">
        <f t="shared" si="24"/>
        <v>2074</v>
      </c>
      <c r="BJ24" s="16">
        <f t="shared" si="24"/>
        <v>2075</v>
      </c>
      <c r="BK24" s="16">
        <f t="shared" si="24"/>
        <v>2076</v>
      </c>
      <c r="BL24" s="16">
        <f t="shared" si="24"/>
        <v>2077</v>
      </c>
      <c r="BM24" s="16">
        <f t="shared" si="24"/>
        <v>2078</v>
      </c>
      <c r="BN24" s="16">
        <f t="shared" si="24"/>
        <v>2079</v>
      </c>
      <c r="BO24" s="16">
        <f t="shared" si="24"/>
        <v>2080</v>
      </c>
      <c r="BP24" s="16">
        <f t="shared" si="24"/>
        <v>2081</v>
      </c>
      <c r="BQ24" s="16">
        <f t="shared" si="24"/>
        <v>2082</v>
      </c>
      <c r="BR24" s="16">
        <f t="shared" si="24"/>
        <v>2083</v>
      </c>
      <c r="BS24" s="16">
        <f t="shared" si="24"/>
        <v>2084</v>
      </c>
      <c r="BT24" s="16">
        <f t="shared" si="24"/>
        <v>2085</v>
      </c>
      <c r="BU24" s="16">
        <f t="shared" si="24"/>
        <v>2086</v>
      </c>
      <c r="BV24" s="16">
        <f t="shared" ref="BV24:CH24" si="25">YEAR(BV21)</f>
        <v>2087</v>
      </c>
      <c r="BW24" s="16">
        <f t="shared" si="25"/>
        <v>2088</v>
      </c>
      <c r="BX24" s="16">
        <f t="shared" si="25"/>
        <v>2089</v>
      </c>
      <c r="BY24" s="16">
        <f t="shared" si="25"/>
        <v>2090</v>
      </c>
      <c r="BZ24" s="16">
        <f t="shared" si="25"/>
        <v>2091</v>
      </c>
      <c r="CA24" s="16">
        <f t="shared" si="25"/>
        <v>2092</v>
      </c>
      <c r="CB24" s="16">
        <f t="shared" si="25"/>
        <v>2093</v>
      </c>
      <c r="CC24" s="16">
        <f t="shared" si="25"/>
        <v>2094</v>
      </c>
      <c r="CD24" s="16">
        <f t="shared" si="25"/>
        <v>2095</v>
      </c>
      <c r="CE24" s="16">
        <f t="shared" si="25"/>
        <v>2096</v>
      </c>
      <c r="CF24" s="16">
        <f t="shared" si="25"/>
        <v>2097</v>
      </c>
      <c r="CG24" s="16">
        <f t="shared" si="25"/>
        <v>2098</v>
      </c>
      <c r="CH24" s="16">
        <f t="shared" si="25"/>
        <v>2099</v>
      </c>
    </row>
    <row r="25" spans="1:86" x14ac:dyDescent="0.25">
      <c r="I25" s="16"/>
    </row>
    <row r="26" spans="1:86" x14ac:dyDescent="0.25">
      <c r="I26" s="16"/>
    </row>
    <row r="27" spans="1:86" x14ac:dyDescent="0.25">
      <c r="A27" s="5" t="s">
        <v>29</v>
      </c>
    </row>
    <row r="28" spans="1:86" x14ac:dyDescent="0.25">
      <c r="B28" s="2"/>
      <c r="C28" s="2"/>
      <c r="D28" s="1"/>
    </row>
    <row r="29" spans="1:86" x14ac:dyDescent="0.25">
      <c r="B29" s="5" t="s">
        <v>30</v>
      </c>
    </row>
    <row r="30" spans="1:86" x14ac:dyDescent="0.25">
      <c r="D30" s="3" t="s">
        <v>8</v>
      </c>
      <c r="E30" s="19">
        <f>Inputs!H12</f>
        <v>44562</v>
      </c>
      <c r="F30" s="7" t="s">
        <v>24</v>
      </c>
    </row>
    <row r="31" spans="1:86" s="8" customFormat="1" x14ac:dyDescent="0.25">
      <c r="A31" s="5"/>
      <c r="B31" s="5"/>
      <c r="C31" s="5"/>
      <c r="D31" s="6" t="str">
        <f>D$21</f>
        <v xml:space="preserve">Financial period end date </v>
      </c>
      <c r="E31" s="18">
        <f t="shared" ref="E31:BP31" si="26">E$21</f>
        <v>0</v>
      </c>
      <c r="F31" s="7" t="str">
        <f t="shared" si="26"/>
        <v>Date</v>
      </c>
      <c r="G31" s="7">
        <f t="shared" si="26"/>
        <v>0</v>
      </c>
      <c r="H31" s="6">
        <f t="shared" si="26"/>
        <v>0</v>
      </c>
      <c r="I31" s="8">
        <f t="shared" si="26"/>
        <v>44926</v>
      </c>
      <c r="J31" s="8">
        <f t="shared" si="26"/>
        <v>45291</v>
      </c>
      <c r="K31" s="8">
        <f t="shared" si="26"/>
        <v>45657</v>
      </c>
      <c r="L31" s="8">
        <f t="shared" si="26"/>
        <v>46022</v>
      </c>
      <c r="M31" s="8">
        <f t="shared" si="26"/>
        <v>46387</v>
      </c>
      <c r="N31" s="8">
        <f t="shared" si="26"/>
        <v>46752</v>
      </c>
      <c r="O31" s="8">
        <f t="shared" si="26"/>
        <v>47118</v>
      </c>
      <c r="P31" s="8">
        <f t="shared" si="26"/>
        <v>47483</v>
      </c>
      <c r="Q31" s="8">
        <f t="shared" si="26"/>
        <v>47848</v>
      </c>
      <c r="R31" s="8">
        <f t="shared" si="26"/>
        <v>48213</v>
      </c>
      <c r="S31" s="8">
        <f t="shared" si="26"/>
        <v>48579</v>
      </c>
      <c r="T31" s="8">
        <f t="shared" si="26"/>
        <v>48944</v>
      </c>
      <c r="U31" s="8">
        <f t="shared" si="26"/>
        <v>49309</v>
      </c>
      <c r="V31" s="8">
        <f t="shared" si="26"/>
        <v>49674</v>
      </c>
      <c r="W31" s="8">
        <f t="shared" si="26"/>
        <v>50040</v>
      </c>
      <c r="X31" s="8">
        <f t="shared" si="26"/>
        <v>50405</v>
      </c>
      <c r="Y31" s="8">
        <f t="shared" si="26"/>
        <v>50770</v>
      </c>
      <c r="Z31" s="8">
        <f t="shared" si="26"/>
        <v>51135</v>
      </c>
      <c r="AA31" s="8">
        <f t="shared" si="26"/>
        <v>51501</v>
      </c>
      <c r="AB31" s="8">
        <f t="shared" si="26"/>
        <v>51866</v>
      </c>
      <c r="AC31" s="8">
        <f t="shared" si="26"/>
        <v>52231</v>
      </c>
      <c r="AD31" s="8">
        <f t="shared" si="26"/>
        <v>52596</v>
      </c>
      <c r="AE31" s="8">
        <f t="shared" si="26"/>
        <v>52962</v>
      </c>
      <c r="AF31" s="8">
        <f t="shared" si="26"/>
        <v>53327</v>
      </c>
      <c r="AG31" s="8">
        <f t="shared" si="26"/>
        <v>53692</v>
      </c>
      <c r="AH31" s="8">
        <f t="shared" si="26"/>
        <v>54057</v>
      </c>
      <c r="AI31" s="8">
        <f t="shared" si="26"/>
        <v>54423</v>
      </c>
      <c r="AJ31" s="8">
        <f t="shared" si="26"/>
        <v>54788</v>
      </c>
      <c r="AK31" s="8">
        <f t="shared" si="26"/>
        <v>55153</v>
      </c>
      <c r="AL31" s="8">
        <f t="shared" si="26"/>
        <v>55518</v>
      </c>
      <c r="AM31" s="8">
        <f t="shared" si="26"/>
        <v>55884</v>
      </c>
      <c r="AN31" s="8">
        <f t="shared" si="26"/>
        <v>56249</v>
      </c>
      <c r="AO31" s="8">
        <f t="shared" si="26"/>
        <v>56614</v>
      </c>
      <c r="AP31" s="8">
        <f t="shared" si="26"/>
        <v>56979</v>
      </c>
      <c r="AQ31" s="8">
        <f t="shared" si="26"/>
        <v>57345</v>
      </c>
      <c r="AR31" s="8">
        <f t="shared" si="26"/>
        <v>57710</v>
      </c>
      <c r="AS31" s="8">
        <f t="shared" si="26"/>
        <v>58075</v>
      </c>
      <c r="AT31" s="8">
        <f t="shared" si="26"/>
        <v>58440</v>
      </c>
      <c r="AU31" s="8">
        <f t="shared" si="26"/>
        <v>58806</v>
      </c>
      <c r="AV31" s="8">
        <f t="shared" si="26"/>
        <v>59171</v>
      </c>
      <c r="AW31" s="8">
        <f t="shared" si="26"/>
        <v>59536</v>
      </c>
      <c r="AX31" s="8">
        <f t="shared" si="26"/>
        <v>59901</v>
      </c>
      <c r="AY31" s="8">
        <f t="shared" si="26"/>
        <v>60267</v>
      </c>
      <c r="AZ31" s="8">
        <f t="shared" si="26"/>
        <v>60632</v>
      </c>
      <c r="BA31" s="8">
        <f t="shared" si="26"/>
        <v>60997</v>
      </c>
      <c r="BB31" s="8">
        <f t="shared" si="26"/>
        <v>61362</v>
      </c>
      <c r="BC31" s="8">
        <f t="shared" si="26"/>
        <v>61728</v>
      </c>
      <c r="BD31" s="8">
        <f t="shared" si="26"/>
        <v>62093</v>
      </c>
      <c r="BE31" s="8">
        <f t="shared" si="26"/>
        <v>62458</v>
      </c>
      <c r="BF31" s="8">
        <f t="shared" si="26"/>
        <v>62823</v>
      </c>
      <c r="BG31" s="8">
        <f t="shared" si="26"/>
        <v>63189</v>
      </c>
      <c r="BH31" s="8">
        <f t="shared" si="26"/>
        <v>63554</v>
      </c>
      <c r="BI31" s="8">
        <f t="shared" si="26"/>
        <v>63919</v>
      </c>
      <c r="BJ31" s="8">
        <f t="shared" si="26"/>
        <v>64284</v>
      </c>
      <c r="BK31" s="8">
        <f t="shared" si="26"/>
        <v>64650</v>
      </c>
      <c r="BL31" s="8">
        <f t="shared" si="26"/>
        <v>65015</v>
      </c>
      <c r="BM31" s="8">
        <f t="shared" si="26"/>
        <v>65380</v>
      </c>
      <c r="BN31" s="8">
        <f t="shared" si="26"/>
        <v>65745</v>
      </c>
      <c r="BO31" s="8">
        <f t="shared" si="26"/>
        <v>66111</v>
      </c>
      <c r="BP31" s="8">
        <f t="shared" si="26"/>
        <v>66476</v>
      </c>
      <c r="BQ31" s="8">
        <f t="shared" ref="BQ31:CH31" si="27">BQ$21</f>
        <v>66841</v>
      </c>
      <c r="BR31" s="8">
        <f t="shared" si="27"/>
        <v>67206</v>
      </c>
      <c r="BS31" s="8">
        <f t="shared" si="27"/>
        <v>67572</v>
      </c>
      <c r="BT31" s="8">
        <f t="shared" si="27"/>
        <v>67937</v>
      </c>
      <c r="BU31" s="8">
        <f t="shared" si="27"/>
        <v>68302</v>
      </c>
      <c r="BV31" s="8">
        <f t="shared" si="27"/>
        <v>68667</v>
      </c>
      <c r="BW31" s="8">
        <f t="shared" si="27"/>
        <v>69033</v>
      </c>
      <c r="BX31" s="8">
        <f t="shared" si="27"/>
        <v>69398</v>
      </c>
      <c r="BY31" s="8">
        <f t="shared" si="27"/>
        <v>69763</v>
      </c>
      <c r="BZ31" s="8">
        <f t="shared" si="27"/>
        <v>70128</v>
      </c>
      <c r="CA31" s="8">
        <f t="shared" si="27"/>
        <v>70494</v>
      </c>
      <c r="CB31" s="8">
        <f t="shared" si="27"/>
        <v>70859</v>
      </c>
      <c r="CC31" s="8">
        <f t="shared" si="27"/>
        <v>71224</v>
      </c>
      <c r="CD31" s="8">
        <f t="shared" si="27"/>
        <v>71589</v>
      </c>
      <c r="CE31" s="8">
        <f t="shared" si="27"/>
        <v>71955</v>
      </c>
      <c r="CF31" s="8">
        <f t="shared" si="27"/>
        <v>72320</v>
      </c>
      <c r="CG31" s="8">
        <f t="shared" si="27"/>
        <v>72685</v>
      </c>
      <c r="CH31" s="8">
        <f t="shared" si="27"/>
        <v>73050</v>
      </c>
    </row>
    <row r="32" spans="1:86" s="36" customFormat="1" x14ac:dyDescent="0.25">
      <c r="A32" s="32"/>
      <c r="B32" s="32"/>
      <c r="C32" s="32"/>
      <c r="D32" s="33" t="s">
        <v>30</v>
      </c>
      <c r="E32" s="38"/>
      <c r="F32" s="34" t="s">
        <v>23</v>
      </c>
      <c r="G32" s="34">
        <f>SUM(I32:CH32)</f>
        <v>1</v>
      </c>
      <c r="H32" s="33"/>
      <c r="I32" s="36">
        <f>IF(AND($E$30&gt;H31,$E$30&lt;=I31),1,0)</f>
        <v>1</v>
      </c>
      <c r="J32" s="36">
        <f t="shared" ref="J32:BU32" si="28">IF(AND($E$30&gt;I31,$E$30&lt;=J31),1,0)</f>
        <v>0</v>
      </c>
      <c r="K32" s="36">
        <f t="shared" si="28"/>
        <v>0</v>
      </c>
      <c r="L32" s="36">
        <f t="shared" si="28"/>
        <v>0</v>
      </c>
      <c r="M32" s="36">
        <f t="shared" si="28"/>
        <v>0</v>
      </c>
      <c r="N32" s="36">
        <f t="shared" si="28"/>
        <v>0</v>
      </c>
      <c r="O32" s="36">
        <f t="shared" si="28"/>
        <v>0</v>
      </c>
      <c r="P32" s="36">
        <f t="shared" si="28"/>
        <v>0</v>
      </c>
      <c r="Q32" s="36">
        <f t="shared" si="28"/>
        <v>0</v>
      </c>
      <c r="R32" s="36">
        <f t="shared" si="28"/>
        <v>0</v>
      </c>
      <c r="S32" s="36">
        <f t="shared" si="28"/>
        <v>0</v>
      </c>
      <c r="T32" s="36">
        <f t="shared" si="28"/>
        <v>0</v>
      </c>
      <c r="U32" s="36">
        <f t="shared" si="28"/>
        <v>0</v>
      </c>
      <c r="V32" s="36">
        <f t="shared" si="28"/>
        <v>0</v>
      </c>
      <c r="W32" s="36">
        <f t="shared" si="28"/>
        <v>0</v>
      </c>
      <c r="X32" s="36">
        <f t="shared" si="28"/>
        <v>0</v>
      </c>
      <c r="Y32" s="36">
        <f t="shared" si="28"/>
        <v>0</v>
      </c>
      <c r="Z32" s="36">
        <f t="shared" si="28"/>
        <v>0</v>
      </c>
      <c r="AA32" s="36">
        <f t="shared" si="28"/>
        <v>0</v>
      </c>
      <c r="AB32" s="36">
        <f t="shared" si="28"/>
        <v>0</v>
      </c>
      <c r="AC32" s="36">
        <f t="shared" si="28"/>
        <v>0</v>
      </c>
      <c r="AD32" s="36">
        <f t="shared" si="28"/>
        <v>0</v>
      </c>
      <c r="AE32" s="36">
        <f t="shared" si="28"/>
        <v>0</v>
      </c>
      <c r="AF32" s="36">
        <f t="shared" si="28"/>
        <v>0</v>
      </c>
      <c r="AG32" s="36">
        <f t="shared" si="28"/>
        <v>0</v>
      </c>
      <c r="AH32" s="36">
        <f t="shared" si="28"/>
        <v>0</v>
      </c>
      <c r="AI32" s="36">
        <f t="shared" si="28"/>
        <v>0</v>
      </c>
      <c r="AJ32" s="36">
        <f t="shared" si="28"/>
        <v>0</v>
      </c>
      <c r="AK32" s="36">
        <f t="shared" si="28"/>
        <v>0</v>
      </c>
      <c r="AL32" s="36">
        <f t="shared" si="28"/>
        <v>0</v>
      </c>
      <c r="AM32" s="36">
        <f t="shared" si="28"/>
        <v>0</v>
      </c>
      <c r="AN32" s="36">
        <f t="shared" si="28"/>
        <v>0</v>
      </c>
      <c r="AO32" s="36">
        <f t="shared" si="28"/>
        <v>0</v>
      </c>
      <c r="AP32" s="36">
        <f t="shared" si="28"/>
        <v>0</v>
      </c>
      <c r="AQ32" s="36">
        <f t="shared" si="28"/>
        <v>0</v>
      </c>
      <c r="AR32" s="36">
        <f t="shared" si="28"/>
        <v>0</v>
      </c>
      <c r="AS32" s="36">
        <f t="shared" si="28"/>
        <v>0</v>
      </c>
      <c r="AT32" s="36">
        <f t="shared" si="28"/>
        <v>0</v>
      </c>
      <c r="AU32" s="36">
        <f t="shared" si="28"/>
        <v>0</v>
      </c>
      <c r="AV32" s="36">
        <f t="shared" si="28"/>
        <v>0</v>
      </c>
      <c r="AW32" s="36">
        <f t="shared" si="28"/>
        <v>0</v>
      </c>
      <c r="AX32" s="36">
        <f t="shared" si="28"/>
        <v>0</v>
      </c>
      <c r="AY32" s="36">
        <f t="shared" si="28"/>
        <v>0</v>
      </c>
      <c r="AZ32" s="36">
        <f t="shared" si="28"/>
        <v>0</v>
      </c>
      <c r="BA32" s="36">
        <f t="shared" si="28"/>
        <v>0</v>
      </c>
      <c r="BB32" s="36">
        <f t="shared" si="28"/>
        <v>0</v>
      </c>
      <c r="BC32" s="36">
        <f t="shared" si="28"/>
        <v>0</v>
      </c>
      <c r="BD32" s="36">
        <f t="shared" si="28"/>
        <v>0</v>
      </c>
      <c r="BE32" s="36">
        <f t="shared" si="28"/>
        <v>0</v>
      </c>
      <c r="BF32" s="36">
        <f t="shared" si="28"/>
        <v>0</v>
      </c>
      <c r="BG32" s="36">
        <f t="shared" si="28"/>
        <v>0</v>
      </c>
      <c r="BH32" s="36">
        <f t="shared" si="28"/>
        <v>0</v>
      </c>
      <c r="BI32" s="36">
        <f t="shared" si="28"/>
        <v>0</v>
      </c>
      <c r="BJ32" s="36">
        <f t="shared" si="28"/>
        <v>0</v>
      </c>
      <c r="BK32" s="36">
        <f t="shared" si="28"/>
        <v>0</v>
      </c>
      <c r="BL32" s="36">
        <f t="shared" si="28"/>
        <v>0</v>
      </c>
      <c r="BM32" s="36">
        <f t="shared" si="28"/>
        <v>0</v>
      </c>
      <c r="BN32" s="36">
        <f t="shared" si="28"/>
        <v>0</v>
      </c>
      <c r="BO32" s="36">
        <f t="shared" si="28"/>
        <v>0</v>
      </c>
      <c r="BP32" s="36">
        <f t="shared" si="28"/>
        <v>0</v>
      </c>
      <c r="BQ32" s="36">
        <f t="shared" si="28"/>
        <v>0</v>
      </c>
      <c r="BR32" s="36">
        <f t="shared" si="28"/>
        <v>0</v>
      </c>
      <c r="BS32" s="36">
        <f t="shared" si="28"/>
        <v>0</v>
      </c>
      <c r="BT32" s="36">
        <f t="shared" si="28"/>
        <v>0</v>
      </c>
      <c r="BU32" s="36">
        <f t="shared" si="28"/>
        <v>0</v>
      </c>
      <c r="BV32" s="36">
        <f t="shared" ref="BV32:CH32" si="29">IF(AND($E$30&gt;BU31,$E$30&lt;=BV31),1,0)</f>
        <v>0</v>
      </c>
      <c r="BW32" s="36">
        <f t="shared" si="29"/>
        <v>0</v>
      </c>
      <c r="BX32" s="36">
        <f t="shared" si="29"/>
        <v>0</v>
      </c>
      <c r="BY32" s="36">
        <f t="shared" si="29"/>
        <v>0</v>
      </c>
      <c r="BZ32" s="36">
        <f t="shared" si="29"/>
        <v>0</v>
      </c>
      <c r="CA32" s="36">
        <f t="shared" si="29"/>
        <v>0</v>
      </c>
      <c r="CB32" s="36">
        <f t="shared" si="29"/>
        <v>0</v>
      </c>
      <c r="CC32" s="36">
        <f t="shared" si="29"/>
        <v>0</v>
      </c>
      <c r="CD32" s="36">
        <f t="shared" si="29"/>
        <v>0</v>
      </c>
      <c r="CE32" s="36">
        <f t="shared" si="29"/>
        <v>0</v>
      </c>
      <c r="CF32" s="36">
        <f t="shared" si="29"/>
        <v>0</v>
      </c>
      <c r="CG32" s="36">
        <f t="shared" si="29"/>
        <v>0</v>
      </c>
      <c r="CH32" s="36">
        <f t="shared" si="29"/>
        <v>0</v>
      </c>
    </row>
    <row r="34" spans="1:86" x14ac:dyDescent="0.25">
      <c r="B34" s="5" t="s">
        <v>31</v>
      </c>
    </row>
    <row r="35" spans="1:86" x14ac:dyDescent="0.25">
      <c r="D35" s="3" t="s">
        <v>8</v>
      </c>
      <c r="E35" s="19">
        <f>Inputs!H12</f>
        <v>44562</v>
      </c>
      <c r="F35" s="7" t="s">
        <v>24</v>
      </c>
    </row>
    <row r="36" spans="1:86" s="8" customFormat="1" x14ac:dyDescent="0.25">
      <c r="A36" s="5"/>
      <c r="B36" s="5"/>
      <c r="C36" s="5"/>
      <c r="D36" s="6" t="str">
        <f>D$21</f>
        <v xml:space="preserve">Financial period end date </v>
      </c>
      <c r="E36" s="18">
        <f t="shared" ref="E36:BP36" si="30">E$21</f>
        <v>0</v>
      </c>
      <c r="F36" s="7" t="str">
        <f t="shared" si="30"/>
        <v>Date</v>
      </c>
      <c r="G36" s="7">
        <f t="shared" si="30"/>
        <v>0</v>
      </c>
      <c r="H36" s="6">
        <f t="shared" si="30"/>
        <v>0</v>
      </c>
      <c r="I36" s="8">
        <f t="shared" si="30"/>
        <v>44926</v>
      </c>
      <c r="J36" s="8">
        <f t="shared" si="30"/>
        <v>45291</v>
      </c>
      <c r="K36" s="8">
        <f t="shared" si="30"/>
        <v>45657</v>
      </c>
      <c r="L36" s="8">
        <f t="shared" si="30"/>
        <v>46022</v>
      </c>
      <c r="M36" s="8">
        <f t="shared" si="30"/>
        <v>46387</v>
      </c>
      <c r="N36" s="8">
        <f t="shared" si="30"/>
        <v>46752</v>
      </c>
      <c r="O36" s="8">
        <f t="shared" si="30"/>
        <v>47118</v>
      </c>
      <c r="P36" s="8">
        <f t="shared" si="30"/>
        <v>47483</v>
      </c>
      <c r="Q36" s="8">
        <f t="shared" si="30"/>
        <v>47848</v>
      </c>
      <c r="R36" s="8">
        <f t="shared" si="30"/>
        <v>48213</v>
      </c>
      <c r="S36" s="8">
        <f t="shared" si="30"/>
        <v>48579</v>
      </c>
      <c r="T36" s="8">
        <f t="shared" si="30"/>
        <v>48944</v>
      </c>
      <c r="U36" s="8">
        <f t="shared" si="30"/>
        <v>49309</v>
      </c>
      <c r="V36" s="8">
        <f t="shared" si="30"/>
        <v>49674</v>
      </c>
      <c r="W36" s="8">
        <f t="shared" si="30"/>
        <v>50040</v>
      </c>
      <c r="X36" s="8">
        <f t="shared" si="30"/>
        <v>50405</v>
      </c>
      <c r="Y36" s="8">
        <f t="shared" si="30"/>
        <v>50770</v>
      </c>
      <c r="Z36" s="8">
        <f t="shared" si="30"/>
        <v>51135</v>
      </c>
      <c r="AA36" s="8">
        <f t="shared" si="30"/>
        <v>51501</v>
      </c>
      <c r="AB36" s="8">
        <f t="shared" si="30"/>
        <v>51866</v>
      </c>
      <c r="AC36" s="8">
        <f t="shared" si="30"/>
        <v>52231</v>
      </c>
      <c r="AD36" s="8">
        <f t="shared" si="30"/>
        <v>52596</v>
      </c>
      <c r="AE36" s="8">
        <f t="shared" si="30"/>
        <v>52962</v>
      </c>
      <c r="AF36" s="8">
        <f t="shared" si="30"/>
        <v>53327</v>
      </c>
      <c r="AG36" s="8">
        <f t="shared" si="30"/>
        <v>53692</v>
      </c>
      <c r="AH36" s="8">
        <f t="shared" si="30"/>
        <v>54057</v>
      </c>
      <c r="AI36" s="8">
        <f t="shared" si="30"/>
        <v>54423</v>
      </c>
      <c r="AJ36" s="8">
        <f t="shared" si="30"/>
        <v>54788</v>
      </c>
      <c r="AK36" s="8">
        <f t="shared" si="30"/>
        <v>55153</v>
      </c>
      <c r="AL36" s="8">
        <f t="shared" si="30"/>
        <v>55518</v>
      </c>
      <c r="AM36" s="8">
        <f t="shared" si="30"/>
        <v>55884</v>
      </c>
      <c r="AN36" s="8">
        <f t="shared" si="30"/>
        <v>56249</v>
      </c>
      <c r="AO36" s="8">
        <f t="shared" si="30"/>
        <v>56614</v>
      </c>
      <c r="AP36" s="8">
        <f t="shared" si="30"/>
        <v>56979</v>
      </c>
      <c r="AQ36" s="8">
        <f t="shared" si="30"/>
        <v>57345</v>
      </c>
      <c r="AR36" s="8">
        <f t="shared" si="30"/>
        <v>57710</v>
      </c>
      <c r="AS36" s="8">
        <f t="shared" si="30"/>
        <v>58075</v>
      </c>
      <c r="AT36" s="8">
        <f t="shared" si="30"/>
        <v>58440</v>
      </c>
      <c r="AU36" s="8">
        <f t="shared" si="30"/>
        <v>58806</v>
      </c>
      <c r="AV36" s="8">
        <f t="shared" si="30"/>
        <v>59171</v>
      </c>
      <c r="AW36" s="8">
        <f t="shared" si="30"/>
        <v>59536</v>
      </c>
      <c r="AX36" s="8">
        <f t="shared" si="30"/>
        <v>59901</v>
      </c>
      <c r="AY36" s="8">
        <f t="shared" si="30"/>
        <v>60267</v>
      </c>
      <c r="AZ36" s="8">
        <f t="shared" si="30"/>
        <v>60632</v>
      </c>
      <c r="BA36" s="8">
        <f t="shared" si="30"/>
        <v>60997</v>
      </c>
      <c r="BB36" s="8">
        <f t="shared" si="30"/>
        <v>61362</v>
      </c>
      <c r="BC36" s="8">
        <f t="shared" si="30"/>
        <v>61728</v>
      </c>
      <c r="BD36" s="8">
        <f t="shared" si="30"/>
        <v>62093</v>
      </c>
      <c r="BE36" s="8">
        <f t="shared" si="30"/>
        <v>62458</v>
      </c>
      <c r="BF36" s="8">
        <f t="shared" si="30"/>
        <v>62823</v>
      </c>
      <c r="BG36" s="8">
        <f t="shared" si="30"/>
        <v>63189</v>
      </c>
      <c r="BH36" s="8">
        <f t="shared" si="30"/>
        <v>63554</v>
      </c>
      <c r="BI36" s="8">
        <f t="shared" si="30"/>
        <v>63919</v>
      </c>
      <c r="BJ36" s="8">
        <f t="shared" si="30"/>
        <v>64284</v>
      </c>
      <c r="BK36" s="8">
        <f t="shared" si="30"/>
        <v>64650</v>
      </c>
      <c r="BL36" s="8">
        <f t="shared" si="30"/>
        <v>65015</v>
      </c>
      <c r="BM36" s="8">
        <f t="shared" si="30"/>
        <v>65380</v>
      </c>
      <c r="BN36" s="8">
        <f t="shared" si="30"/>
        <v>65745</v>
      </c>
      <c r="BO36" s="8">
        <f t="shared" si="30"/>
        <v>66111</v>
      </c>
      <c r="BP36" s="8">
        <f t="shared" si="30"/>
        <v>66476</v>
      </c>
      <c r="BQ36" s="8">
        <f t="shared" ref="BQ36:CH36" si="31">BQ$21</f>
        <v>66841</v>
      </c>
      <c r="BR36" s="8">
        <f t="shared" si="31"/>
        <v>67206</v>
      </c>
      <c r="BS36" s="8">
        <f t="shared" si="31"/>
        <v>67572</v>
      </c>
      <c r="BT36" s="8">
        <f t="shared" si="31"/>
        <v>67937</v>
      </c>
      <c r="BU36" s="8">
        <f t="shared" si="31"/>
        <v>68302</v>
      </c>
      <c r="BV36" s="8">
        <f t="shared" si="31"/>
        <v>68667</v>
      </c>
      <c r="BW36" s="8">
        <f t="shared" si="31"/>
        <v>69033</v>
      </c>
      <c r="BX36" s="8">
        <f t="shared" si="31"/>
        <v>69398</v>
      </c>
      <c r="BY36" s="8">
        <f t="shared" si="31"/>
        <v>69763</v>
      </c>
      <c r="BZ36" s="8">
        <f t="shared" si="31"/>
        <v>70128</v>
      </c>
      <c r="CA36" s="8">
        <f t="shared" si="31"/>
        <v>70494</v>
      </c>
      <c r="CB36" s="8">
        <f t="shared" si="31"/>
        <v>70859</v>
      </c>
      <c r="CC36" s="8">
        <f t="shared" si="31"/>
        <v>71224</v>
      </c>
      <c r="CD36" s="8">
        <f t="shared" si="31"/>
        <v>71589</v>
      </c>
      <c r="CE36" s="8">
        <f t="shared" si="31"/>
        <v>71955</v>
      </c>
      <c r="CF36" s="8">
        <f t="shared" si="31"/>
        <v>72320</v>
      </c>
      <c r="CG36" s="8">
        <f t="shared" si="31"/>
        <v>72685</v>
      </c>
      <c r="CH36" s="8">
        <f t="shared" si="31"/>
        <v>73050</v>
      </c>
    </row>
    <row r="37" spans="1:86" x14ac:dyDescent="0.25">
      <c r="D37" s="6" t="s">
        <v>31</v>
      </c>
      <c r="F37" s="7" t="s">
        <v>23</v>
      </c>
      <c r="G37" s="7">
        <f>SUM(I37:CH37)</f>
        <v>0</v>
      </c>
      <c r="I37" s="14">
        <f>IF($E$35&gt;I36,1,0)</f>
        <v>0</v>
      </c>
      <c r="J37" s="14">
        <f t="shared" ref="J37:BU37" si="32">IF($E$35&gt;J36,1,0)</f>
        <v>0</v>
      </c>
      <c r="K37" s="14">
        <f t="shared" si="32"/>
        <v>0</v>
      </c>
      <c r="L37" s="14">
        <f t="shared" si="32"/>
        <v>0</v>
      </c>
      <c r="M37" s="14">
        <f t="shared" si="32"/>
        <v>0</v>
      </c>
      <c r="N37" s="14">
        <f t="shared" si="32"/>
        <v>0</v>
      </c>
      <c r="O37" s="14">
        <f t="shared" si="32"/>
        <v>0</v>
      </c>
      <c r="P37" s="14">
        <f t="shared" si="32"/>
        <v>0</v>
      </c>
      <c r="Q37" s="14">
        <f t="shared" si="32"/>
        <v>0</v>
      </c>
      <c r="R37" s="14">
        <f t="shared" si="32"/>
        <v>0</v>
      </c>
      <c r="S37" s="14">
        <f t="shared" si="32"/>
        <v>0</v>
      </c>
      <c r="T37" s="14">
        <f t="shared" si="32"/>
        <v>0</v>
      </c>
      <c r="U37" s="14">
        <f t="shared" si="32"/>
        <v>0</v>
      </c>
      <c r="V37" s="14">
        <f t="shared" si="32"/>
        <v>0</v>
      </c>
      <c r="W37" s="14">
        <f t="shared" si="32"/>
        <v>0</v>
      </c>
      <c r="X37" s="14">
        <f t="shared" si="32"/>
        <v>0</v>
      </c>
      <c r="Y37" s="14">
        <f t="shared" si="32"/>
        <v>0</v>
      </c>
      <c r="Z37" s="14">
        <f t="shared" si="32"/>
        <v>0</v>
      </c>
      <c r="AA37" s="14">
        <f t="shared" si="32"/>
        <v>0</v>
      </c>
      <c r="AB37" s="14">
        <f t="shared" si="32"/>
        <v>0</v>
      </c>
      <c r="AC37" s="14">
        <f t="shared" si="32"/>
        <v>0</v>
      </c>
      <c r="AD37" s="14">
        <f t="shared" si="32"/>
        <v>0</v>
      </c>
      <c r="AE37" s="14">
        <f t="shared" si="32"/>
        <v>0</v>
      </c>
      <c r="AF37" s="14">
        <f t="shared" si="32"/>
        <v>0</v>
      </c>
      <c r="AG37" s="14">
        <f t="shared" si="32"/>
        <v>0</v>
      </c>
      <c r="AH37" s="14">
        <f t="shared" si="32"/>
        <v>0</v>
      </c>
      <c r="AI37" s="14">
        <f t="shared" si="32"/>
        <v>0</v>
      </c>
      <c r="AJ37" s="14">
        <f t="shared" si="32"/>
        <v>0</v>
      </c>
      <c r="AK37" s="14">
        <f t="shared" si="32"/>
        <v>0</v>
      </c>
      <c r="AL37" s="14">
        <f t="shared" si="32"/>
        <v>0</v>
      </c>
      <c r="AM37" s="14">
        <f t="shared" si="32"/>
        <v>0</v>
      </c>
      <c r="AN37" s="14">
        <f t="shared" si="32"/>
        <v>0</v>
      </c>
      <c r="AO37" s="14">
        <f t="shared" si="32"/>
        <v>0</v>
      </c>
      <c r="AP37" s="14">
        <f t="shared" si="32"/>
        <v>0</v>
      </c>
      <c r="AQ37" s="14">
        <f t="shared" si="32"/>
        <v>0</v>
      </c>
      <c r="AR37" s="14">
        <f t="shared" si="32"/>
        <v>0</v>
      </c>
      <c r="AS37" s="14">
        <f t="shared" si="32"/>
        <v>0</v>
      </c>
      <c r="AT37" s="14">
        <f t="shared" si="32"/>
        <v>0</v>
      </c>
      <c r="AU37" s="14">
        <f t="shared" si="32"/>
        <v>0</v>
      </c>
      <c r="AV37" s="14">
        <f t="shared" si="32"/>
        <v>0</v>
      </c>
      <c r="AW37" s="14">
        <f t="shared" si="32"/>
        <v>0</v>
      </c>
      <c r="AX37" s="14">
        <f t="shared" si="32"/>
        <v>0</v>
      </c>
      <c r="AY37" s="14">
        <f t="shared" si="32"/>
        <v>0</v>
      </c>
      <c r="AZ37" s="14">
        <f t="shared" si="32"/>
        <v>0</v>
      </c>
      <c r="BA37" s="14">
        <f t="shared" si="32"/>
        <v>0</v>
      </c>
      <c r="BB37" s="14">
        <f t="shared" si="32"/>
        <v>0</v>
      </c>
      <c r="BC37" s="14">
        <f t="shared" si="32"/>
        <v>0</v>
      </c>
      <c r="BD37" s="14">
        <f t="shared" si="32"/>
        <v>0</v>
      </c>
      <c r="BE37" s="14">
        <f t="shared" si="32"/>
        <v>0</v>
      </c>
      <c r="BF37" s="14">
        <f t="shared" si="32"/>
        <v>0</v>
      </c>
      <c r="BG37" s="14">
        <f t="shared" si="32"/>
        <v>0</v>
      </c>
      <c r="BH37" s="14">
        <f t="shared" si="32"/>
        <v>0</v>
      </c>
      <c r="BI37" s="14">
        <f t="shared" si="32"/>
        <v>0</v>
      </c>
      <c r="BJ37" s="14">
        <f t="shared" si="32"/>
        <v>0</v>
      </c>
      <c r="BK37" s="14">
        <f t="shared" si="32"/>
        <v>0</v>
      </c>
      <c r="BL37" s="14">
        <f t="shared" si="32"/>
        <v>0</v>
      </c>
      <c r="BM37" s="14">
        <f t="shared" si="32"/>
        <v>0</v>
      </c>
      <c r="BN37" s="14">
        <f t="shared" si="32"/>
        <v>0</v>
      </c>
      <c r="BO37" s="14">
        <f t="shared" si="32"/>
        <v>0</v>
      </c>
      <c r="BP37" s="14">
        <f t="shared" si="32"/>
        <v>0</v>
      </c>
      <c r="BQ37" s="14">
        <f t="shared" si="32"/>
        <v>0</v>
      </c>
      <c r="BR37" s="14">
        <f t="shared" si="32"/>
        <v>0</v>
      </c>
      <c r="BS37" s="14">
        <f t="shared" si="32"/>
        <v>0</v>
      </c>
      <c r="BT37" s="14">
        <f t="shared" si="32"/>
        <v>0</v>
      </c>
      <c r="BU37" s="14">
        <f t="shared" si="32"/>
        <v>0</v>
      </c>
      <c r="BV37" s="14">
        <f t="shared" ref="BV37:CH37" si="33">IF($E$35&gt;BV36,1,0)</f>
        <v>0</v>
      </c>
      <c r="BW37" s="14">
        <f t="shared" si="33"/>
        <v>0</v>
      </c>
      <c r="BX37" s="14">
        <f t="shared" si="33"/>
        <v>0</v>
      </c>
      <c r="BY37" s="14">
        <f t="shared" si="33"/>
        <v>0</v>
      </c>
      <c r="BZ37" s="14">
        <f t="shared" si="33"/>
        <v>0</v>
      </c>
      <c r="CA37" s="14">
        <f t="shared" si="33"/>
        <v>0</v>
      </c>
      <c r="CB37" s="14">
        <f t="shared" si="33"/>
        <v>0</v>
      </c>
      <c r="CC37" s="14">
        <f t="shared" si="33"/>
        <v>0</v>
      </c>
      <c r="CD37" s="14">
        <f t="shared" si="33"/>
        <v>0</v>
      </c>
      <c r="CE37" s="14">
        <f t="shared" si="33"/>
        <v>0</v>
      </c>
      <c r="CF37" s="14">
        <f t="shared" si="33"/>
        <v>0</v>
      </c>
      <c r="CG37" s="14">
        <f t="shared" si="33"/>
        <v>0</v>
      </c>
      <c r="CH37" s="14">
        <f t="shared" si="33"/>
        <v>0</v>
      </c>
    </row>
    <row r="39" spans="1:86" x14ac:dyDescent="0.25">
      <c r="B39" s="5" t="s">
        <v>32</v>
      </c>
    </row>
    <row r="40" spans="1:86" x14ac:dyDescent="0.25">
      <c r="D40" s="3" t="s">
        <v>8</v>
      </c>
      <c r="E40" s="19">
        <f>Inputs!H12</f>
        <v>44562</v>
      </c>
      <c r="F40" s="7" t="s">
        <v>24</v>
      </c>
    </row>
    <row r="41" spans="1:86" x14ac:dyDescent="0.25">
      <c r="D41" s="6" t="s">
        <v>10</v>
      </c>
      <c r="E41" s="7">
        <v>35</v>
      </c>
      <c r="F41" s="7" t="s">
        <v>27</v>
      </c>
    </row>
    <row r="42" spans="1:86" x14ac:dyDescent="0.25">
      <c r="D42" s="6" t="s">
        <v>11</v>
      </c>
      <c r="E42" s="4">
        <f>EOMONTH(E40,E41)</f>
        <v>45657</v>
      </c>
      <c r="F42" s="7" t="s">
        <v>24</v>
      </c>
    </row>
    <row r="43" spans="1:86" x14ac:dyDescent="0.25">
      <c r="E43" s="7"/>
    </row>
    <row r="44" spans="1:86" x14ac:dyDescent="0.25">
      <c r="D44" s="3" t="s">
        <v>8</v>
      </c>
      <c r="E44" s="19">
        <f>Inputs!H12</f>
        <v>44562</v>
      </c>
      <c r="F44" s="7" t="s">
        <v>24</v>
      </c>
    </row>
    <row r="45" spans="1:86" x14ac:dyDescent="0.25">
      <c r="D45" s="6" t="str">
        <f>D$42</f>
        <v xml:space="preserve">Construction period end date </v>
      </c>
      <c r="E45" s="4">
        <f t="shared" ref="E45:BP45" si="34">E$42</f>
        <v>45657</v>
      </c>
      <c r="F45" s="7" t="str">
        <f t="shared" si="34"/>
        <v>Date</v>
      </c>
      <c r="G45" s="6">
        <f t="shared" si="34"/>
        <v>0</v>
      </c>
      <c r="H45" s="6">
        <f t="shared" si="34"/>
        <v>0</v>
      </c>
      <c r="I45" s="6">
        <f t="shared" si="34"/>
        <v>0</v>
      </c>
      <c r="J45" s="6">
        <f t="shared" si="34"/>
        <v>0</v>
      </c>
      <c r="K45" s="6">
        <f t="shared" si="34"/>
        <v>0</v>
      </c>
      <c r="L45" s="6">
        <f t="shared" si="34"/>
        <v>0</v>
      </c>
      <c r="M45" s="6">
        <f t="shared" si="34"/>
        <v>0</v>
      </c>
      <c r="N45" s="6">
        <f t="shared" si="34"/>
        <v>0</v>
      </c>
      <c r="O45" s="6">
        <f t="shared" si="34"/>
        <v>0</v>
      </c>
      <c r="P45" s="6">
        <f t="shared" si="34"/>
        <v>0</v>
      </c>
      <c r="Q45" s="6">
        <f t="shared" si="34"/>
        <v>0</v>
      </c>
      <c r="R45" s="6">
        <f t="shared" si="34"/>
        <v>0</v>
      </c>
      <c r="S45" s="6">
        <f t="shared" si="34"/>
        <v>0</v>
      </c>
      <c r="T45" s="6">
        <f t="shared" si="34"/>
        <v>0</v>
      </c>
      <c r="U45" s="6">
        <f t="shared" si="34"/>
        <v>0</v>
      </c>
      <c r="V45" s="6">
        <f t="shared" si="34"/>
        <v>0</v>
      </c>
      <c r="W45" s="6">
        <f t="shared" si="34"/>
        <v>0</v>
      </c>
      <c r="X45" s="6">
        <f t="shared" si="34"/>
        <v>0</v>
      </c>
      <c r="Y45" s="6">
        <f t="shared" si="34"/>
        <v>0</v>
      </c>
      <c r="Z45" s="6">
        <f t="shared" si="34"/>
        <v>0</v>
      </c>
      <c r="AA45" s="6">
        <f t="shared" si="34"/>
        <v>0</v>
      </c>
      <c r="AB45" s="6">
        <f t="shared" si="34"/>
        <v>0</v>
      </c>
      <c r="AC45" s="6">
        <f t="shared" si="34"/>
        <v>0</v>
      </c>
      <c r="AD45" s="6">
        <f t="shared" si="34"/>
        <v>0</v>
      </c>
      <c r="AE45" s="6">
        <f t="shared" si="34"/>
        <v>0</v>
      </c>
      <c r="AF45" s="6">
        <f t="shared" si="34"/>
        <v>0</v>
      </c>
      <c r="AG45" s="6">
        <f t="shared" si="34"/>
        <v>0</v>
      </c>
      <c r="AH45" s="6">
        <f t="shared" si="34"/>
        <v>0</v>
      </c>
      <c r="AI45" s="6">
        <f t="shared" si="34"/>
        <v>0</v>
      </c>
      <c r="AJ45" s="6">
        <f t="shared" si="34"/>
        <v>0</v>
      </c>
      <c r="AK45" s="6">
        <f t="shared" si="34"/>
        <v>0</v>
      </c>
      <c r="AL45" s="6">
        <f t="shared" si="34"/>
        <v>0</v>
      </c>
      <c r="AM45" s="6">
        <f t="shared" si="34"/>
        <v>0</v>
      </c>
      <c r="AN45" s="6">
        <f t="shared" si="34"/>
        <v>0</v>
      </c>
      <c r="AO45" s="6">
        <f t="shared" si="34"/>
        <v>0</v>
      </c>
      <c r="AP45" s="6">
        <f t="shared" si="34"/>
        <v>0</v>
      </c>
      <c r="AQ45" s="6">
        <f t="shared" si="34"/>
        <v>0</v>
      </c>
      <c r="AR45" s="6">
        <f t="shared" si="34"/>
        <v>0</v>
      </c>
      <c r="AS45" s="6">
        <f t="shared" si="34"/>
        <v>0</v>
      </c>
      <c r="AT45" s="6">
        <f t="shared" si="34"/>
        <v>0</v>
      </c>
      <c r="AU45" s="6">
        <f t="shared" si="34"/>
        <v>0</v>
      </c>
      <c r="AV45" s="6">
        <f t="shared" si="34"/>
        <v>0</v>
      </c>
      <c r="AW45" s="6">
        <f t="shared" si="34"/>
        <v>0</v>
      </c>
      <c r="AX45" s="6">
        <f t="shared" si="34"/>
        <v>0</v>
      </c>
      <c r="AY45" s="6">
        <f t="shared" si="34"/>
        <v>0</v>
      </c>
      <c r="AZ45" s="6">
        <f t="shared" si="34"/>
        <v>0</v>
      </c>
      <c r="BA45" s="6">
        <f t="shared" si="34"/>
        <v>0</v>
      </c>
      <c r="BB45" s="6">
        <f t="shared" si="34"/>
        <v>0</v>
      </c>
      <c r="BC45" s="6">
        <f t="shared" si="34"/>
        <v>0</v>
      </c>
      <c r="BD45" s="6">
        <f t="shared" si="34"/>
        <v>0</v>
      </c>
      <c r="BE45" s="6">
        <f t="shared" si="34"/>
        <v>0</v>
      </c>
      <c r="BF45" s="6">
        <f t="shared" si="34"/>
        <v>0</v>
      </c>
      <c r="BG45" s="6">
        <f t="shared" si="34"/>
        <v>0</v>
      </c>
      <c r="BH45" s="6">
        <f t="shared" si="34"/>
        <v>0</v>
      </c>
      <c r="BI45" s="6">
        <f t="shared" si="34"/>
        <v>0</v>
      </c>
      <c r="BJ45" s="6">
        <f t="shared" si="34"/>
        <v>0</v>
      </c>
      <c r="BK45" s="6">
        <f t="shared" si="34"/>
        <v>0</v>
      </c>
      <c r="BL45" s="6">
        <f t="shared" si="34"/>
        <v>0</v>
      </c>
      <c r="BM45" s="6">
        <f t="shared" si="34"/>
        <v>0</v>
      </c>
      <c r="BN45" s="6">
        <f t="shared" si="34"/>
        <v>0</v>
      </c>
      <c r="BO45" s="6">
        <f t="shared" si="34"/>
        <v>0</v>
      </c>
      <c r="BP45" s="6">
        <f t="shared" si="34"/>
        <v>0</v>
      </c>
      <c r="BQ45" s="6">
        <f t="shared" ref="BQ45:CH45" si="35">BQ$42</f>
        <v>0</v>
      </c>
      <c r="BR45" s="6">
        <f t="shared" si="35"/>
        <v>0</v>
      </c>
      <c r="BS45" s="6">
        <f t="shared" si="35"/>
        <v>0</v>
      </c>
      <c r="BT45" s="6">
        <f t="shared" si="35"/>
        <v>0</v>
      </c>
      <c r="BU45" s="6">
        <f t="shared" si="35"/>
        <v>0</v>
      </c>
      <c r="BV45" s="6">
        <f t="shared" si="35"/>
        <v>0</v>
      </c>
      <c r="BW45" s="6">
        <f t="shared" si="35"/>
        <v>0</v>
      </c>
      <c r="BX45" s="6">
        <f t="shared" si="35"/>
        <v>0</v>
      </c>
      <c r="BY45" s="6">
        <f t="shared" si="35"/>
        <v>0</v>
      </c>
      <c r="BZ45" s="6">
        <f t="shared" si="35"/>
        <v>0</v>
      </c>
      <c r="CA45" s="6">
        <f t="shared" si="35"/>
        <v>0</v>
      </c>
      <c r="CB45" s="6">
        <f t="shared" si="35"/>
        <v>0</v>
      </c>
      <c r="CC45" s="6">
        <f t="shared" si="35"/>
        <v>0</v>
      </c>
      <c r="CD45" s="6">
        <f t="shared" si="35"/>
        <v>0</v>
      </c>
      <c r="CE45" s="6">
        <f t="shared" si="35"/>
        <v>0</v>
      </c>
      <c r="CF45" s="6">
        <f t="shared" si="35"/>
        <v>0</v>
      </c>
      <c r="CG45" s="6">
        <f t="shared" si="35"/>
        <v>0</v>
      </c>
      <c r="CH45" s="6">
        <f t="shared" si="35"/>
        <v>0</v>
      </c>
    </row>
    <row r="46" spans="1:86" s="8" customFormat="1" x14ac:dyDescent="0.25">
      <c r="A46" s="5"/>
      <c r="B46" s="5"/>
      <c r="C46" s="5"/>
      <c r="D46" s="6" t="str">
        <f>D$17</f>
        <v>Financial period beginning date</v>
      </c>
      <c r="E46" s="18">
        <f t="shared" ref="E46:BP46" si="36">E$17</f>
        <v>0</v>
      </c>
      <c r="F46" s="7" t="str">
        <f t="shared" si="36"/>
        <v>Date</v>
      </c>
      <c r="G46" s="7">
        <f t="shared" si="36"/>
        <v>0</v>
      </c>
      <c r="H46" s="6">
        <f t="shared" si="36"/>
        <v>0</v>
      </c>
      <c r="I46" s="8">
        <f t="shared" si="36"/>
        <v>44562</v>
      </c>
      <c r="J46" s="8">
        <f t="shared" si="36"/>
        <v>44927</v>
      </c>
      <c r="K46" s="8">
        <f t="shared" si="36"/>
        <v>45292</v>
      </c>
      <c r="L46" s="8">
        <f t="shared" si="36"/>
        <v>45658</v>
      </c>
      <c r="M46" s="8">
        <f t="shared" si="36"/>
        <v>46023</v>
      </c>
      <c r="N46" s="8">
        <f t="shared" si="36"/>
        <v>46388</v>
      </c>
      <c r="O46" s="8">
        <f t="shared" si="36"/>
        <v>46753</v>
      </c>
      <c r="P46" s="8">
        <f t="shared" si="36"/>
        <v>47119</v>
      </c>
      <c r="Q46" s="8">
        <f t="shared" si="36"/>
        <v>47484</v>
      </c>
      <c r="R46" s="8">
        <f t="shared" si="36"/>
        <v>47849</v>
      </c>
      <c r="S46" s="8">
        <f t="shared" si="36"/>
        <v>48214</v>
      </c>
      <c r="T46" s="8">
        <f t="shared" si="36"/>
        <v>48580</v>
      </c>
      <c r="U46" s="8">
        <f t="shared" si="36"/>
        <v>48945</v>
      </c>
      <c r="V46" s="8">
        <f t="shared" si="36"/>
        <v>49310</v>
      </c>
      <c r="W46" s="8">
        <f t="shared" si="36"/>
        <v>49675</v>
      </c>
      <c r="X46" s="8">
        <f t="shared" si="36"/>
        <v>50041</v>
      </c>
      <c r="Y46" s="8">
        <f t="shared" si="36"/>
        <v>50406</v>
      </c>
      <c r="Z46" s="8">
        <f t="shared" si="36"/>
        <v>50771</v>
      </c>
      <c r="AA46" s="8">
        <f t="shared" si="36"/>
        <v>51136</v>
      </c>
      <c r="AB46" s="8">
        <f t="shared" si="36"/>
        <v>51502</v>
      </c>
      <c r="AC46" s="8">
        <f t="shared" si="36"/>
        <v>51867</v>
      </c>
      <c r="AD46" s="8">
        <f t="shared" si="36"/>
        <v>52232</v>
      </c>
      <c r="AE46" s="8">
        <f t="shared" si="36"/>
        <v>52597</v>
      </c>
      <c r="AF46" s="8">
        <f t="shared" si="36"/>
        <v>52963</v>
      </c>
      <c r="AG46" s="8">
        <f t="shared" si="36"/>
        <v>53328</v>
      </c>
      <c r="AH46" s="8">
        <f t="shared" si="36"/>
        <v>53693</v>
      </c>
      <c r="AI46" s="8">
        <f t="shared" si="36"/>
        <v>54058</v>
      </c>
      <c r="AJ46" s="8">
        <f t="shared" si="36"/>
        <v>54424</v>
      </c>
      <c r="AK46" s="8">
        <f t="shared" si="36"/>
        <v>54789</v>
      </c>
      <c r="AL46" s="8">
        <f t="shared" si="36"/>
        <v>55154</v>
      </c>
      <c r="AM46" s="8">
        <f t="shared" si="36"/>
        <v>55519</v>
      </c>
      <c r="AN46" s="8">
        <f t="shared" si="36"/>
        <v>55885</v>
      </c>
      <c r="AO46" s="8">
        <f t="shared" si="36"/>
        <v>56250</v>
      </c>
      <c r="AP46" s="8">
        <f t="shared" si="36"/>
        <v>56615</v>
      </c>
      <c r="AQ46" s="8">
        <f t="shared" si="36"/>
        <v>56980</v>
      </c>
      <c r="AR46" s="8">
        <f t="shared" si="36"/>
        <v>57346</v>
      </c>
      <c r="AS46" s="8">
        <f t="shared" si="36"/>
        <v>57711</v>
      </c>
      <c r="AT46" s="8">
        <f t="shared" si="36"/>
        <v>58076</v>
      </c>
      <c r="AU46" s="8">
        <f t="shared" si="36"/>
        <v>58441</v>
      </c>
      <c r="AV46" s="8">
        <f t="shared" si="36"/>
        <v>58807</v>
      </c>
      <c r="AW46" s="8">
        <f t="shared" si="36"/>
        <v>59172</v>
      </c>
      <c r="AX46" s="8">
        <f t="shared" si="36"/>
        <v>59537</v>
      </c>
      <c r="AY46" s="8">
        <f t="shared" si="36"/>
        <v>59902</v>
      </c>
      <c r="AZ46" s="8">
        <f t="shared" si="36"/>
        <v>60268</v>
      </c>
      <c r="BA46" s="8">
        <f t="shared" si="36"/>
        <v>60633</v>
      </c>
      <c r="BB46" s="8">
        <f t="shared" si="36"/>
        <v>60998</v>
      </c>
      <c r="BC46" s="8">
        <f t="shared" si="36"/>
        <v>61363</v>
      </c>
      <c r="BD46" s="8">
        <f t="shared" si="36"/>
        <v>61729</v>
      </c>
      <c r="BE46" s="8">
        <f t="shared" si="36"/>
        <v>62094</v>
      </c>
      <c r="BF46" s="8">
        <f t="shared" si="36"/>
        <v>62459</v>
      </c>
      <c r="BG46" s="8">
        <f t="shared" si="36"/>
        <v>62824</v>
      </c>
      <c r="BH46" s="8">
        <f t="shared" si="36"/>
        <v>63190</v>
      </c>
      <c r="BI46" s="8">
        <f t="shared" si="36"/>
        <v>63555</v>
      </c>
      <c r="BJ46" s="8">
        <f t="shared" si="36"/>
        <v>63920</v>
      </c>
      <c r="BK46" s="8">
        <f t="shared" si="36"/>
        <v>64285</v>
      </c>
      <c r="BL46" s="8">
        <f t="shared" si="36"/>
        <v>64651</v>
      </c>
      <c r="BM46" s="8">
        <f t="shared" si="36"/>
        <v>65016</v>
      </c>
      <c r="BN46" s="8">
        <f t="shared" si="36"/>
        <v>65381</v>
      </c>
      <c r="BO46" s="8">
        <f t="shared" si="36"/>
        <v>65746</v>
      </c>
      <c r="BP46" s="8">
        <f t="shared" si="36"/>
        <v>66112</v>
      </c>
      <c r="BQ46" s="8">
        <f t="shared" ref="BQ46:CH46" si="37">BQ$17</f>
        <v>66477</v>
      </c>
      <c r="BR46" s="8">
        <f t="shared" si="37"/>
        <v>66842</v>
      </c>
      <c r="BS46" s="8">
        <f t="shared" si="37"/>
        <v>67207</v>
      </c>
      <c r="BT46" s="8">
        <f t="shared" si="37"/>
        <v>67573</v>
      </c>
      <c r="BU46" s="8">
        <f t="shared" si="37"/>
        <v>67938</v>
      </c>
      <c r="BV46" s="8">
        <f t="shared" si="37"/>
        <v>68303</v>
      </c>
      <c r="BW46" s="8">
        <f t="shared" si="37"/>
        <v>68668</v>
      </c>
      <c r="BX46" s="8">
        <f t="shared" si="37"/>
        <v>69034</v>
      </c>
      <c r="BY46" s="8">
        <f t="shared" si="37"/>
        <v>69399</v>
      </c>
      <c r="BZ46" s="8">
        <f t="shared" si="37"/>
        <v>69764</v>
      </c>
      <c r="CA46" s="8">
        <f t="shared" si="37"/>
        <v>70129</v>
      </c>
      <c r="CB46" s="8">
        <f t="shared" si="37"/>
        <v>70495</v>
      </c>
      <c r="CC46" s="8">
        <f t="shared" si="37"/>
        <v>70860</v>
      </c>
      <c r="CD46" s="8">
        <f t="shared" si="37"/>
        <v>71225</v>
      </c>
      <c r="CE46" s="8">
        <f t="shared" si="37"/>
        <v>71590</v>
      </c>
      <c r="CF46" s="8">
        <f t="shared" si="37"/>
        <v>71956</v>
      </c>
      <c r="CG46" s="8">
        <f t="shared" si="37"/>
        <v>72321</v>
      </c>
      <c r="CH46" s="8">
        <f t="shared" si="37"/>
        <v>72686</v>
      </c>
    </row>
    <row r="47" spans="1:86" s="8" customFormat="1" x14ac:dyDescent="0.25">
      <c r="A47" s="5"/>
      <c r="B47" s="5"/>
      <c r="C47" s="5"/>
      <c r="D47" s="6" t="str">
        <f>D$21</f>
        <v xml:space="preserve">Financial period end date </v>
      </c>
      <c r="E47" s="18">
        <f t="shared" ref="E47:BP47" si="38">E$21</f>
        <v>0</v>
      </c>
      <c r="F47" s="7" t="str">
        <f t="shared" si="38"/>
        <v>Date</v>
      </c>
      <c r="G47" s="7">
        <f t="shared" si="38"/>
        <v>0</v>
      </c>
      <c r="H47" s="6">
        <f t="shared" si="38"/>
        <v>0</v>
      </c>
      <c r="I47" s="8">
        <f t="shared" si="38"/>
        <v>44926</v>
      </c>
      <c r="J47" s="8">
        <f t="shared" si="38"/>
        <v>45291</v>
      </c>
      <c r="K47" s="8">
        <f t="shared" si="38"/>
        <v>45657</v>
      </c>
      <c r="L47" s="8">
        <f t="shared" si="38"/>
        <v>46022</v>
      </c>
      <c r="M47" s="8">
        <f t="shared" si="38"/>
        <v>46387</v>
      </c>
      <c r="N47" s="8">
        <f t="shared" si="38"/>
        <v>46752</v>
      </c>
      <c r="O47" s="8">
        <f t="shared" si="38"/>
        <v>47118</v>
      </c>
      <c r="P47" s="8">
        <f t="shared" si="38"/>
        <v>47483</v>
      </c>
      <c r="Q47" s="8">
        <f t="shared" si="38"/>
        <v>47848</v>
      </c>
      <c r="R47" s="8">
        <f t="shared" si="38"/>
        <v>48213</v>
      </c>
      <c r="S47" s="8">
        <f t="shared" si="38"/>
        <v>48579</v>
      </c>
      <c r="T47" s="8">
        <f t="shared" si="38"/>
        <v>48944</v>
      </c>
      <c r="U47" s="8">
        <f t="shared" si="38"/>
        <v>49309</v>
      </c>
      <c r="V47" s="8">
        <f t="shared" si="38"/>
        <v>49674</v>
      </c>
      <c r="W47" s="8">
        <f t="shared" si="38"/>
        <v>50040</v>
      </c>
      <c r="X47" s="8">
        <f t="shared" si="38"/>
        <v>50405</v>
      </c>
      <c r="Y47" s="8">
        <f t="shared" si="38"/>
        <v>50770</v>
      </c>
      <c r="Z47" s="8">
        <f t="shared" si="38"/>
        <v>51135</v>
      </c>
      <c r="AA47" s="8">
        <f t="shared" si="38"/>
        <v>51501</v>
      </c>
      <c r="AB47" s="8">
        <f t="shared" si="38"/>
        <v>51866</v>
      </c>
      <c r="AC47" s="8">
        <f t="shared" si="38"/>
        <v>52231</v>
      </c>
      <c r="AD47" s="8">
        <f t="shared" si="38"/>
        <v>52596</v>
      </c>
      <c r="AE47" s="8">
        <f t="shared" si="38"/>
        <v>52962</v>
      </c>
      <c r="AF47" s="8">
        <f t="shared" si="38"/>
        <v>53327</v>
      </c>
      <c r="AG47" s="8">
        <f t="shared" si="38"/>
        <v>53692</v>
      </c>
      <c r="AH47" s="8">
        <f t="shared" si="38"/>
        <v>54057</v>
      </c>
      <c r="AI47" s="8">
        <f t="shared" si="38"/>
        <v>54423</v>
      </c>
      <c r="AJ47" s="8">
        <f t="shared" si="38"/>
        <v>54788</v>
      </c>
      <c r="AK47" s="8">
        <f t="shared" si="38"/>
        <v>55153</v>
      </c>
      <c r="AL47" s="8">
        <f t="shared" si="38"/>
        <v>55518</v>
      </c>
      <c r="AM47" s="8">
        <f t="shared" si="38"/>
        <v>55884</v>
      </c>
      <c r="AN47" s="8">
        <f t="shared" si="38"/>
        <v>56249</v>
      </c>
      <c r="AO47" s="8">
        <f t="shared" si="38"/>
        <v>56614</v>
      </c>
      <c r="AP47" s="8">
        <f t="shared" si="38"/>
        <v>56979</v>
      </c>
      <c r="AQ47" s="8">
        <f t="shared" si="38"/>
        <v>57345</v>
      </c>
      <c r="AR47" s="8">
        <f t="shared" si="38"/>
        <v>57710</v>
      </c>
      <c r="AS47" s="8">
        <f t="shared" si="38"/>
        <v>58075</v>
      </c>
      <c r="AT47" s="8">
        <f t="shared" si="38"/>
        <v>58440</v>
      </c>
      <c r="AU47" s="8">
        <f t="shared" si="38"/>
        <v>58806</v>
      </c>
      <c r="AV47" s="8">
        <f t="shared" si="38"/>
        <v>59171</v>
      </c>
      <c r="AW47" s="8">
        <f t="shared" si="38"/>
        <v>59536</v>
      </c>
      <c r="AX47" s="8">
        <f t="shared" si="38"/>
        <v>59901</v>
      </c>
      <c r="AY47" s="8">
        <f t="shared" si="38"/>
        <v>60267</v>
      </c>
      <c r="AZ47" s="8">
        <f t="shared" si="38"/>
        <v>60632</v>
      </c>
      <c r="BA47" s="8">
        <f t="shared" si="38"/>
        <v>60997</v>
      </c>
      <c r="BB47" s="8">
        <f t="shared" si="38"/>
        <v>61362</v>
      </c>
      <c r="BC47" s="8">
        <f t="shared" si="38"/>
        <v>61728</v>
      </c>
      <c r="BD47" s="8">
        <f t="shared" si="38"/>
        <v>62093</v>
      </c>
      <c r="BE47" s="8">
        <f t="shared" si="38"/>
        <v>62458</v>
      </c>
      <c r="BF47" s="8">
        <f t="shared" si="38"/>
        <v>62823</v>
      </c>
      <c r="BG47" s="8">
        <f t="shared" si="38"/>
        <v>63189</v>
      </c>
      <c r="BH47" s="8">
        <f t="shared" si="38"/>
        <v>63554</v>
      </c>
      <c r="BI47" s="8">
        <f t="shared" si="38"/>
        <v>63919</v>
      </c>
      <c r="BJ47" s="8">
        <f t="shared" si="38"/>
        <v>64284</v>
      </c>
      <c r="BK47" s="8">
        <f t="shared" si="38"/>
        <v>64650</v>
      </c>
      <c r="BL47" s="8">
        <f t="shared" si="38"/>
        <v>65015</v>
      </c>
      <c r="BM47" s="8">
        <f t="shared" si="38"/>
        <v>65380</v>
      </c>
      <c r="BN47" s="8">
        <f t="shared" si="38"/>
        <v>65745</v>
      </c>
      <c r="BO47" s="8">
        <f t="shared" si="38"/>
        <v>66111</v>
      </c>
      <c r="BP47" s="8">
        <f t="shared" si="38"/>
        <v>66476</v>
      </c>
      <c r="BQ47" s="8">
        <f t="shared" ref="BQ47:CH47" si="39">BQ$21</f>
        <v>66841</v>
      </c>
      <c r="BR47" s="8">
        <f t="shared" si="39"/>
        <v>67206</v>
      </c>
      <c r="BS47" s="8">
        <f t="shared" si="39"/>
        <v>67572</v>
      </c>
      <c r="BT47" s="8">
        <f t="shared" si="39"/>
        <v>67937</v>
      </c>
      <c r="BU47" s="8">
        <f t="shared" si="39"/>
        <v>68302</v>
      </c>
      <c r="BV47" s="8">
        <f t="shared" si="39"/>
        <v>68667</v>
      </c>
      <c r="BW47" s="8">
        <f t="shared" si="39"/>
        <v>69033</v>
      </c>
      <c r="BX47" s="8">
        <f t="shared" si="39"/>
        <v>69398</v>
      </c>
      <c r="BY47" s="8">
        <f t="shared" si="39"/>
        <v>69763</v>
      </c>
      <c r="BZ47" s="8">
        <f t="shared" si="39"/>
        <v>70128</v>
      </c>
      <c r="CA47" s="8">
        <f t="shared" si="39"/>
        <v>70494</v>
      </c>
      <c r="CB47" s="8">
        <f t="shared" si="39"/>
        <v>70859</v>
      </c>
      <c r="CC47" s="8">
        <f t="shared" si="39"/>
        <v>71224</v>
      </c>
      <c r="CD47" s="8">
        <f t="shared" si="39"/>
        <v>71589</v>
      </c>
      <c r="CE47" s="8">
        <f t="shared" si="39"/>
        <v>71955</v>
      </c>
      <c r="CF47" s="8">
        <f t="shared" si="39"/>
        <v>72320</v>
      </c>
      <c r="CG47" s="8">
        <f t="shared" si="39"/>
        <v>72685</v>
      </c>
      <c r="CH47" s="8">
        <f t="shared" si="39"/>
        <v>73050</v>
      </c>
    </row>
    <row r="48" spans="1:86" s="36" customFormat="1" x14ac:dyDescent="0.25">
      <c r="A48" s="32"/>
      <c r="B48" s="32"/>
      <c r="C48" s="32"/>
      <c r="D48" s="33" t="s">
        <v>351</v>
      </c>
      <c r="E48" s="34"/>
      <c r="F48" s="34" t="s">
        <v>310</v>
      </c>
      <c r="G48" s="34">
        <f>SUM(I48:CH48)</f>
        <v>1</v>
      </c>
      <c r="H48" s="33"/>
      <c r="I48" s="170">
        <f>Inputs!H29</f>
        <v>0.3</v>
      </c>
      <c r="J48" s="170">
        <f>Inputs!H30</f>
        <v>0.3</v>
      </c>
      <c r="K48" s="170">
        <f>Inputs!H31</f>
        <v>0.4</v>
      </c>
      <c r="L48" s="36">
        <f t="shared" ref="L48:BU48" si="40">IF(AND(L46&gt;=$E$44,L47&lt;=$E$45),1,0)</f>
        <v>0</v>
      </c>
      <c r="M48" s="36">
        <f t="shared" si="40"/>
        <v>0</v>
      </c>
      <c r="N48" s="36">
        <f t="shared" si="40"/>
        <v>0</v>
      </c>
      <c r="O48" s="36">
        <f t="shared" si="40"/>
        <v>0</v>
      </c>
      <c r="P48" s="36">
        <f t="shared" si="40"/>
        <v>0</v>
      </c>
      <c r="Q48" s="36">
        <f t="shared" si="40"/>
        <v>0</v>
      </c>
      <c r="R48" s="36">
        <f t="shared" si="40"/>
        <v>0</v>
      </c>
      <c r="S48" s="36">
        <f t="shared" si="40"/>
        <v>0</v>
      </c>
      <c r="T48" s="36">
        <f t="shared" si="40"/>
        <v>0</v>
      </c>
      <c r="U48" s="36">
        <f t="shared" si="40"/>
        <v>0</v>
      </c>
      <c r="V48" s="36">
        <f t="shared" si="40"/>
        <v>0</v>
      </c>
      <c r="W48" s="36">
        <f t="shared" si="40"/>
        <v>0</v>
      </c>
      <c r="X48" s="36">
        <f t="shared" si="40"/>
        <v>0</v>
      </c>
      <c r="Y48" s="36">
        <f t="shared" si="40"/>
        <v>0</v>
      </c>
      <c r="Z48" s="36">
        <f t="shared" si="40"/>
        <v>0</v>
      </c>
      <c r="AA48" s="36">
        <f t="shared" si="40"/>
        <v>0</v>
      </c>
      <c r="AB48" s="36">
        <f t="shared" si="40"/>
        <v>0</v>
      </c>
      <c r="AC48" s="36">
        <f t="shared" si="40"/>
        <v>0</v>
      </c>
      <c r="AD48" s="36">
        <f t="shared" si="40"/>
        <v>0</v>
      </c>
      <c r="AE48" s="36">
        <f t="shared" si="40"/>
        <v>0</v>
      </c>
      <c r="AF48" s="36">
        <f t="shared" si="40"/>
        <v>0</v>
      </c>
      <c r="AG48" s="36">
        <f t="shared" si="40"/>
        <v>0</v>
      </c>
      <c r="AH48" s="36">
        <f t="shared" si="40"/>
        <v>0</v>
      </c>
      <c r="AI48" s="36">
        <f t="shared" si="40"/>
        <v>0</v>
      </c>
      <c r="AJ48" s="36">
        <f t="shared" si="40"/>
        <v>0</v>
      </c>
      <c r="AK48" s="36">
        <f t="shared" si="40"/>
        <v>0</v>
      </c>
      <c r="AL48" s="36">
        <f t="shared" si="40"/>
        <v>0</v>
      </c>
      <c r="AM48" s="36">
        <f t="shared" si="40"/>
        <v>0</v>
      </c>
      <c r="AN48" s="36">
        <f t="shared" si="40"/>
        <v>0</v>
      </c>
      <c r="AO48" s="36">
        <f t="shared" si="40"/>
        <v>0</v>
      </c>
      <c r="AP48" s="36">
        <f t="shared" si="40"/>
        <v>0</v>
      </c>
      <c r="AQ48" s="36">
        <f t="shared" si="40"/>
        <v>0</v>
      </c>
      <c r="AR48" s="36">
        <f t="shared" si="40"/>
        <v>0</v>
      </c>
      <c r="AS48" s="36">
        <f t="shared" si="40"/>
        <v>0</v>
      </c>
      <c r="AT48" s="36">
        <f t="shared" si="40"/>
        <v>0</v>
      </c>
      <c r="AU48" s="36">
        <f t="shared" si="40"/>
        <v>0</v>
      </c>
      <c r="AV48" s="36">
        <f t="shared" si="40"/>
        <v>0</v>
      </c>
      <c r="AW48" s="36">
        <f t="shared" si="40"/>
        <v>0</v>
      </c>
      <c r="AX48" s="36">
        <f t="shared" si="40"/>
        <v>0</v>
      </c>
      <c r="AY48" s="36">
        <f t="shared" si="40"/>
        <v>0</v>
      </c>
      <c r="AZ48" s="36">
        <f t="shared" si="40"/>
        <v>0</v>
      </c>
      <c r="BA48" s="36">
        <f t="shared" si="40"/>
        <v>0</v>
      </c>
      <c r="BB48" s="36">
        <f t="shared" si="40"/>
        <v>0</v>
      </c>
      <c r="BC48" s="36">
        <f t="shared" si="40"/>
        <v>0</v>
      </c>
      <c r="BD48" s="36">
        <f t="shared" si="40"/>
        <v>0</v>
      </c>
      <c r="BE48" s="36">
        <f t="shared" si="40"/>
        <v>0</v>
      </c>
      <c r="BF48" s="36">
        <f t="shared" si="40"/>
        <v>0</v>
      </c>
      <c r="BG48" s="36">
        <f t="shared" si="40"/>
        <v>0</v>
      </c>
      <c r="BH48" s="36">
        <f t="shared" si="40"/>
        <v>0</v>
      </c>
      <c r="BI48" s="36">
        <f t="shared" si="40"/>
        <v>0</v>
      </c>
      <c r="BJ48" s="36">
        <f t="shared" si="40"/>
        <v>0</v>
      </c>
      <c r="BK48" s="36">
        <f t="shared" si="40"/>
        <v>0</v>
      </c>
      <c r="BL48" s="36">
        <f t="shared" si="40"/>
        <v>0</v>
      </c>
      <c r="BM48" s="36">
        <f t="shared" si="40"/>
        <v>0</v>
      </c>
      <c r="BN48" s="36">
        <f t="shared" si="40"/>
        <v>0</v>
      </c>
      <c r="BO48" s="36">
        <f t="shared" si="40"/>
        <v>0</v>
      </c>
      <c r="BP48" s="36">
        <f t="shared" si="40"/>
        <v>0</v>
      </c>
      <c r="BQ48" s="36">
        <f t="shared" si="40"/>
        <v>0</v>
      </c>
      <c r="BR48" s="36">
        <f t="shared" si="40"/>
        <v>0</v>
      </c>
      <c r="BS48" s="36">
        <f t="shared" si="40"/>
        <v>0</v>
      </c>
      <c r="BT48" s="36">
        <f t="shared" si="40"/>
        <v>0</v>
      </c>
      <c r="BU48" s="36">
        <f t="shared" si="40"/>
        <v>0</v>
      </c>
      <c r="BV48" s="36">
        <f t="shared" ref="BV48:CH48" si="41">IF(AND(BV46&gt;=$E$44,BV47&lt;=$E$45),1,0)</f>
        <v>0</v>
      </c>
      <c r="BW48" s="36">
        <f t="shared" si="41"/>
        <v>0</v>
      </c>
      <c r="BX48" s="36">
        <f t="shared" si="41"/>
        <v>0</v>
      </c>
      <c r="BY48" s="36">
        <f t="shared" si="41"/>
        <v>0</v>
      </c>
      <c r="BZ48" s="36">
        <f t="shared" si="41"/>
        <v>0</v>
      </c>
      <c r="CA48" s="36">
        <f t="shared" si="41"/>
        <v>0</v>
      </c>
      <c r="CB48" s="36">
        <f t="shared" si="41"/>
        <v>0</v>
      </c>
      <c r="CC48" s="36">
        <f t="shared" si="41"/>
        <v>0</v>
      </c>
      <c r="CD48" s="36">
        <f t="shared" si="41"/>
        <v>0</v>
      </c>
      <c r="CE48" s="36">
        <f t="shared" si="41"/>
        <v>0</v>
      </c>
      <c r="CF48" s="36">
        <f t="shared" si="41"/>
        <v>0</v>
      </c>
      <c r="CG48" s="36">
        <f t="shared" si="41"/>
        <v>0</v>
      </c>
      <c r="CH48" s="36">
        <f t="shared" si="41"/>
        <v>0</v>
      </c>
    </row>
    <row r="49" spans="1:86" s="36" customFormat="1" x14ac:dyDescent="0.25">
      <c r="A49" s="32"/>
      <c r="B49" s="32"/>
      <c r="C49" s="32"/>
      <c r="D49" s="33" t="s">
        <v>58</v>
      </c>
      <c r="E49" s="34"/>
      <c r="F49" s="34" t="s">
        <v>52</v>
      </c>
      <c r="G49" s="34">
        <f>SUM(I49:CH49)</f>
        <v>1</v>
      </c>
      <c r="H49" s="33"/>
      <c r="I49" s="35">
        <f>I48/$G$48</f>
        <v>0.3</v>
      </c>
      <c r="J49" s="35">
        <f t="shared" ref="J49:BU49" si="42">J48/$G$48</f>
        <v>0.3</v>
      </c>
      <c r="K49" s="35">
        <f t="shared" si="42"/>
        <v>0.4</v>
      </c>
      <c r="L49" s="35">
        <f t="shared" si="42"/>
        <v>0</v>
      </c>
      <c r="M49" s="35">
        <f t="shared" si="42"/>
        <v>0</v>
      </c>
      <c r="N49" s="35">
        <f t="shared" si="42"/>
        <v>0</v>
      </c>
      <c r="O49" s="35">
        <f t="shared" si="42"/>
        <v>0</v>
      </c>
      <c r="P49" s="35">
        <f t="shared" si="42"/>
        <v>0</v>
      </c>
      <c r="Q49" s="35">
        <f t="shared" si="42"/>
        <v>0</v>
      </c>
      <c r="R49" s="35">
        <f t="shared" si="42"/>
        <v>0</v>
      </c>
      <c r="S49" s="35">
        <f t="shared" si="42"/>
        <v>0</v>
      </c>
      <c r="T49" s="35">
        <f t="shared" si="42"/>
        <v>0</v>
      </c>
      <c r="U49" s="35">
        <f t="shared" si="42"/>
        <v>0</v>
      </c>
      <c r="V49" s="35">
        <f t="shared" si="42"/>
        <v>0</v>
      </c>
      <c r="W49" s="35">
        <f t="shared" si="42"/>
        <v>0</v>
      </c>
      <c r="X49" s="35">
        <f t="shared" si="42"/>
        <v>0</v>
      </c>
      <c r="Y49" s="35">
        <f t="shared" si="42"/>
        <v>0</v>
      </c>
      <c r="Z49" s="35">
        <f t="shared" si="42"/>
        <v>0</v>
      </c>
      <c r="AA49" s="35">
        <f t="shared" si="42"/>
        <v>0</v>
      </c>
      <c r="AB49" s="35">
        <f t="shared" si="42"/>
        <v>0</v>
      </c>
      <c r="AC49" s="35">
        <f t="shared" si="42"/>
        <v>0</v>
      </c>
      <c r="AD49" s="35">
        <f t="shared" si="42"/>
        <v>0</v>
      </c>
      <c r="AE49" s="35">
        <f t="shared" si="42"/>
        <v>0</v>
      </c>
      <c r="AF49" s="35">
        <f t="shared" si="42"/>
        <v>0</v>
      </c>
      <c r="AG49" s="35">
        <f t="shared" si="42"/>
        <v>0</v>
      </c>
      <c r="AH49" s="35">
        <f t="shared" si="42"/>
        <v>0</v>
      </c>
      <c r="AI49" s="35">
        <f t="shared" si="42"/>
        <v>0</v>
      </c>
      <c r="AJ49" s="35">
        <f t="shared" si="42"/>
        <v>0</v>
      </c>
      <c r="AK49" s="35">
        <f t="shared" si="42"/>
        <v>0</v>
      </c>
      <c r="AL49" s="35">
        <f t="shared" si="42"/>
        <v>0</v>
      </c>
      <c r="AM49" s="35">
        <f t="shared" si="42"/>
        <v>0</v>
      </c>
      <c r="AN49" s="35">
        <f t="shared" si="42"/>
        <v>0</v>
      </c>
      <c r="AO49" s="35">
        <f t="shared" si="42"/>
        <v>0</v>
      </c>
      <c r="AP49" s="35">
        <f t="shared" si="42"/>
        <v>0</v>
      </c>
      <c r="AQ49" s="35">
        <f t="shared" si="42"/>
        <v>0</v>
      </c>
      <c r="AR49" s="35">
        <f t="shared" si="42"/>
        <v>0</v>
      </c>
      <c r="AS49" s="35">
        <f t="shared" si="42"/>
        <v>0</v>
      </c>
      <c r="AT49" s="35">
        <f t="shared" si="42"/>
        <v>0</v>
      </c>
      <c r="AU49" s="35">
        <f t="shared" si="42"/>
        <v>0</v>
      </c>
      <c r="AV49" s="35">
        <f t="shared" si="42"/>
        <v>0</v>
      </c>
      <c r="AW49" s="35">
        <f t="shared" si="42"/>
        <v>0</v>
      </c>
      <c r="AX49" s="35">
        <f t="shared" si="42"/>
        <v>0</v>
      </c>
      <c r="AY49" s="35">
        <f t="shared" si="42"/>
        <v>0</v>
      </c>
      <c r="AZ49" s="35">
        <f t="shared" si="42"/>
        <v>0</v>
      </c>
      <c r="BA49" s="35">
        <f t="shared" si="42"/>
        <v>0</v>
      </c>
      <c r="BB49" s="35">
        <f t="shared" si="42"/>
        <v>0</v>
      </c>
      <c r="BC49" s="35">
        <f t="shared" si="42"/>
        <v>0</v>
      </c>
      <c r="BD49" s="35">
        <f t="shared" si="42"/>
        <v>0</v>
      </c>
      <c r="BE49" s="35">
        <f t="shared" si="42"/>
        <v>0</v>
      </c>
      <c r="BF49" s="35">
        <f t="shared" si="42"/>
        <v>0</v>
      </c>
      <c r="BG49" s="35">
        <f t="shared" si="42"/>
        <v>0</v>
      </c>
      <c r="BH49" s="35">
        <f t="shared" si="42"/>
        <v>0</v>
      </c>
      <c r="BI49" s="35">
        <f t="shared" si="42"/>
        <v>0</v>
      </c>
      <c r="BJ49" s="35">
        <f t="shared" si="42"/>
        <v>0</v>
      </c>
      <c r="BK49" s="35">
        <f t="shared" si="42"/>
        <v>0</v>
      </c>
      <c r="BL49" s="35">
        <f t="shared" si="42"/>
        <v>0</v>
      </c>
      <c r="BM49" s="35">
        <f t="shared" si="42"/>
        <v>0</v>
      </c>
      <c r="BN49" s="35">
        <f t="shared" si="42"/>
        <v>0</v>
      </c>
      <c r="BO49" s="35">
        <f t="shared" si="42"/>
        <v>0</v>
      </c>
      <c r="BP49" s="35">
        <f t="shared" si="42"/>
        <v>0</v>
      </c>
      <c r="BQ49" s="35">
        <f t="shared" si="42"/>
        <v>0</v>
      </c>
      <c r="BR49" s="35">
        <f t="shared" si="42"/>
        <v>0</v>
      </c>
      <c r="BS49" s="35">
        <f t="shared" si="42"/>
        <v>0</v>
      </c>
      <c r="BT49" s="35">
        <f t="shared" si="42"/>
        <v>0</v>
      </c>
      <c r="BU49" s="35">
        <f t="shared" si="42"/>
        <v>0</v>
      </c>
      <c r="BV49" s="35">
        <f t="shared" ref="BV49:CH49" si="43">BV48/$G$48</f>
        <v>0</v>
      </c>
      <c r="BW49" s="35">
        <f t="shared" si="43"/>
        <v>0</v>
      </c>
      <c r="BX49" s="35">
        <f t="shared" si="43"/>
        <v>0</v>
      </c>
      <c r="BY49" s="35">
        <f t="shared" si="43"/>
        <v>0</v>
      </c>
      <c r="BZ49" s="35">
        <f t="shared" si="43"/>
        <v>0</v>
      </c>
      <c r="CA49" s="35">
        <f t="shared" si="43"/>
        <v>0</v>
      </c>
      <c r="CB49" s="35">
        <f t="shared" si="43"/>
        <v>0</v>
      </c>
      <c r="CC49" s="35">
        <f t="shared" si="43"/>
        <v>0</v>
      </c>
      <c r="CD49" s="35">
        <f t="shared" si="43"/>
        <v>0</v>
      </c>
      <c r="CE49" s="35">
        <f t="shared" si="43"/>
        <v>0</v>
      </c>
      <c r="CF49" s="35">
        <f t="shared" si="43"/>
        <v>0</v>
      </c>
      <c r="CG49" s="35">
        <f t="shared" si="43"/>
        <v>0</v>
      </c>
      <c r="CH49" s="35">
        <f t="shared" si="43"/>
        <v>0</v>
      </c>
    </row>
    <row r="50" spans="1:86" s="36" customFormat="1" x14ac:dyDescent="0.25">
      <c r="A50" s="32"/>
      <c r="B50" s="32"/>
      <c r="C50" s="32"/>
      <c r="D50" s="33"/>
      <c r="E50" s="34"/>
      <c r="F50" s="34"/>
      <c r="G50" s="34"/>
      <c r="H50" s="33"/>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row>
    <row r="51" spans="1:86" s="67" customFormat="1" x14ac:dyDescent="0.25">
      <c r="A51" s="63"/>
      <c r="B51" s="63" t="s">
        <v>88</v>
      </c>
      <c r="C51" s="63"/>
      <c r="D51" s="64"/>
      <c r="E51" s="65"/>
      <c r="F51" s="65"/>
      <c r="G51" s="65"/>
      <c r="H51" s="64"/>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row>
    <row r="52" spans="1:86" s="36" customFormat="1" x14ac:dyDescent="0.25">
      <c r="A52" s="32"/>
      <c r="B52" s="32"/>
      <c r="C52" s="32"/>
      <c r="D52" s="6" t="str">
        <f>D$32</f>
        <v>Financial close date flag</v>
      </c>
      <c r="E52" s="6">
        <f t="shared" ref="E52:BP52" si="44">E$32</f>
        <v>0</v>
      </c>
      <c r="F52" s="6" t="str">
        <f t="shared" si="44"/>
        <v>Flag</v>
      </c>
      <c r="G52" s="6">
        <f t="shared" si="44"/>
        <v>1</v>
      </c>
      <c r="H52" s="6">
        <f t="shared" si="44"/>
        <v>0</v>
      </c>
      <c r="I52" s="6">
        <f t="shared" si="44"/>
        <v>1</v>
      </c>
      <c r="J52" s="6">
        <f t="shared" si="44"/>
        <v>0</v>
      </c>
      <c r="K52" s="6">
        <f t="shared" si="44"/>
        <v>0</v>
      </c>
      <c r="L52" s="6">
        <f t="shared" si="44"/>
        <v>0</v>
      </c>
      <c r="M52" s="6">
        <f t="shared" si="44"/>
        <v>0</v>
      </c>
      <c r="N52" s="6">
        <f t="shared" si="44"/>
        <v>0</v>
      </c>
      <c r="O52" s="6">
        <f t="shared" si="44"/>
        <v>0</v>
      </c>
      <c r="P52" s="6">
        <f t="shared" si="44"/>
        <v>0</v>
      </c>
      <c r="Q52" s="6">
        <f t="shared" si="44"/>
        <v>0</v>
      </c>
      <c r="R52" s="6">
        <f t="shared" si="44"/>
        <v>0</v>
      </c>
      <c r="S52" s="6">
        <f t="shared" si="44"/>
        <v>0</v>
      </c>
      <c r="T52" s="6">
        <f t="shared" si="44"/>
        <v>0</v>
      </c>
      <c r="U52" s="6">
        <f t="shared" si="44"/>
        <v>0</v>
      </c>
      <c r="V52" s="6">
        <f t="shared" si="44"/>
        <v>0</v>
      </c>
      <c r="W52" s="6">
        <f t="shared" si="44"/>
        <v>0</v>
      </c>
      <c r="X52" s="6">
        <f t="shared" si="44"/>
        <v>0</v>
      </c>
      <c r="Y52" s="6">
        <f t="shared" si="44"/>
        <v>0</v>
      </c>
      <c r="Z52" s="6">
        <f t="shared" si="44"/>
        <v>0</v>
      </c>
      <c r="AA52" s="6">
        <f t="shared" si="44"/>
        <v>0</v>
      </c>
      <c r="AB52" s="6">
        <f t="shared" si="44"/>
        <v>0</v>
      </c>
      <c r="AC52" s="6">
        <f t="shared" si="44"/>
        <v>0</v>
      </c>
      <c r="AD52" s="6">
        <f t="shared" si="44"/>
        <v>0</v>
      </c>
      <c r="AE52" s="6">
        <f t="shared" si="44"/>
        <v>0</v>
      </c>
      <c r="AF52" s="6">
        <f t="shared" si="44"/>
        <v>0</v>
      </c>
      <c r="AG52" s="6">
        <f t="shared" si="44"/>
        <v>0</v>
      </c>
      <c r="AH52" s="6">
        <f t="shared" si="44"/>
        <v>0</v>
      </c>
      <c r="AI52" s="6">
        <f t="shared" si="44"/>
        <v>0</v>
      </c>
      <c r="AJ52" s="6">
        <f t="shared" si="44"/>
        <v>0</v>
      </c>
      <c r="AK52" s="6">
        <f t="shared" si="44"/>
        <v>0</v>
      </c>
      <c r="AL52" s="6">
        <f t="shared" si="44"/>
        <v>0</v>
      </c>
      <c r="AM52" s="6">
        <f t="shared" si="44"/>
        <v>0</v>
      </c>
      <c r="AN52" s="6">
        <f t="shared" si="44"/>
        <v>0</v>
      </c>
      <c r="AO52" s="6">
        <f t="shared" si="44"/>
        <v>0</v>
      </c>
      <c r="AP52" s="6">
        <f t="shared" si="44"/>
        <v>0</v>
      </c>
      <c r="AQ52" s="6">
        <f t="shared" si="44"/>
        <v>0</v>
      </c>
      <c r="AR52" s="6">
        <f t="shared" si="44"/>
        <v>0</v>
      </c>
      <c r="AS52" s="6">
        <f t="shared" si="44"/>
        <v>0</v>
      </c>
      <c r="AT52" s="6">
        <f t="shared" si="44"/>
        <v>0</v>
      </c>
      <c r="AU52" s="6">
        <f t="shared" si="44"/>
        <v>0</v>
      </c>
      <c r="AV52" s="6">
        <f t="shared" si="44"/>
        <v>0</v>
      </c>
      <c r="AW52" s="6">
        <f t="shared" si="44"/>
        <v>0</v>
      </c>
      <c r="AX52" s="6">
        <f t="shared" si="44"/>
        <v>0</v>
      </c>
      <c r="AY52" s="6">
        <f t="shared" si="44"/>
        <v>0</v>
      </c>
      <c r="AZ52" s="6">
        <f t="shared" si="44"/>
        <v>0</v>
      </c>
      <c r="BA52" s="6">
        <f t="shared" si="44"/>
        <v>0</v>
      </c>
      <c r="BB52" s="6">
        <f t="shared" si="44"/>
        <v>0</v>
      </c>
      <c r="BC52" s="6">
        <f t="shared" si="44"/>
        <v>0</v>
      </c>
      <c r="BD52" s="6">
        <f t="shared" si="44"/>
        <v>0</v>
      </c>
      <c r="BE52" s="6">
        <f t="shared" si="44"/>
        <v>0</v>
      </c>
      <c r="BF52" s="6">
        <f t="shared" si="44"/>
        <v>0</v>
      </c>
      <c r="BG52" s="6">
        <f t="shared" si="44"/>
        <v>0</v>
      </c>
      <c r="BH52" s="6">
        <f t="shared" si="44"/>
        <v>0</v>
      </c>
      <c r="BI52" s="6">
        <f t="shared" si="44"/>
        <v>0</v>
      </c>
      <c r="BJ52" s="6">
        <f t="shared" si="44"/>
        <v>0</v>
      </c>
      <c r="BK52" s="6">
        <f t="shared" si="44"/>
        <v>0</v>
      </c>
      <c r="BL52" s="6">
        <f t="shared" si="44"/>
        <v>0</v>
      </c>
      <c r="BM52" s="6">
        <f t="shared" si="44"/>
        <v>0</v>
      </c>
      <c r="BN52" s="6">
        <f t="shared" si="44"/>
        <v>0</v>
      </c>
      <c r="BO52" s="6">
        <f t="shared" si="44"/>
        <v>0</v>
      </c>
      <c r="BP52" s="6">
        <f t="shared" si="44"/>
        <v>0</v>
      </c>
      <c r="BQ52" s="6">
        <f t="shared" ref="BQ52:CH52" si="45">BQ$32</f>
        <v>0</v>
      </c>
      <c r="BR52" s="6">
        <f t="shared" si="45"/>
        <v>0</v>
      </c>
      <c r="BS52" s="6">
        <f t="shared" si="45"/>
        <v>0</v>
      </c>
      <c r="BT52" s="6">
        <f t="shared" si="45"/>
        <v>0</v>
      </c>
      <c r="BU52" s="6">
        <f t="shared" si="45"/>
        <v>0</v>
      </c>
      <c r="BV52" s="6">
        <f t="shared" si="45"/>
        <v>0</v>
      </c>
      <c r="BW52" s="6">
        <f t="shared" si="45"/>
        <v>0</v>
      </c>
      <c r="BX52" s="6">
        <f t="shared" si="45"/>
        <v>0</v>
      </c>
      <c r="BY52" s="6">
        <f t="shared" si="45"/>
        <v>0</v>
      </c>
      <c r="BZ52" s="6">
        <f t="shared" si="45"/>
        <v>0</v>
      </c>
      <c r="CA52" s="6">
        <f t="shared" si="45"/>
        <v>0</v>
      </c>
      <c r="CB52" s="6">
        <f t="shared" si="45"/>
        <v>0</v>
      </c>
      <c r="CC52" s="6">
        <f t="shared" si="45"/>
        <v>0</v>
      </c>
      <c r="CD52" s="6">
        <f t="shared" si="45"/>
        <v>0</v>
      </c>
      <c r="CE52" s="6">
        <f t="shared" si="45"/>
        <v>0</v>
      </c>
      <c r="CF52" s="6">
        <f t="shared" si="45"/>
        <v>0</v>
      </c>
      <c r="CG52" s="6">
        <f t="shared" si="45"/>
        <v>0</v>
      </c>
      <c r="CH52" s="6">
        <f t="shared" si="45"/>
        <v>0</v>
      </c>
    </row>
    <row r="53" spans="1:86" s="36" customFormat="1" x14ac:dyDescent="0.25">
      <c r="A53" s="32"/>
      <c r="B53" s="32"/>
      <c r="C53" s="32"/>
      <c r="D53" s="6" t="str">
        <f>D$48</f>
        <v>WIP %</v>
      </c>
      <c r="E53" s="6">
        <f t="shared" ref="E53:BP53" si="46">E$48</f>
        <v>0</v>
      </c>
      <c r="F53" s="6" t="str">
        <f t="shared" si="46"/>
        <v>Ratio</v>
      </c>
      <c r="G53" s="6">
        <f t="shared" si="46"/>
        <v>1</v>
      </c>
      <c r="H53" s="6">
        <f t="shared" si="46"/>
        <v>0</v>
      </c>
      <c r="I53" s="6">
        <f t="shared" si="46"/>
        <v>0.3</v>
      </c>
      <c r="J53" s="6">
        <f t="shared" si="46"/>
        <v>0.3</v>
      </c>
      <c r="K53" s="6">
        <f t="shared" si="46"/>
        <v>0.4</v>
      </c>
      <c r="L53" s="6">
        <f t="shared" si="46"/>
        <v>0</v>
      </c>
      <c r="M53" s="6">
        <f t="shared" si="46"/>
        <v>0</v>
      </c>
      <c r="N53" s="6">
        <f t="shared" si="46"/>
        <v>0</v>
      </c>
      <c r="O53" s="6">
        <f t="shared" si="46"/>
        <v>0</v>
      </c>
      <c r="P53" s="6">
        <f t="shared" si="46"/>
        <v>0</v>
      </c>
      <c r="Q53" s="6">
        <f t="shared" si="46"/>
        <v>0</v>
      </c>
      <c r="R53" s="6">
        <f t="shared" si="46"/>
        <v>0</v>
      </c>
      <c r="S53" s="6">
        <f t="shared" si="46"/>
        <v>0</v>
      </c>
      <c r="T53" s="6">
        <f t="shared" si="46"/>
        <v>0</v>
      </c>
      <c r="U53" s="6">
        <f t="shared" si="46"/>
        <v>0</v>
      </c>
      <c r="V53" s="6">
        <f t="shared" si="46"/>
        <v>0</v>
      </c>
      <c r="W53" s="6">
        <f t="shared" si="46"/>
        <v>0</v>
      </c>
      <c r="X53" s="6">
        <f t="shared" si="46"/>
        <v>0</v>
      </c>
      <c r="Y53" s="6">
        <f t="shared" si="46"/>
        <v>0</v>
      </c>
      <c r="Z53" s="6">
        <f t="shared" si="46"/>
        <v>0</v>
      </c>
      <c r="AA53" s="6">
        <f t="shared" si="46"/>
        <v>0</v>
      </c>
      <c r="AB53" s="6">
        <f t="shared" si="46"/>
        <v>0</v>
      </c>
      <c r="AC53" s="6">
        <f t="shared" si="46"/>
        <v>0</v>
      </c>
      <c r="AD53" s="6">
        <f t="shared" si="46"/>
        <v>0</v>
      </c>
      <c r="AE53" s="6">
        <f t="shared" si="46"/>
        <v>0</v>
      </c>
      <c r="AF53" s="6">
        <f t="shared" si="46"/>
        <v>0</v>
      </c>
      <c r="AG53" s="6">
        <f t="shared" si="46"/>
        <v>0</v>
      </c>
      <c r="AH53" s="6">
        <f t="shared" si="46"/>
        <v>0</v>
      </c>
      <c r="AI53" s="6">
        <f t="shared" si="46"/>
        <v>0</v>
      </c>
      <c r="AJ53" s="6">
        <f t="shared" si="46"/>
        <v>0</v>
      </c>
      <c r="AK53" s="6">
        <f t="shared" si="46"/>
        <v>0</v>
      </c>
      <c r="AL53" s="6">
        <f t="shared" si="46"/>
        <v>0</v>
      </c>
      <c r="AM53" s="6">
        <f t="shared" si="46"/>
        <v>0</v>
      </c>
      <c r="AN53" s="6">
        <f t="shared" si="46"/>
        <v>0</v>
      </c>
      <c r="AO53" s="6">
        <f t="shared" si="46"/>
        <v>0</v>
      </c>
      <c r="AP53" s="6">
        <f t="shared" si="46"/>
        <v>0</v>
      </c>
      <c r="AQ53" s="6">
        <f t="shared" si="46"/>
        <v>0</v>
      </c>
      <c r="AR53" s="6">
        <f t="shared" si="46"/>
        <v>0</v>
      </c>
      <c r="AS53" s="6">
        <f t="shared" si="46"/>
        <v>0</v>
      </c>
      <c r="AT53" s="6">
        <f t="shared" si="46"/>
        <v>0</v>
      </c>
      <c r="AU53" s="6">
        <f t="shared" si="46"/>
        <v>0</v>
      </c>
      <c r="AV53" s="6">
        <f t="shared" si="46"/>
        <v>0</v>
      </c>
      <c r="AW53" s="6">
        <f t="shared" si="46"/>
        <v>0</v>
      </c>
      <c r="AX53" s="6">
        <f t="shared" si="46"/>
        <v>0</v>
      </c>
      <c r="AY53" s="6">
        <f t="shared" si="46"/>
        <v>0</v>
      </c>
      <c r="AZ53" s="6">
        <f t="shared" si="46"/>
        <v>0</v>
      </c>
      <c r="BA53" s="6">
        <f t="shared" si="46"/>
        <v>0</v>
      </c>
      <c r="BB53" s="6">
        <f t="shared" si="46"/>
        <v>0</v>
      </c>
      <c r="BC53" s="6">
        <f t="shared" si="46"/>
        <v>0</v>
      </c>
      <c r="BD53" s="6">
        <f t="shared" si="46"/>
        <v>0</v>
      </c>
      <c r="BE53" s="6">
        <f t="shared" si="46"/>
        <v>0</v>
      </c>
      <c r="BF53" s="6">
        <f t="shared" si="46"/>
        <v>0</v>
      </c>
      <c r="BG53" s="6">
        <f t="shared" si="46"/>
        <v>0</v>
      </c>
      <c r="BH53" s="6">
        <f t="shared" si="46"/>
        <v>0</v>
      </c>
      <c r="BI53" s="6">
        <f t="shared" si="46"/>
        <v>0</v>
      </c>
      <c r="BJ53" s="6">
        <f t="shared" si="46"/>
        <v>0</v>
      </c>
      <c r="BK53" s="6">
        <f t="shared" si="46"/>
        <v>0</v>
      </c>
      <c r="BL53" s="6">
        <f t="shared" si="46"/>
        <v>0</v>
      </c>
      <c r="BM53" s="6">
        <f t="shared" si="46"/>
        <v>0</v>
      </c>
      <c r="BN53" s="6">
        <f t="shared" si="46"/>
        <v>0</v>
      </c>
      <c r="BO53" s="6">
        <f t="shared" si="46"/>
        <v>0</v>
      </c>
      <c r="BP53" s="6">
        <f t="shared" si="46"/>
        <v>0</v>
      </c>
      <c r="BQ53" s="6">
        <f t="shared" ref="BQ53:CH53" si="47">BQ$48</f>
        <v>0</v>
      </c>
      <c r="BR53" s="6">
        <f t="shared" si="47"/>
        <v>0</v>
      </c>
      <c r="BS53" s="6">
        <f t="shared" si="47"/>
        <v>0</v>
      </c>
      <c r="BT53" s="6">
        <f t="shared" si="47"/>
        <v>0</v>
      </c>
      <c r="BU53" s="6">
        <f t="shared" si="47"/>
        <v>0</v>
      </c>
      <c r="BV53" s="6">
        <f t="shared" si="47"/>
        <v>0</v>
      </c>
      <c r="BW53" s="6">
        <f t="shared" si="47"/>
        <v>0</v>
      </c>
      <c r="BX53" s="6">
        <f t="shared" si="47"/>
        <v>0</v>
      </c>
      <c r="BY53" s="6">
        <f t="shared" si="47"/>
        <v>0</v>
      </c>
      <c r="BZ53" s="6">
        <f t="shared" si="47"/>
        <v>0</v>
      </c>
      <c r="CA53" s="6">
        <f t="shared" si="47"/>
        <v>0</v>
      </c>
      <c r="CB53" s="6">
        <f t="shared" si="47"/>
        <v>0</v>
      </c>
      <c r="CC53" s="6">
        <f t="shared" si="47"/>
        <v>0</v>
      </c>
      <c r="CD53" s="6">
        <f t="shared" si="47"/>
        <v>0</v>
      </c>
      <c r="CE53" s="6">
        <f t="shared" si="47"/>
        <v>0</v>
      </c>
      <c r="CF53" s="6">
        <f t="shared" si="47"/>
        <v>0</v>
      </c>
      <c r="CG53" s="6">
        <f t="shared" si="47"/>
        <v>0</v>
      </c>
      <c r="CH53" s="6">
        <f t="shared" si="47"/>
        <v>0</v>
      </c>
    </row>
    <row r="54" spans="1:86" s="36" customFormat="1" x14ac:dyDescent="0.25">
      <c r="A54" s="32"/>
      <c r="B54" s="32"/>
      <c r="C54" s="32"/>
      <c r="D54" s="33" t="s">
        <v>88</v>
      </c>
      <c r="E54" s="34"/>
      <c r="F54" s="34" t="s">
        <v>23</v>
      </c>
      <c r="G54" s="34">
        <f>SUM(I54:CH54)</f>
        <v>2</v>
      </c>
      <c r="H54" s="33"/>
      <c r="I54" s="36">
        <f>SUM(I52:I53)</f>
        <v>1.3</v>
      </c>
      <c r="J54" s="36">
        <f t="shared" ref="J54:BU54" si="48">SUM(J52:J53)</f>
        <v>0.3</v>
      </c>
      <c r="K54" s="36">
        <f t="shared" si="48"/>
        <v>0.4</v>
      </c>
      <c r="L54" s="36">
        <f t="shared" si="48"/>
        <v>0</v>
      </c>
      <c r="M54" s="36">
        <f t="shared" si="48"/>
        <v>0</v>
      </c>
      <c r="N54" s="36">
        <f t="shared" si="48"/>
        <v>0</v>
      </c>
      <c r="O54" s="36">
        <f t="shared" si="48"/>
        <v>0</v>
      </c>
      <c r="P54" s="36">
        <f t="shared" si="48"/>
        <v>0</v>
      </c>
      <c r="Q54" s="36">
        <f t="shared" si="48"/>
        <v>0</v>
      </c>
      <c r="R54" s="36">
        <f t="shared" si="48"/>
        <v>0</v>
      </c>
      <c r="S54" s="36">
        <f t="shared" si="48"/>
        <v>0</v>
      </c>
      <c r="T54" s="36">
        <f t="shared" si="48"/>
        <v>0</v>
      </c>
      <c r="U54" s="36">
        <f t="shared" si="48"/>
        <v>0</v>
      </c>
      <c r="V54" s="36">
        <f t="shared" si="48"/>
        <v>0</v>
      </c>
      <c r="W54" s="36">
        <f t="shared" si="48"/>
        <v>0</v>
      </c>
      <c r="X54" s="36">
        <f t="shared" si="48"/>
        <v>0</v>
      </c>
      <c r="Y54" s="36">
        <f t="shared" si="48"/>
        <v>0</v>
      </c>
      <c r="Z54" s="36">
        <f t="shared" si="48"/>
        <v>0</v>
      </c>
      <c r="AA54" s="36">
        <f t="shared" si="48"/>
        <v>0</v>
      </c>
      <c r="AB54" s="36">
        <f t="shared" si="48"/>
        <v>0</v>
      </c>
      <c r="AC54" s="36">
        <f t="shared" si="48"/>
        <v>0</v>
      </c>
      <c r="AD54" s="36">
        <f t="shared" si="48"/>
        <v>0</v>
      </c>
      <c r="AE54" s="36">
        <f t="shared" si="48"/>
        <v>0</v>
      </c>
      <c r="AF54" s="36">
        <f t="shared" si="48"/>
        <v>0</v>
      </c>
      <c r="AG54" s="36">
        <f t="shared" si="48"/>
        <v>0</v>
      </c>
      <c r="AH54" s="36">
        <f t="shared" si="48"/>
        <v>0</v>
      </c>
      <c r="AI54" s="36">
        <f t="shared" si="48"/>
        <v>0</v>
      </c>
      <c r="AJ54" s="36">
        <f t="shared" si="48"/>
        <v>0</v>
      </c>
      <c r="AK54" s="36">
        <f t="shared" si="48"/>
        <v>0</v>
      </c>
      <c r="AL54" s="36">
        <f t="shared" si="48"/>
        <v>0</v>
      </c>
      <c r="AM54" s="36">
        <f t="shared" si="48"/>
        <v>0</v>
      </c>
      <c r="AN54" s="36">
        <f t="shared" si="48"/>
        <v>0</v>
      </c>
      <c r="AO54" s="36">
        <f t="shared" si="48"/>
        <v>0</v>
      </c>
      <c r="AP54" s="36">
        <f t="shared" si="48"/>
        <v>0</v>
      </c>
      <c r="AQ54" s="36">
        <f t="shared" si="48"/>
        <v>0</v>
      </c>
      <c r="AR54" s="36">
        <f t="shared" si="48"/>
        <v>0</v>
      </c>
      <c r="AS54" s="36">
        <f t="shared" si="48"/>
        <v>0</v>
      </c>
      <c r="AT54" s="36">
        <f t="shared" si="48"/>
        <v>0</v>
      </c>
      <c r="AU54" s="36">
        <f t="shared" si="48"/>
        <v>0</v>
      </c>
      <c r="AV54" s="36">
        <f t="shared" si="48"/>
        <v>0</v>
      </c>
      <c r="AW54" s="36">
        <f t="shared" si="48"/>
        <v>0</v>
      </c>
      <c r="AX54" s="36">
        <f t="shared" si="48"/>
        <v>0</v>
      </c>
      <c r="AY54" s="36">
        <f t="shared" si="48"/>
        <v>0</v>
      </c>
      <c r="AZ54" s="36">
        <f t="shared" si="48"/>
        <v>0</v>
      </c>
      <c r="BA54" s="36">
        <f t="shared" si="48"/>
        <v>0</v>
      </c>
      <c r="BB54" s="36">
        <f t="shared" si="48"/>
        <v>0</v>
      </c>
      <c r="BC54" s="36">
        <f t="shared" si="48"/>
        <v>0</v>
      </c>
      <c r="BD54" s="36">
        <f t="shared" si="48"/>
        <v>0</v>
      </c>
      <c r="BE54" s="36">
        <f t="shared" si="48"/>
        <v>0</v>
      </c>
      <c r="BF54" s="36">
        <f t="shared" si="48"/>
        <v>0</v>
      </c>
      <c r="BG54" s="36">
        <f t="shared" si="48"/>
        <v>0</v>
      </c>
      <c r="BH54" s="36">
        <f t="shared" si="48"/>
        <v>0</v>
      </c>
      <c r="BI54" s="36">
        <f t="shared" si="48"/>
        <v>0</v>
      </c>
      <c r="BJ54" s="36">
        <f t="shared" si="48"/>
        <v>0</v>
      </c>
      <c r="BK54" s="36">
        <f t="shared" si="48"/>
        <v>0</v>
      </c>
      <c r="BL54" s="36">
        <f t="shared" si="48"/>
        <v>0</v>
      </c>
      <c r="BM54" s="36">
        <f t="shared" si="48"/>
        <v>0</v>
      </c>
      <c r="BN54" s="36">
        <f t="shared" si="48"/>
        <v>0</v>
      </c>
      <c r="BO54" s="36">
        <f t="shared" si="48"/>
        <v>0</v>
      </c>
      <c r="BP54" s="36">
        <f t="shared" si="48"/>
        <v>0</v>
      </c>
      <c r="BQ54" s="36">
        <f t="shared" si="48"/>
        <v>0</v>
      </c>
      <c r="BR54" s="36">
        <f t="shared" si="48"/>
        <v>0</v>
      </c>
      <c r="BS54" s="36">
        <f t="shared" si="48"/>
        <v>0</v>
      </c>
      <c r="BT54" s="36">
        <f t="shared" si="48"/>
        <v>0</v>
      </c>
      <c r="BU54" s="36">
        <f t="shared" si="48"/>
        <v>0</v>
      </c>
      <c r="BV54" s="36">
        <f t="shared" ref="BV54:CH54" si="49">SUM(BV52:BV53)</f>
        <v>0</v>
      </c>
      <c r="BW54" s="36">
        <f t="shared" si="49"/>
        <v>0</v>
      </c>
      <c r="BX54" s="36">
        <f t="shared" si="49"/>
        <v>0</v>
      </c>
      <c r="BY54" s="36">
        <f t="shared" si="49"/>
        <v>0</v>
      </c>
      <c r="BZ54" s="36">
        <f t="shared" si="49"/>
        <v>0</v>
      </c>
      <c r="CA54" s="36">
        <f t="shared" si="49"/>
        <v>0</v>
      </c>
      <c r="CB54" s="36">
        <f t="shared" si="49"/>
        <v>0</v>
      </c>
      <c r="CC54" s="36">
        <f t="shared" si="49"/>
        <v>0</v>
      </c>
      <c r="CD54" s="36">
        <f t="shared" si="49"/>
        <v>0</v>
      </c>
      <c r="CE54" s="36">
        <f t="shared" si="49"/>
        <v>0</v>
      </c>
      <c r="CF54" s="36">
        <f t="shared" si="49"/>
        <v>0</v>
      </c>
      <c r="CG54" s="36">
        <f t="shared" si="49"/>
        <v>0</v>
      </c>
      <c r="CH54" s="36">
        <f t="shared" si="49"/>
        <v>0</v>
      </c>
    </row>
    <row r="55" spans="1:86" s="36" customFormat="1" x14ac:dyDescent="0.25">
      <c r="A55" s="32"/>
      <c r="B55" s="32"/>
      <c r="C55" s="32"/>
      <c r="D55" s="33"/>
      <c r="E55" s="34"/>
      <c r="F55" s="34"/>
      <c r="G55" s="34"/>
      <c r="H55" s="33"/>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row>
    <row r="56" spans="1:86" x14ac:dyDescent="0.25">
      <c r="B56" s="5" t="s">
        <v>33</v>
      </c>
    </row>
    <row r="57" spans="1:86" x14ac:dyDescent="0.25">
      <c r="D57" s="6" t="str">
        <f>D$42</f>
        <v xml:space="preserve">Construction period end date </v>
      </c>
      <c r="E57" s="4">
        <f t="shared" ref="E57:BP57" si="50">E$42</f>
        <v>45657</v>
      </c>
      <c r="F57" s="7" t="str">
        <f t="shared" si="50"/>
        <v>Date</v>
      </c>
      <c r="G57" s="6">
        <f t="shared" si="50"/>
        <v>0</v>
      </c>
      <c r="H57" s="6">
        <f t="shared" si="50"/>
        <v>0</v>
      </c>
      <c r="I57" s="6">
        <f t="shared" si="50"/>
        <v>0</v>
      </c>
      <c r="J57" s="6">
        <f t="shared" si="50"/>
        <v>0</v>
      </c>
      <c r="K57" s="6">
        <f t="shared" si="50"/>
        <v>0</v>
      </c>
      <c r="L57" s="6">
        <f t="shared" si="50"/>
        <v>0</v>
      </c>
      <c r="M57" s="6">
        <f t="shared" si="50"/>
        <v>0</v>
      </c>
      <c r="N57" s="6">
        <f t="shared" si="50"/>
        <v>0</v>
      </c>
      <c r="O57" s="6">
        <f t="shared" si="50"/>
        <v>0</v>
      </c>
      <c r="P57" s="6">
        <f t="shared" si="50"/>
        <v>0</v>
      </c>
      <c r="Q57" s="6">
        <f t="shared" si="50"/>
        <v>0</v>
      </c>
      <c r="R57" s="6">
        <f t="shared" si="50"/>
        <v>0</v>
      </c>
      <c r="S57" s="6">
        <f t="shared" si="50"/>
        <v>0</v>
      </c>
      <c r="T57" s="6">
        <f t="shared" si="50"/>
        <v>0</v>
      </c>
      <c r="U57" s="6">
        <f t="shared" si="50"/>
        <v>0</v>
      </c>
      <c r="V57" s="6">
        <f t="shared" si="50"/>
        <v>0</v>
      </c>
      <c r="W57" s="6">
        <f t="shared" si="50"/>
        <v>0</v>
      </c>
      <c r="X57" s="6">
        <f t="shared" si="50"/>
        <v>0</v>
      </c>
      <c r="Y57" s="6">
        <f t="shared" si="50"/>
        <v>0</v>
      </c>
      <c r="Z57" s="6">
        <f t="shared" si="50"/>
        <v>0</v>
      </c>
      <c r="AA57" s="6">
        <f t="shared" si="50"/>
        <v>0</v>
      </c>
      <c r="AB57" s="6">
        <f t="shared" si="50"/>
        <v>0</v>
      </c>
      <c r="AC57" s="6">
        <f t="shared" si="50"/>
        <v>0</v>
      </c>
      <c r="AD57" s="6">
        <f t="shared" si="50"/>
        <v>0</v>
      </c>
      <c r="AE57" s="6">
        <f t="shared" si="50"/>
        <v>0</v>
      </c>
      <c r="AF57" s="6">
        <f t="shared" si="50"/>
        <v>0</v>
      </c>
      <c r="AG57" s="6">
        <f t="shared" si="50"/>
        <v>0</v>
      </c>
      <c r="AH57" s="6">
        <f t="shared" si="50"/>
        <v>0</v>
      </c>
      <c r="AI57" s="6">
        <f t="shared" si="50"/>
        <v>0</v>
      </c>
      <c r="AJ57" s="6">
        <f t="shared" si="50"/>
        <v>0</v>
      </c>
      <c r="AK57" s="6">
        <f t="shared" si="50"/>
        <v>0</v>
      </c>
      <c r="AL57" s="6">
        <f t="shared" si="50"/>
        <v>0</v>
      </c>
      <c r="AM57" s="6">
        <f t="shared" si="50"/>
        <v>0</v>
      </c>
      <c r="AN57" s="6">
        <f t="shared" si="50"/>
        <v>0</v>
      </c>
      <c r="AO57" s="6">
        <f t="shared" si="50"/>
        <v>0</v>
      </c>
      <c r="AP57" s="6">
        <f t="shared" si="50"/>
        <v>0</v>
      </c>
      <c r="AQ57" s="6">
        <f t="shared" si="50"/>
        <v>0</v>
      </c>
      <c r="AR57" s="6">
        <f t="shared" si="50"/>
        <v>0</v>
      </c>
      <c r="AS57" s="6">
        <f t="shared" si="50"/>
        <v>0</v>
      </c>
      <c r="AT57" s="6">
        <f t="shared" si="50"/>
        <v>0</v>
      </c>
      <c r="AU57" s="6">
        <f t="shared" si="50"/>
        <v>0</v>
      </c>
      <c r="AV57" s="6">
        <f t="shared" si="50"/>
        <v>0</v>
      </c>
      <c r="AW57" s="6">
        <f t="shared" si="50"/>
        <v>0</v>
      </c>
      <c r="AX57" s="6">
        <f t="shared" si="50"/>
        <v>0</v>
      </c>
      <c r="AY57" s="6">
        <f t="shared" si="50"/>
        <v>0</v>
      </c>
      <c r="AZ57" s="6">
        <f t="shared" si="50"/>
        <v>0</v>
      </c>
      <c r="BA57" s="6">
        <f t="shared" si="50"/>
        <v>0</v>
      </c>
      <c r="BB57" s="6">
        <f t="shared" si="50"/>
        <v>0</v>
      </c>
      <c r="BC57" s="6">
        <f t="shared" si="50"/>
        <v>0</v>
      </c>
      <c r="BD57" s="6">
        <f t="shared" si="50"/>
        <v>0</v>
      </c>
      <c r="BE57" s="6">
        <f t="shared" si="50"/>
        <v>0</v>
      </c>
      <c r="BF57" s="6">
        <f t="shared" si="50"/>
        <v>0</v>
      </c>
      <c r="BG57" s="6">
        <f t="shared" si="50"/>
        <v>0</v>
      </c>
      <c r="BH57" s="6">
        <f t="shared" si="50"/>
        <v>0</v>
      </c>
      <c r="BI57" s="6">
        <f t="shared" si="50"/>
        <v>0</v>
      </c>
      <c r="BJ57" s="6">
        <f t="shared" si="50"/>
        <v>0</v>
      </c>
      <c r="BK57" s="6">
        <f t="shared" si="50"/>
        <v>0</v>
      </c>
      <c r="BL57" s="6">
        <f t="shared" si="50"/>
        <v>0</v>
      </c>
      <c r="BM57" s="6">
        <f t="shared" si="50"/>
        <v>0</v>
      </c>
      <c r="BN57" s="6">
        <f t="shared" si="50"/>
        <v>0</v>
      </c>
      <c r="BO57" s="6">
        <f t="shared" si="50"/>
        <v>0</v>
      </c>
      <c r="BP57" s="6">
        <f t="shared" si="50"/>
        <v>0</v>
      </c>
      <c r="BQ57" s="6">
        <f t="shared" ref="BQ57:CH57" si="51">BQ$42</f>
        <v>0</v>
      </c>
      <c r="BR57" s="6">
        <f t="shared" si="51"/>
        <v>0</v>
      </c>
      <c r="BS57" s="6">
        <f t="shared" si="51"/>
        <v>0</v>
      </c>
      <c r="BT57" s="6">
        <f t="shared" si="51"/>
        <v>0</v>
      </c>
      <c r="BU57" s="6">
        <f t="shared" si="51"/>
        <v>0</v>
      </c>
      <c r="BV57" s="6">
        <f t="shared" si="51"/>
        <v>0</v>
      </c>
      <c r="BW57" s="6">
        <f t="shared" si="51"/>
        <v>0</v>
      </c>
      <c r="BX57" s="6">
        <f t="shared" si="51"/>
        <v>0</v>
      </c>
      <c r="BY57" s="6">
        <f t="shared" si="51"/>
        <v>0</v>
      </c>
      <c r="BZ57" s="6">
        <f t="shared" si="51"/>
        <v>0</v>
      </c>
      <c r="CA57" s="6">
        <f t="shared" si="51"/>
        <v>0</v>
      </c>
      <c r="CB57" s="6">
        <f t="shared" si="51"/>
        <v>0</v>
      </c>
      <c r="CC57" s="6">
        <f t="shared" si="51"/>
        <v>0</v>
      </c>
      <c r="CD57" s="6">
        <f t="shared" si="51"/>
        <v>0</v>
      </c>
      <c r="CE57" s="6">
        <f t="shared" si="51"/>
        <v>0</v>
      </c>
      <c r="CF57" s="6">
        <f t="shared" si="51"/>
        <v>0</v>
      </c>
      <c r="CG57" s="6">
        <f t="shared" si="51"/>
        <v>0</v>
      </c>
      <c r="CH57" s="6">
        <f t="shared" si="51"/>
        <v>0</v>
      </c>
    </row>
    <row r="58" spans="1:86" x14ac:dyDescent="0.25">
      <c r="D58" s="6" t="s">
        <v>12</v>
      </c>
      <c r="E58" s="4">
        <f>DATE(YEAR(E57),MONTH(E57)+1,DAY(1))</f>
        <v>45658</v>
      </c>
      <c r="F58" s="7" t="s">
        <v>24</v>
      </c>
      <c r="G58" s="22"/>
    </row>
    <row r="59" spans="1:86" s="8" customFormat="1" x14ac:dyDescent="0.25">
      <c r="A59" s="5"/>
      <c r="B59" s="5"/>
      <c r="C59" s="5"/>
      <c r="D59" s="6" t="str">
        <f>D$21</f>
        <v xml:space="preserve">Financial period end date </v>
      </c>
      <c r="E59" s="18">
        <f t="shared" ref="E59:BP59" si="52">E$21</f>
        <v>0</v>
      </c>
      <c r="F59" s="7" t="str">
        <f t="shared" si="52"/>
        <v>Date</v>
      </c>
      <c r="G59" s="7">
        <f t="shared" si="52"/>
        <v>0</v>
      </c>
      <c r="H59" s="6">
        <f t="shared" si="52"/>
        <v>0</v>
      </c>
      <c r="I59" s="8">
        <f t="shared" si="52"/>
        <v>44926</v>
      </c>
      <c r="J59" s="8">
        <f t="shared" si="52"/>
        <v>45291</v>
      </c>
      <c r="K59" s="8">
        <f t="shared" si="52"/>
        <v>45657</v>
      </c>
      <c r="L59" s="8">
        <f t="shared" si="52"/>
        <v>46022</v>
      </c>
      <c r="M59" s="8">
        <f t="shared" si="52"/>
        <v>46387</v>
      </c>
      <c r="N59" s="8">
        <f t="shared" si="52"/>
        <v>46752</v>
      </c>
      <c r="O59" s="8">
        <f t="shared" si="52"/>
        <v>47118</v>
      </c>
      <c r="P59" s="8">
        <f t="shared" si="52"/>
        <v>47483</v>
      </c>
      <c r="Q59" s="8">
        <f t="shared" si="52"/>
        <v>47848</v>
      </c>
      <c r="R59" s="8">
        <f t="shared" si="52"/>
        <v>48213</v>
      </c>
      <c r="S59" s="8">
        <f t="shared" si="52"/>
        <v>48579</v>
      </c>
      <c r="T59" s="8">
        <f t="shared" si="52"/>
        <v>48944</v>
      </c>
      <c r="U59" s="8">
        <f t="shared" si="52"/>
        <v>49309</v>
      </c>
      <c r="V59" s="8">
        <f t="shared" si="52"/>
        <v>49674</v>
      </c>
      <c r="W59" s="8">
        <f t="shared" si="52"/>
        <v>50040</v>
      </c>
      <c r="X59" s="8">
        <f t="shared" si="52"/>
        <v>50405</v>
      </c>
      <c r="Y59" s="8">
        <f t="shared" si="52"/>
        <v>50770</v>
      </c>
      <c r="Z59" s="8">
        <f t="shared" si="52"/>
        <v>51135</v>
      </c>
      <c r="AA59" s="8">
        <f t="shared" si="52"/>
        <v>51501</v>
      </c>
      <c r="AB59" s="8">
        <f t="shared" si="52"/>
        <v>51866</v>
      </c>
      <c r="AC59" s="8">
        <f t="shared" si="52"/>
        <v>52231</v>
      </c>
      <c r="AD59" s="8">
        <f t="shared" si="52"/>
        <v>52596</v>
      </c>
      <c r="AE59" s="8">
        <f t="shared" si="52"/>
        <v>52962</v>
      </c>
      <c r="AF59" s="8">
        <f t="shared" si="52"/>
        <v>53327</v>
      </c>
      <c r="AG59" s="8">
        <f t="shared" si="52"/>
        <v>53692</v>
      </c>
      <c r="AH59" s="8">
        <f t="shared" si="52"/>
        <v>54057</v>
      </c>
      <c r="AI59" s="8">
        <f t="shared" si="52"/>
        <v>54423</v>
      </c>
      <c r="AJ59" s="8">
        <f t="shared" si="52"/>
        <v>54788</v>
      </c>
      <c r="AK59" s="8">
        <f t="shared" si="52"/>
        <v>55153</v>
      </c>
      <c r="AL59" s="8">
        <f t="shared" si="52"/>
        <v>55518</v>
      </c>
      <c r="AM59" s="8">
        <f t="shared" si="52"/>
        <v>55884</v>
      </c>
      <c r="AN59" s="8">
        <f t="shared" si="52"/>
        <v>56249</v>
      </c>
      <c r="AO59" s="8">
        <f t="shared" si="52"/>
        <v>56614</v>
      </c>
      <c r="AP59" s="8">
        <f t="shared" si="52"/>
        <v>56979</v>
      </c>
      <c r="AQ59" s="8">
        <f t="shared" si="52"/>
        <v>57345</v>
      </c>
      <c r="AR59" s="8">
        <f t="shared" si="52"/>
        <v>57710</v>
      </c>
      <c r="AS59" s="8">
        <f t="shared" si="52"/>
        <v>58075</v>
      </c>
      <c r="AT59" s="8">
        <f t="shared" si="52"/>
        <v>58440</v>
      </c>
      <c r="AU59" s="8">
        <f t="shared" si="52"/>
        <v>58806</v>
      </c>
      <c r="AV59" s="8">
        <f t="shared" si="52"/>
        <v>59171</v>
      </c>
      <c r="AW59" s="8">
        <f t="shared" si="52"/>
        <v>59536</v>
      </c>
      <c r="AX59" s="8">
        <f t="shared" si="52"/>
        <v>59901</v>
      </c>
      <c r="AY59" s="8">
        <f t="shared" si="52"/>
        <v>60267</v>
      </c>
      <c r="AZ59" s="8">
        <f t="shared" si="52"/>
        <v>60632</v>
      </c>
      <c r="BA59" s="8">
        <f t="shared" si="52"/>
        <v>60997</v>
      </c>
      <c r="BB59" s="8">
        <f t="shared" si="52"/>
        <v>61362</v>
      </c>
      <c r="BC59" s="8">
        <f t="shared" si="52"/>
        <v>61728</v>
      </c>
      <c r="BD59" s="8">
        <f t="shared" si="52"/>
        <v>62093</v>
      </c>
      <c r="BE59" s="8">
        <f t="shared" si="52"/>
        <v>62458</v>
      </c>
      <c r="BF59" s="8">
        <f t="shared" si="52"/>
        <v>62823</v>
      </c>
      <c r="BG59" s="8">
        <f t="shared" si="52"/>
        <v>63189</v>
      </c>
      <c r="BH59" s="8">
        <f t="shared" si="52"/>
        <v>63554</v>
      </c>
      <c r="BI59" s="8">
        <f t="shared" si="52"/>
        <v>63919</v>
      </c>
      <c r="BJ59" s="8">
        <f t="shared" si="52"/>
        <v>64284</v>
      </c>
      <c r="BK59" s="8">
        <f t="shared" si="52"/>
        <v>64650</v>
      </c>
      <c r="BL59" s="8">
        <f t="shared" si="52"/>
        <v>65015</v>
      </c>
      <c r="BM59" s="8">
        <f t="shared" si="52"/>
        <v>65380</v>
      </c>
      <c r="BN59" s="8">
        <f t="shared" si="52"/>
        <v>65745</v>
      </c>
      <c r="BO59" s="8">
        <f t="shared" si="52"/>
        <v>66111</v>
      </c>
      <c r="BP59" s="8">
        <f t="shared" si="52"/>
        <v>66476</v>
      </c>
      <c r="BQ59" s="8">
        <f t="shared" ref="BQ59:CH59" si="53">BQ$21</f>
        <v>66841</v>
      </c>
      <c r="BR59" s="8">
        <f t="shared" si="53"/>
        <v>67206</v>
      </c>
      <c r="BS59" s="8">
        <f t="shared" si="53"/>
        <v>67572</v>
      </c>
      <c r="BT59" s="8">
        <f t="shared" si="53"/>
        <v>67937</v>
      </c>
      <c r="BU59" s="8">
        <f t="shared" si="53"/>
        <v>68302</v>
      </c>
      <c r="BV59" s="8">
        <f t="shared" si="53"/>
        <v>68667</v>
      </c>
      <c r="BW59" s="8">
        <f t="shared" si="53"/>
        <v>69033</v>
      </c>
      <c r="BX59" s="8">
        <f t="shared" si="53"/>
        <v>69398</v>
      </c>
      <c r="BY59" s="8">
        <f t="shared" si="53"/>
        <v>69763</v>
      </c>
      <c r="BZ59" s="8">
        <f t="shared" si="53"/>
        <v>70128</v>
      </c>
      <c r="CA59" s="8">
        <f t="shared" si="53"/>
        <v>70494</v>
      </c>
      <c r="CB59" s="8">
        <f t="shared" si="53"/>
        <v>70859</v>
      </c>
      <c r="CC59" s="8">
        <f t="shared" si="53"/>
        <v>71224</v>
      </c>
      <c r="CD59" s="8">
        <f t="shared" si="53"/>
        <v>71589</v>
      </c>
      <c r="CE59" s="8">
        <f t="shared" si="53"/>
        <v>71955</v>
      </c>
      <c r="CF59" s="8">
        <f t="shared" si="53"/>
        <v>72320</v>
      </c>
      <c r="CG59" s="8">
        <f t="shared" si="53"/>
        <v>72685</v>
      </c>
      <c r="CH59" s="8">
        <f t="shared" si="53"/>
        <v>73050</v>
      </c>
    </row>
    <row r="60" spans="1:86" x14ac:dyDescent="0.25">
      <c r="D60" s="6" t="s">
        <v>33</v>
      </c>
      <c r="E60" s="7"/>
      <c r="F60" s="7" t="s">
        <v>23</v>
      </c>
      <c r="G60" s="22">
        <f>SUM(I60:CH60)</f>
        <v>1</v>
      </c>
      <c r="I60" s="14">
        <f>IF(AND($E$58&gt;=H59,$E$58&lt;=I59),1,0)</f>
        <v>0</v>
      </c>
      <c r="J60" s="14">
        <f t="shared" ref="J60:BU60" si="54">IF(AND($E$58&gt;=I59,$E$58&lt;=J59),1,0)</f>
        <v>0</v>
      </c>
      <c r="K60" s="14">
        <f t="shared" si="54"/>
        <v>0</v>
      </c>
      <c r="L60" s="14">
        <f t="shared" si="54"/>
        <v>1</v>
      </c>
      <c r="M60" s="14">
        <f t="shared" si="54"/>
        <v>0</v>
      </c>
      <c r="N60" s="14">
        <f t="shared" si="54"/>
        <v>0</v>
      </c>
      <c r="O60" s="14">
        <f t="shared" si="54"/>
        <v>0</v>
      </c>
      <c r="P60" s="14">
        <f t="shared" si="54"/>
        <v>0</v>
      </c>
      <c r="Q60" s="14">
        <f t="shared" si="54"/>
        <v>0</v>
      </c>
      <c r="R60" s="14">
        <f t="shared" si="54"/>
        <v>0</v>
      </c>
      <c r="S60" s="14">
        <f t="shared" si="54"/>
        <v>0</v>
      </c>
      <c r="T60" s="14">
        <f t="shared" si="54"/>
        <v>0</v>
      </c>
      <c r="U60" s="14">
        <f t="shared" si="54"/>
        <v>0</v>
      </c>
      <c r="V60" s="14">
        <f t="shared" si="54"/>
        <v>0</v>
      </c>
      <c r="W60" s="14">
        <f t="shared" si="54"/>
        <v>0</v>
      </c>
      <c r="X60" s="14">
        <f t="shared" si="54"/>
        <v>0</v>
      </c>
      <c r="Y60" s="14">
        <f t="shared" si="54"/>
        <v>0</v>
      </c>
      <c r="Z60" s="14">
        <f t="shared" si="54"/>
        <v>0</v>
      </c>
      <c r="AA60" s="14">
        <f t="shared" si="54"/>
        <v>0</v>
      </c>
      <c r="AB60" s="14">
        <f t="shared" si="54"/>
        <v>0</v>
      </c>
      <c r="AC60" s="14">
        <f t="shared" si="54"/>
        <v>0</v>
      </c>
      <c r="AD60" s="14">
        <f t="shared" si="54"/>
        <v>0</v>
      </c>
      <c r="AE60" s="14">
        <f t="shared" si="54"/>
        <v>0</v>
      </c>
      <c r="AF60" s="14">
        <f t="shared" si="54"/>
        <v>0</v>
      </c>
      <c r="AG60" s="14">
        <f t="shared" si="54"/>
        <v>0</v>
      </c>
      <c r="AH60" s="14">
        <f t="shared" si="54"/>
        <v>0</v>
      </c>
      <c r="AI60" s="14">
        <f t="shared" si="54"/>
        <v>0</v>
      </c>
      <c r="AJ60" s="14">
        <f t="shared" si="54"/>
        <v>0</v>
      </c>
      <c r="AK60" s="14">
        <f t="shared" si="54"/>
        <v>0</v>
      </c>
      <c r="AL60" s="14">
        <f t="shared" si="54"/>
        <v>0</v>
      </c>
      <c r="AM60" s="14">
        <f t="shared" si="54"/>
        <v>0</v>
      </c>
      <c r="AN60" s="14">
        <f t="shared" si="54"/>
        <v>0</v>
      </c>
      <c r="AO60" s="14">
        <f t="shared" si="54"/>
        <v>0</v>
      </c>
      <c r="AP60" s="14">
        <f t="shared" si="54"/>
        <v>0</v>
      </c>
      <c r="AQ60" s="14">
        <f t="shared" si="54"/>
        <v>0</v>
      </c>
      <c r="AR60" s="14">
        <f t="shared" si="54"/>
        <v>0</v>
      </c>
      <c r="AS60" s="14">
        <f t="shared" si="54"/>
        <v>0</v>
      </c>
      <c r="AT60" s="14">
        <f t="shared" si="54"/>
        <v>0</v>
      </c>
      <c r="AU60" s="14">
        <f t="shared" si="54"/>
        <v>0</v>
      </c>
      <c r="AV60" s="14">
        <f t="shared" si="54"/>
        <v>0</v>
      </c>
      <c r="AW60" s="14">
        <f t="shared" si="54"/>
        <v>0</v>
      </c>
      <c r="AX60" s="14">
        <f t="shared" si="54"/>
        <v>0</v>
      </c>
      <c r="AY60" s="14">
        <f t="shared" si="54"/>
        <v>0</v>
      </c>
      <c r="AZ60" s="14">
        <f t="shared" si="54"/>
        <v>0</v>
      </c>
      <c r="BA60" s="14">
        <f t="shared" si="54"/>
        <v>0</v>
      </c>
      <c r="BB60" s="14">
        <f t="shared" si="54"/>
        <v>0</v>
      </c>
      <c r="BC60" s="14">
        <f t="shared" si="54"/>
        <v>0</v>
      </c>
      <c r="BD60" s="14">
        <f t="shared" si="54"/>
        <v>0</v>
      </c>
      <c r="BE60" s="14">
        <f t="shared" si="54"/>
        <v>0</v>
      </c>
      <c r="BF60" s="14">
        <f t="shared" si="54"/>
        <v>0</v>
      </c>
      <c r="BG60" s="14">
        <f t="shared" si="54"/>
        <v>0</v>
      </c>
      <c r="BH60" s="14">
        <f t="shared" si="54"/>
        <v>0</v>
      </c>
      <c r="BI60" s="14">
        <f t="shared" si="54"/>
        <v>0</v>
      </c>
      <c r="BJ60" s="14">
        <f t="shared" si="54"/>
        <v>0</v>
      </c>
      <c r="BK60" s="14">
        <f t="shared" si="54"/>
        <v>0</v>
      </c>
      <c r="BL60" s="14">
        <f t="shared" si="54"/>
        <v>0</v>
      </c>
      <c r="BM60" s="14">
        <f t="shared" si="54"/>
        <v>0</v>
      </c>
      <c r="BN60" s="14">
        <f t="shared" si="54"/>
        <v>0</v>
      </c>
      <c r="BO60" s="14">
        <f t="shared" si="54"/>
        <v>0</v>
      </c>
      <c r="BP60" s="14">
        <f t="shared" si="54"/>
        <v>0</v>
      </c>
      <c r="BQ60" s="14">
        <f t="shared" si="54"/>
        <v>0</v>
      </c>
      <c r="BR60" s="14">
        <f t="shared" si="54"/>
        <v>0</v>
      </c>
      <c r="BS60" s="14">
        <f t="shared" si="54"/>
        <v>0</v>
      </c>
      <c r="BT60" s="14">
        <f t="shared" si="54"/>
        <v>0</v>
      </c>
      <c r="BU60" s="14">
        <f t="shared" si="54"/>
        <v>0</v>
      </c>
      <c r="BV60" s="14">
        <f t="shared" ref="BV60:CH60" si="55">IF(AND($E$58&gt;=BU59,$E$58&lt;=BV59),1,0)</f>
        <v>0</v>
      </c>
      <c r="BW60" s="14">
        <f t="shared" si="55"/>
        <v>0</v>
      </c>
      <c r="BX60" s="14">
        <f t="shared" si="55"/>
        <v>0</v>
      </c>
      <c r="BY60" s="14">
        <f t="shared" si="55"/>
        <v>0</v>
      </c>
      <c r="BZ60" s="14">
        <f t="shared" si="55"/>
        <v>0</v>
      </c>
      <c r="CA60" s="14">
        <f t="shared" si="55"/>
        <v>0</v>
      </c>
      <c r="CB60" s="14">
        <f t="shared" si="55"/>
        <v>0</v>
      </c>
      <c r="CC60" s="14">
        <f t="shared" si="55"/>
        <v>0</v>
      </c>
      <c r="CD60" s="14">
        <f t="shared" si="55"/>
        <v>0</v>
      </c>
      <c r="CE60" s="14">
        <f t="shared" si="55"/>
        <v>0</v>
      </c>
      <c r="CF60" s="14">
        <f t="shared" si="55"/>
        <v>0</v>
      </c>
      <c r="CG60" s="14">
        <f t="shared" si="55"/>
        <v>0</v>
      </c>
      <c r="CH60" s="14">
        <f t="shared" si="55"/>
        <v>0</v>
      </c>
    </row>
    <row r="62" spans="1:86" x14ac:dyDescent="0.25">
      <c r="B62" s="5" t="s">
        <v>34</v>
      </c>
    </row>
    <row r="63" spans="1:86" x14ac:dyDescent="0.25">
      <c r="D63" s="6" t="str">
        <f>D$60</f>
        <v xml:space="preserve">Operations start date flag </v>
      </c>
      <c r="E63" s="6">
        <f t="shared" ref="E63:BP63" si="56">E$60</f>
        <v>0</v>
      </c>
      <c r="F63" s="7" t="str">
        <f t="shared" si="56"/>
        <v>Flag</v>
      </c>
      <c r="G63" s="6">
        <f t="shared" si="56"/>
        <v>1</v>
      </c>
      <c r="H63" s="6">
        <f t="shared" si="56"/>
        <v>0</v>
      </c>
      <c r="I63" s="6">
        <f t="shared" si="56"/>
        <v>0</v>
      </c>
      <c r="J63" s="6">
        <f t="shared" si="56"/>
        <v>0</v>
      </c>
      <c r="K63" s="6">
        <f t="shared" si="56"/>
        <v>0</v>
      </c>
      <c r="L63" s="6">
        <f t="shared" si="56"/>
        <v>1</v>
      </c>
      <c r="M63" s="6">
        <f t="shared" si="56"/>
        <v>0</v>
      </c>
      <c r="N63" s="6">
        <f t="shared" si="56"/>
        <v>0</v>
      </c>
      <c r="O63" s="6">
        <f t="shared" si="56"/>
        <v>0</v>
      </c>
      <c r="P63" s="6">
        <f t="shared" si="56"/>
        <v>0</v>
      </c>
      <c r="Q63" s="6">
        <f t="shared" si="56"/>
        <v>0</v>
      </c>
      <c r="R63" s="6">
        <f t="shared" si="56"/>
        <v>0</v>
      </c>
      <c r="S63" s="6">
        <f t="shared" si="56"/>
        <v>0</v>
      </c>
      <c r="T63" s="6">
        <f t="shared" si="56"/>
        <v>0</v>
      </c>
      <c r="U63" s="6">
        <f t="shared" si="56"/>
        <v>0</v>
      </c>
      <c r="V63" s="6">
        <f t="shared" si="56"/>
        <v>0</v>
      </c>
      <c r="W63" s="6">
        <f t="shared" si="56"/>
        <v>0</v>
      </c>
      <c r="X63" s="6">
        <f t="shared" si="56"/>
        <v>0</v>
      </c>
      <c r="Y63" s="6">
        <f t="shared" si="56"/>
        <v>0</v>
      </c>
      <c r="Z63" s="6">
        <f t="shared" si="56"/>
        <v>0</v>
      </c>
      <c r="AA63" s="6">
        <f t="shared" si="56"/>
        <v>0</v>
      </c>
      <c r="AB63" s="6">
        <f t="shared" si="56"/>
        <v>0</v>
      </c>
      <c r="AC63" s="6">
        <f t="shared" si="56"/>
        <v>0</v>
      </c>
      <c r="AD63" s="6">
        <f t="shared" si="56"/>
        <v>0</v>
      </c>
      <c r="AE63" s="6">
        <f t="shared" si="56"/>
        <v>0</v>
      </c>
      <c r="AF63" s="6">
        <f t="shared" si="56"/>
        <v>0</v>
      </c>
      <c r="AG63" s="6">
        <f t="shared" si="56"/>
        <v>0</v>
      </c>
      <c r="AH63" s="6">
        <f t="shared" si="56"/>
        <v>0</v>
      </c>
      <c r="AI63" s="6">
        <f t="shared" si="56"/>
        <v>0</v>
      </c>
      <c r="AJ63" s="6">
        <f t="shared" si="56"/>
        <v>0</v>
      </c>
      <c r="AK63" s="6">
        <f t="shared" si="56"/>
        <v>0</v>
      </c>
      <c r="AL63" s="6">
        <f t="shared" si="56"/>
        <v>0</v>
      </c>
      <c r="AM63" s="6">
        <f t="shared" si="56"/>
        <v>0</v>
      </c>
      <c r="AN63" s="6">
        <f t="shared" si="56"/>
        <v>0</v>
      </c>
      <c r="AO63" s="6">
        <f t="shared" si="56"/>
        <v>0</v>
      </c>
      <c r="AP63" s="6">
        <f t="shared" si="56"/>
        <v>0</v>
      </c>
      <c r="AQ63" s="6">
        <f t="shared" si="56"/>
        <v>0</v>
      </c>
      <c r="AR63" s="6">
        <f t="shared" si="56"/>
        <v>0</v>
      </c>
      <c r="AS63" s="6">
        <f t="shared" si="56"/>
        <v>0</v>
      </c>
      <c r="AT63" s="6">
        <f t="shared" si="56"/>
        <v>0</v>
      </c>
      <c r="AU63" s="6">
        <f t="shared" si="56"/>
        <v>0</v>
      </c>
      <c r="AV63" s="6">
        <f t="shared" si="56"/>
        <v>0</v>
      </c>
      <c r="AW63" s="6">
        <f t="shared" si="56"/>
        <v>0</v>
      </c>
      <c r="AX63" s="6">
        <f t="shared" si="56"/>
        <v>0</v>
      </c>
      <c r="AY63" s="6">
        <f t="shared" si="56"/>
        <v>0</v>
      </c>
      <c r="AZ63" s="6">
        <f t="shared" si="56"/>
        <v>0</v>
      </c>
      <c r="BA63" s="6">
        <f t="shared" si="56"/>
        <v>0</v>
      </c>
      <c r="BB63" s="6">
        <f t="shared" si="56"/>
        <v>0</v>
      </c>
      <c r="BC63" s="6">
        <f t="shared" si="56"/>
        <v>0</v>
      </c>
      <c r="BD63" s="6">
        <f t="shared" si="56"/>
        <v>0</v>
      </c>
      <c r="BE63" s="6">
        <f t="shared" si="56"/>
        <v>0</v>
      </c>
      <c r="BF63" s="6">
        <f t="shared" si="56"/>
        <v>0</v>
      </c>
      <c r="BG63" s="6">
        <f t="shared" si="56"/>
        <v>0</v>
      </c>
      <c r="BH63" s="6">
        <f t="shared" si="56"/>
        <v>0</v>
      </c>
      <c r="BI63" s="6">
        <f t="shared" si="56"/>
        <v>0</v>
      </c>
      <c r="BJ63" s="6">
        <f t="shared" si="56"/>
        <v>0</v>
      </c>
      <c r="BK63" s="6">
        <f t="shared" si="56"/>
        <v>0</v>
      </c>
      <c r="BL63" s="6">
        <f t="shared" si="56"/>
        <v>0</v>
      </c>
      <c r="BM63" s="6">
        <f t="shared" si="56"/>
        <v>0</v>
      </c>
      <c r="BN63" s="6">
        <f t="shared" si="56"/>
        <v>0</v>
      </c>
      <c r="BO63" s="6">
        <f t="shared" si="56"/>
        <v>0</v>
      </c>
      <c r="BP63" s="6">
        <f t="shared" si="56"/>
        <v>0</v>
      </c>
      <c r="BQ63" s="6">
        <f t="shared" ref="BQ63:CH63" si="57">BQ$60</f>
        <v>0</v>
      </c>
      <c r="BR63" s="6">
        <f t="shared" si="57"/>
        <v>0</v>
      </c>
      <c r="BS63" s="6">
        <f t="shared" si="57"/>
        <v>0</v>
      </c>
      <c r="BT63" s="6">
        <f t="shared" si="57"/>
        <v>0</v>
      </c>
      <c r="BU63" s="6">
        <f t="shared" si="57"/>
        <v>0</v>
      </c>
      <c r="BV63" s="6">
        <f t="shared" si="57"/>
        <v>0</v>
      </c>
      <c r="BW63" s="6">
        <f t="shared" si="57"/>
        <v>0</v>
      </c>
      <c r="BX63" s="6">
        <f t="shared" si="57"/>
        <v>0</v>
      </c>
      <c r="BY63" s="6">
        <f t="shared" si="57"/>
        <v>0</v>
      </c>
      <c r="BZ63" s="6">
        <f t="shared" si="57"/>
        <v>0</v>
      </c>
      <c r="CA63" s="6">
        <f t="shared" si="57"/>
        <v>0</v>
      </c>
      <c r="CB63" s="6">
        <f t="shared" si="57"/>
        <v>0</v>
      </c>
      <c r="CC63" s="6">
        <f t="shared" si="57"/>
        <v>0</v>
      </c>
      <c r="CD63" s="6">
        <f t="shared" si="57"/>
        <v>0</v>
      </c>
      <c r="CE63" s="6">
        <f t="shared" si="57"/>
        <v>0</v>
      </c>
      <c r="CF63" s="6">
        <f t="shared" si="57"/>
        <v>0</v>
      </c>
      <c r="CG63" s="6">
        <f t="shared" si="57"/>
        <v>0</v>
      </c>
      <c r="CH63" s="6">
        <f t="shared" si="57"/>
        <v>0</v>
      </c>
    </row>
    <row r="64" spans="1:86" s="36" customFormat="1" x14ac:dyDescent="0.25">
      <c r="A64" s="32"/>
      <c r="B64" s="32"/>
      <c r="C64" s="32"/>
      <c r="D64" s="33" t="s">
        <v>34</v>
      </c>
      <c r="E64" s="38"/>
      <c r="F64" s="34" t="s">
        <v>23</v>
      </c>
      <c r="G64" s="34">
        <f>SUM(I64:CH64)</f>
        <v>1</v>
      </c>
      <c r="H64" s="33"/>
      <c r="I64" s="36">
        <f>J63</f>
        <v>0</v>
      </c>
      <c r="J64" s="36">
        <f t="shared" ref="J64:BU64" si="58">K63</f>
        <v>0</v>
      </c>
      <c r="K64" s="36">
        <f t="shared" si="58"/>
        <v>1</v>
      </c>
      <c r="L64" s="36">
        <f t="shared" si="58"/>
        <v>0</v>
      </c>
      <c r="M64" s="36">
        <f t="shared" si="58"/>
        <v>0</v>
      </c>
      <c r="N64" s="36">
        <f t="shared" si="58"/>
        <v>0</v>
      </c>
      <c r="O64" s="36">
        <f t="shared" si="58"/>
        <v>0</v>
      </c>
      <c r="P64" s="36">
        <f t="shared" si="58"/>
        <v>0</v>
      </c>
      <c r="Q64" s="36">
        <f t="shared" si="58"/>
        <v>0</v>
      </c>
      <c r="R64" s="36">
        <f t="shared" si="58"/>
        <v>0</v>
      </c>
      <c r="S64" s="36">
        <f t="shared" si="58"/>
        <v>0</v>
      </c>
      <c r="T64" s="36">
        <f t="shared" si="58"/>
        <v>0</v>
      </c>
      <c r="U64" s="36">
        <f t="shared" si="58"/>
        <v>0</v>
      </c>
      <c r="V64" s="36">
        <f t="shared" si="58"/>
        <v>0</v>
      </c>
      <c r="W64" s="36">
        <f t="shared" si="58"/>
        <v>0</v>
      </c>
      <c r="X64" s="36">
        <f t="shared" si="58"/>
        <v>0</v>
      </c>
      <c r="Y64" s="36">
        <f t="shared" si="58"/>
        <v>0</v>
      </c>
      <c r="Z64" s="36">
        <f t="shared" si="58"/>
        <v>0</v>
      </c>
      <c r="AA64" s="36">
        <f t="shared" si="58"/>
        <v>0</v>
      </c>
      <c r="AB64" s="36">
        <f t="shared" si="58"/>
        <v>0</v>
      </c>
      <c r="AC64" s="36">
        <f t="shared" si="58"/>
        <v>0</v>
      </c>
      <c r="AD64" s="36">
        <f t="shared" si="58"/>
        <v>0</v>
      </c>
      <c r="AE64" s="36">
        <f t="shared" si="58"/>
        <v>0</v>
      </c>
      <c r="AF64" s="36">
        <f t="shared" si="58"/>
        <v>0</v>
      </c>
      <c r="AG64" s="36">
        <f t="shared" si="58"/>
        <v>0</v>
      </c>
      <c r="AH64" s="36">
        <f t="shared" si="58"/>
        <v>0</v>
      </c>
      <c r="AI64" s="36">
        <f t="shared" si="58"/>
        <v>0</v>
      </c>
      <c r="AJ64" s="36">
        <f t="shared" si="58"/>
        <v>0</v>
      </c>
      <c r="AK64" s="36">
        <f t="shared" si="58"/>
        <v>0</v>
      </c>
      <c r="AL64" s="36">
        <f t="shared" si="58"/>
        <v>0</v>
      </c>
      <c r="AM64" s="36">
        <f t="shared" si="58"/>
        <v>0</v>
      </c>
      <c r="AN64" s="36">
        <f t="shared" si="58"/>
        <v>0</v>
      </c>
      <c r="AO64" s="36">
        <f t="shared" si="58"/>
        <v>0</v>
      </c>
      <c r="AP64" s="36">
        <f t="shared" si="58"/>
        <v>0</v>
      </c>
      <c r="AQ64" s="36">
        <f t="shared" si="58"/>
        <v>0</v>
      </c>
      <c r="AR64" s="36">
        <f t="shared" si="58"/>
        <v>0</v>
      </c>
      <c r="AS64" s="36">
        <f t="shared" si="58"/>
        <v>0</v>
      </c>
      <c r="AT64" s="36">
        <f t="shared" si="58"/>
        <v>0</v>
      </c>
      <c r="AU64" s="36">
        <f t="shared" si="58"/>
        <v>0</v>
      </c>
      <c r="AV64" s="36">
        <f t="shared" si="58"/>
        <v>0</v>
      </c>
      <c r="AW64" s="36">
        <f t="shared" si="58"/>
        <v>0</v>
      </c>
      <c r="AX64" s="36">
        <f t="shared" si="58"/>
        <v>0</v>
      </c>
      <c r="AY64" s="36">
        <f t="shared" si="58"/>
        <v>0</v>
      </c>
      <c r="AZ64" s="36">
        <f t="shared" si="58"/>
        <v>0</v>
      </c>
      <c r="BA64" s="36">
        <f t="shared" si="58"/>
        <v>0</v>
      </c>
      <c r="BB64" s="36">
        <f t="shared" si="58"/>
        <v>0</v>
      </c>
      <c r="BC64" s="36">
        <f t="shared" si="58"/>
        <v>0</v>
      </c>
      <c r="BD64" s="36">
        <f t="shared" si="58"/>
        <v>0</v>
      </c>
      <c r="BE64" s="36">
        <f t="shared" si="58"/>
        <v>0</v>
      </c>
      <c r="BF64" s="36">
        <f t="shared" si="58"/>
        <v>0</v>
      </c>
      <c r="BG64" s="36">
        <f t="shared" si="58"/>
        <v>0</v>
      </c>
      <c r="BH64" s="36">
        <f t="shared" si="58"/>
        <v>0</v>
      </c>
      <c r="BI64" s="36">
        <f t="shared" si="58"/>
        <v>0</v>
      </c>
      <c r="BJ64" s="36">
        <f t="shared" si="58"/>
        <v>0</v>
      </c>
      <c r="BK64" s="36">
        <f t="shared" si="58"/>
        <v>0</v>
      </c>
      <c r="BL64" s="36">
        <f t="shared" si="58"/>
        <v>0</v>
      </c>
      <c r="BM64" s="36">
        <f t="shared" si="58"/>
        <v>0</v>
      </c>
      <c r="BN64" s="36">
        <f t="shared" si="58"/>
        <v>0</v>
      </c>
      <c r="BO64" s="36">
        <f t="shared" si="58"/>
        <v>0</v>
      </c>
      <c r="BP64" s="36">
        <f t="shared" si="58"/>
        <v>0</v>
      </c>
      <c r="BQ64" s="36">
        <f t="shared" si="58"/>
        <v>0</v>
      </c>
      <c r="BR64" s="36">
        <f t="shared" si="58"/>
        <v>0</v>
      </c>
      <c r="BS64" s="36">
        <f t="shared" si="58"/>
        <v>0</v>
      </c>
      <c r="BT64" s="36">
        <f t="shared" si="58"/>
        <v>0</v>
      </c>
      <c r="BU64" s="36">
        <f t="shared" si="58"/>
        <v>0</v>
      </c>
      <c r="BV64" s="36">
        <f t="shared" ref="BV64:CH64" si="59">BW63</f>
        <v>0</v>
      </c>
      <c r="BW64" s="36">
        <f t="shared" si="59"/>
        <v>0</v>
      </c>
      <c r="BX64" s="36">
        <f t="shared" si="59"/>
        <v>0</v>
      </c>
      <c r="BY64" s="36">
        <f t="shared" si="59"/>
        <v>0</v>
      </c>
      <c r="BZ64" s="36">
        <f t="shared" si="59"/>
        <v>0</v>
      </c>
      <c r="CA64" s="36">
        <f t="shared" si="59"/>
        <v>0</v>
      </c>
      <c r="CB64" s="36">
        <f t="shared" si="59"/>
        <v>0</v>
      </c>
      <c r="CC64" s="36">
        <f t="shared" si="59"/>
        <v>0</v>
      </c>
      <c r="CD64" s="36">
        <f t="shared" si="59"/>
        <v>0</v>
      </c>
      <c r="CE64" s="36">
        <f t="shared" si="59"/>
        <v>0</v>
      </c>
      <c r="CF64" s="36">
        <f t="shared" si="59"/>
        <v>0</v>
      </c>
      <c r="CG64" s="36">
        <f t="shared" si="59"/>
        <v>0</v>
      </c>
      <c r="CH64" s="36">
        <f t="shared" si="59"/>
        <v>0</v>
      </c>
    </row>
    <row r="66" spans="2:16384" x14ac:dyDescent="0.25">
      <c r="B66" s="5" t="s">
        <v>13</v>
      </c>
    </row>
    <row r="67" spans="2:16384" x14ac:dyDescent="0.25">
      <c r="D67" s="6" t="str">
        <f>D$58</f>
        <v xml:space="preserve">Operations start date </v>
      </c>
      <c r="E67" s="4">
        <f t="shared" ref="E67:F67" si="60">E$58</f>
        <v>45658</v>
      </c>
      <c r="F67" s="7" t="str">
        <f t="shared" si="60"/>
        <v>Date</v>
      </c>
      <c r="G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row>
    <row r="68" spans="2:16384" x14ac:dyDescent="0.25">
      <c r="D68" s="6" t="s">
        <v>14</v>
      </c>
      <c r="E68" s="18">
        <v>27</v>
      </c>
      <c r="F68" s="7" t="s">
        <v>43</v>
      </c>
    </row>
    <row r="69" spans="2:16384" x14ac:dyDescent="0.25">
      <c r="D69" s="6" t="s">
        <v>15</v>
      </c>
      <c r="E69" s="21">
        <f>DATE(YEAR(E67)+E68,MONTH(E67),DAY(E67)-1)</f>
        <v>55518</v>
      </c>
      <c r="F69" s="7" t="s">
        <v>24</v>
      </c>
    </row>
    <row r="71" spans="2:16384" x14ac:dyDescent="0.25">
      <c r="D71" s="6" t="str">
        <f>D$58</f>
        <v xml:space="preserve">Operations start date </v>
      </c>
      <c r="E71" s="4">
        <f t="shared" ref="E71:F71" si="61">E$58</f>
        <v>45658</v>
      </c>
      <c r="F71" s="7" t="str">
        <f t="shared" si="61"/>
        <v>Date</v>
      </c>
      <c r="G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row>
    <row r="72" spans="2:16384" x14ac:dyDescent="0.25">
      <c r="D72" s="6" t="str">
        <f>D$69</f>
        <v xml:space="preserve">Operations end date </v>
      </c>
      <c r="E72" s="4">
        <f t="shared" ref="E72:F72" si="62">E$69</f>
        <v>55518</v>
      </c>
      <c r="F72" s="7" t="str">
        <f t="shared" si="62"/>
        <v>Date</v>
      </c>
      <c r="G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row>
    <row r="73" spans="2:16384" x14ac:dyDescent="0.25">
      <c r="D73" s="6" t="str">
        <f>D$21</f>
        <v xml:space="preserve">Financial period end date </v>
      </c>
      <c r="E73" s="18">
        <f t="shared" ref="E73:BP73" si="63">E$21</f>
        <v>0</v>
      </c>
      <c r="F73" s="7" t="str">
        <f t="shared" si="63"/>
        <v>Date</v>
      </c>
      <c r="G73" s="7">
        <f t="shared" si="63"/>
        <v>0</v>
      </c>
      <c r="H73" s="6">
        <f t="shared" si="63"/>
        <v>0</v>
      </c>
      <c r="I73" s="8">
        <f t="shared" si="63"/>
        <v>44926</v>
      </c>
      <c r="J73" s="8">
        <f t="shared" si="63"/>
        <v>45291</v>
      </c>
      <c r="K73" s="8">
        <f t="shared" si="63"/>
        <v>45657</v>
      </c>
      <c r="L73" s="8">
        <f t="shared" si="63"/>
        <v>46022</v>
      </c>
      <c r="M73" s="8">
        <f t="shared" si="63"/>
        <v>46387</v>
      </c>
      <c r="N73" s="8">
        <f t="shared" si="63"/>
        <v>46752</v>
      </c>
      <c r="O73" s="8">
        <f t="shared" si="63"/>
        <v>47118</v>
      </c>
      <c r="P73" s="8">
        <f t="shared" si="63"/>
        <v>47483</v>
      </c>
      <c r="Q73" s="8">
        <f t="shared" si="63"/>
        <v>47848</v>
      </c>
      <c r="R73" s="8">
        <f t="shared" si="63"/>
        <v>48213</v>
      </c>
      <c r="S73" s="8">
        <f t="shared" si="63"/>
        <v>48579</v>
      </c>
      <c r="T73" s="8">
        <f t="shared" si="63"/>
        <v>48944</v>
      </c>
      <c r="U73" s="8">
        <f t="shared" si="63"/>
        <v>49309</v>
      </c>
      <c r="V73" s="8">
        <f t="shared" si="63"/>
        <v>49674</v>
      </c>
      <c r="W73" s="8">
        <f t="shared" si="63"/>
        <v>50040</v>
      </c>
      <c r="X73" s="8">
        <f t="shared" si="63"/>
        <v>50405</v>
      </c>
      <c r="Y73" s="8">
        <f t="shared" si="63"/>
        <v>50770</v>
      </c>
      <c r="Z73" s="8">
        <f t="shared" si="63"/>
        <v>51135</v>
      </c>
      <c r="AA73" s="8">
        <f t="shared" si="63"/>
        <v>51501</v>
      </c>
      <c r="AB73" s="8">
        <f t="shared" si="63"/>
        <v>51866</v>
      </c>
      <c r="AC73" s="8">
        <f t="shared" si="63"/>
        <v>52231</v>
      </c>
      <c r="AD73" s="8">
        <f t="shared" si="63"/>
        <v>52596</v>
      </c>
      <c r="AE73" s="8">
        <f t="shared" si="63"/>
        <v>52962</v>
      </c>
      <c r="AF73" s="8">
        <f t="shared" si="63"/>
        <v>53327</v>
      </c>
      <c r="AG73" s="8">
        <f t="shared" si="63"/>
        <v>53692</v>
      </c>
      <c r="AH73" s="8">
        <f t="shared" si="63"/>
        <v>54057</v>
      </c>
      <c r="AI73" s="8">
        <f t="shared" si="63"/>
        <v>54423</v>
      </c>
      <c r="AJ73" s="8">
        <f t="shared" si="63"/>
        <v>54788</v>
      </c>
      <c r="AK73" s="8">
        <f t="shared" si="63"/>
        <v>55153</v>
      </c>
      <c r="AL73" s="8">
        <f t="shared" si="63"/>
        <v>55518</v>
      </c>
      <c r="AM73" s="8">
        <f t="shared" si="63"/>
        <v>55884</v>
      </c>
      <c r="AN73" s="8">
        <f t="shared" si="63"/>
        <v>56249</v>
      </c>
      <c r="AO73" s="8">
        <f t="shared" si="63"/>
        <v>56614</v>
      </c>
      <c r="AP73" s="8">
        <f t="shared" si="63"/>
        <v>56979</v>
      </c>
      <c r="AQ73" s="8">
        <f t="shared" si="63"/>
        <v>57345</v>
      </c>
      <c r="AR73" s="8">
        <f t="shared" si="63"/>
        <v>57710</v>
      </c>
      <c r="AS73" s="8">
        <f t="shared" si="63"/>
        <v>58075</v>
      </c>
      <c r="AT73" s="8">
        <f t="shared" si="63"/>
        <v>58440</v>
      </c>
      <c r="AU73" s="8">
        <f t="shared" si="63"/>
        <v>58806</v>
      </c>
      <c r="AV73" s="8">
        <f t="shared" si="63"/>
        <v>59171</v>
      </c>
      <c r="AW73" s="8">
        <f t="shared" si="63"/>
        <v>59536</v>
      </c>
      <c r="AX73" s="8">
        <f t="shared" si="63"/>
        <v>59901</v>
      </c>
      <c r="AY73" s="8">
        <f t="shared" si="63"/>
        <v>60267</v>
      </c>
      <c r="AZ73" s="8">
        <f t="shared" si="63"/>
        <v>60632</v>
      </c>
      <c r="BA73" s="8">
        <f t="shared" si="63"/>
        <v>60997</v>
      </c>
      <c r="BB73" s="8">
        <f t="shared" si="63"/>
        <v>61362</v>
      </c>
      <c r="BC73" s="8">
        <f t="shared" si="63"/>
        <v>61728</v>
      </c>
      <c r="BD73" s="8">
        <f t="shared" si="63"/>
        <v>62093</v>
      </c>
      <c r="BE73" s="8">
        <f t="shared" si="63"/>
        <v>62458</v>
      </c>
      <c r="BF73" s="8">
        <f t="shared" si="63"/>
        <v>62823</v>
      </c>
      <c r="BG73" s="8">
        <f t="shared" si="63"/>
        <v>63189</v>
      </c>
      <c r="BH73" s="8">
        <f t="shared" si="63"/>
        <v>63554</v>
      </c>
      <c r="BI73" s="8">
        <f t="shared" si="63"/>
        <v>63919</v>
      </c>
      <c r="BJ73" s="8">
        <f t="shared" si="63"/>
        <v>64284</v>
      </c>
      <c r="BK73" s="8">
        <f t="shared" si="63"/>
        <v>64650</v>
      </c>
      <c r="BL73" s="8">
        <f t="shared" si="63"/>
        <v>65015</v>
      </c>
      <c r="BM73" s="8">
        <f t="shared" si="63"/>
        <v>65380</v>
      </c>
      <c r="BN73" s="8">
        <f t="shared" si="63"/>
        <v>65745</v>
      </c>
      <c r="BO73" s="8">
        <f t="shared" si="63"/>
        <v>66111</v>
      </c>
      <c r="BP73" s="8">
        <f t="shared" si="63"/>
        <v>66476</v>
      </c>
      <c r="BQ73" s="8">
        <f t="shared" ref="BQ73:CH73" si="64">BQ$21</f>
        <v>66841</v>
      </c>
      <c r="BR73" s="8">
        <f t="shared" si="64"/>
        <v>67206</v>
      </c>
      <c r="BS73" s="8">
        <f t="shared" si="64"/>
        <v>67572</v>
      </c>
      <c r="BT73" s="8">
        <f t="shared" si="64"/>
        <v>67937</v>
      </c>
      <c r="BU73" s="8">
        <f t="shared" si="64"/>
        <v>68302</v>
      </c>
      <c r="BV73" s="8">
        <f t="shared" si="64"/>
        <v>68667</v>
      </c>
      <c r="BW73" s="8">
        <f t="shared" si="64"/>
        <v>69033</v>
      </c>
      <c r="BX73" s="8">
        <f t="shared" si="64"/>
        <v>69398</v>
      </c>
      <c r="BY73" s="8">
        <f t="shared" si="64"/>
        <v>69763</v>
      </c>
      <c r="BZ73" s="8">
        <f t="shared" si="64"/>
        <v>70128</v>
      </c>
      <c r="CA73" s="8">
        <f t="shared" si="64"/>
        <v>70494</v>
      </c>
      <c r="CB73" s="8">
        <f t="shared" si="64"/>
        <v>70859</v>
      </c>
      <c r="CC73" s="8">
        <f t="shared" si="64"/>
        <v>71224</v>
      </c>
      <c r="CD73" s="8">
        <f t="shared" si="64"/>
        <v>71589</v>
      </c>
      <c r="CE73" s="8">
        <f t="shared" si="64"/>
        <v>71955</v>
      </c>
      <c r="CF73" s="8">
        <f t="shared" si="64"/>
        <v>72320</v>
      </c>
      <c r="CG73" s="8">
        <f t="shared" si="64"/>
        <v>72685</v>
      </c>
      <c r="CH73" s="8">
        <f t="shared" si="64"/>
        <v>73050</v>
      </c>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c r="VS73" s="8"/>
      <c r="VT73" s="8"/>
      <c r="VU73" s="8"/>
      <c r="VV73" s="8"/>
      <c r="VW73" s="8"/>
      <c r="VX73" s="8"/>
      <c r="VY73" s="8"/>
      <c r="VZ73" s="8"/>
      <c r="WA73" s="8"/>
      <c r="WB73" s="8"/>
      <c r="WC73" s="8"/>
      <c r="WD73" s="8"/>
      <c r="WE73" s="8"/>
      <c r="WF73" s="8"/>
      <c r="WG73" s="8"/>
      <c r="WH73" s="8"/>
      <c r="WI73" s="8"/>
      <c r="WJ73" s="8"/>
      <c r="WK73" s="8"/>
      <c r="WL73" s="8"/>
      <c r="WM73" s="8"/>
      <c r="WN73" s="8"/>
      <c r="WO73" s="8"/>
      <c r="WP73" s="8"/>
      <c r="WQ73" s="8"/>
      <c r="WR73" s="8"/>
      <c r="WS73" s="8"/>
      <c r="WT73" s="8"/>
      <c r="WU73" s="8"/>
      <c r="WV73" s="8"/>
      <c r="WW73" s="8"/>
      <c r="WX73" s="8"/>
      <c r="WY73" s="8"/>
      <c r="WZ73" s="8"/>
      <c r="XA73" s="8"/>
      <c r="XB73" s="8"/>
      <c r="XC73" s="8"/>
      <c r="XD73" s="8"/>
      <c r="XE73" s="8"/>
      <c r="XF73" s="8"/>
      <c r="XG73" s="8"/>
      <c r="XH73" s="8"/>
      <c r="XI73" s="8"/>
      <c r="XJ73" s="8"/>
      <c r="XK73" s="8"/>
      <c r="XL73" s="8"/>
      <c r="XM73" s="8"/>
      <c r="XN73" s="8"/>
      <c r="XO73" s="8"/>
      <c r="XP73" s="8"/>
      <c r="XQ73" s="8"/>
      <c r="XR73" s="8"/>
      <c r="XS73" s="8"/>
      <c r="XT73" s="8"/>
      <c r="XU73" s="8"/>
      <c r="XV73" s="8"/>
      <c r="XW73" s="8"/>
      <c r="XX73" s="8"/>
      <c r="XY73" s="8"/>
      <c r="XZ73" s="8"/>
      <c r="YA73" s="8"/>
      <c r="YB73" s="8"/>
      <c r="YC73" s="8"/>
      <c r="YD73" s="8"/>
      <c r="YE73" s="8"/>
      <c r="YF73" s="8"/>
      <c r="YG73" s="8"/>
      <c r="YH73" s="8"/>
      <c r="YI73" s="8"/>
      <c r="YJ73" s="8"/>
      <c r="YK73" s="8"/>
      <c r="YL73" s="8"/>
      <c r="YM73" s="8"/>
      <c r="YN73" s="8"/>
      <c r="YO73" s="8"/>
      <c r="YP73" s="8"/>
      <c r="YQ73" s="8"/>
      <c r="YR73" s="8"/>
      <c r="YS73" s="8"/>
      <c r="YT73" s="8"/>
      <c r="YU73" s="8"/>
      <c r="YV73" s="8"/>
      <c r="YW73" s="8"/>
      <c r="YX73" s="8"/>
      <c r="YY73" s="8"/>
      <c r="YZ73" s="8"/>
      <c r="ZA73" s="8"/>
      <c r="ZB73" s="8"/>
      <c r="ZC73" s="8"/>
      <c r="ZD73" s="8"/>
      <c r="ZE73" s="8"/>
      <c r="ZF73" s="8"/>
      <c r="ZG73" s="8"/>
      <c r="ZH73" s="8"/>
      <c r="ZI73" s="8"/>
      <c r="ZJ73" s="8"/>
      <c r="ZK73" s="8"/>
      <c r="ZL73" s="8"/>
      <c r="ZM73" s="8"/>
      <c r="ZN73" s="8"/>
      <c r="ZO73" s="8"/>
      <c r="ZP73" s="8"/>
      <c r="ZQ73" s="8"/>
      <c r="ZR73" s="8"/>
      <c r="ZS73" s="8"/>
      <c r="ZT73" s="8"/>
      <c r="ZU73" s="8"/>
      <c r="ZV73" s="8"/>
      <c r="ZW73" s="8"/>
      <c r="ZX73" s="8"/>
      <c r="ZY73" s="8"/>
      <c r="ZZ73" s="8"/>
      <c r="AAA73" s="8"/>
      <c r="AAB73" s="8"/>
      <c r="AAC73" s="8"/>
      <c r="AAD73" s="8"/>
      <c r="AAE73" s="8"/>
      <c r="AAF73" s="8"/>
      <c r="AAG73" s="8"/>
      <c r="AAH73" s="8"/>
      <c r="AAI73" s="8"/>
      <c r="AAJ73" s="8"/>
      <c r="AAK73" s="8"/>
      <c r="AAL73" s="8"/>
      <c r="AAM73" s="8"/>
      <c r="AAN73" s="8"/>
      <c r="AAO73" s="8"/>
      <c r="AAP73" s="8"/>
      <c r="AAQ73" s="8"/>
      <c r="AAR73" s="8"/>
      <c r="AAS73" s="8"/>
      <c r="AAT73" s="8"/>
      <c r="AAU73" s="8"/>
      <c r="AAV73" s="8"/>
      <c r="AAW73" s="8"/>
      <c r="AAX73" s="8"/>
      <c r="AAY73" s="8"/>
      <c r="AAZ73" s="8"/>
      <c r="ABA73" s="8"/>
      <c r="ABB73" s="8"/>
      <c r="ABC73" s="8"/>
      <c r="ABD73" s="8"/>
      <c r="ABE73" s="8"/>
      <c r="ABF73" s="8"/>
      <c r="ABG73" s="8"/>
      <c r="ABH73" s="8"/>
      <c r="ABI73" s="8"/>
      <c r="ABJ73" s="8"/>
      <c r="ABK73" s="8"/>
      <c r="ABL73" s="8"/>
      <c r="ABM73" s="8"/>
      <c r="ABN73" s="8"/>
      <c r="ABO73" s="8"/>
      <c r="ABP73" s="8"/>
      <c r="ABQ73" s="8"/>
      <c r="ABR73" s="8"/>
      <c r="ABS73" s="8"/>
      <c r="ABT73" s="8"/>
      <c r="ABU73" s="8"/>
      <c r="ABV73" s="8"/>
      <c r="ABW73" s="8"/>
      <c r="ABX73" s="8"/>
      <c r="ABY73" s="8"/>
      <c r="ABZ73" s="8"/>
      <c r="ACA73" s="8"/>
      <c r="ACB73" s="8"/>
      <c r="ACC73" s="8"/>
      <c r="ACD73" s="8"/>
      <c r="ACE73" s="8"/>
      <c r="ACF73" s="8"/>
      <c r="ACG73" s="8"/>
      <c r="ACH73" s="8"/>
      <c r="ACI73" s="8"/>
      <c r="ACJ73" s="8"/>
      <c r="ACK73" s="8"/>
      <c r="ACL73" s="8"/>
      <c r="ACM73" s="8"/>
      <c r="ACN73" s="8"/>
      <c r="ACO73" s="8"/>
      <c r="ACP73" s="8"/>
      <c r="ACQ73" s="8"/>
      <c r="ACR73" s="8"/>
      <c r="ACS73" s="8"/>
      <c r="ACT73" s="8"/>
      <c r="ACU73" s="8"/>
      <c r="ACV73" s="8"/>
      <c r="ACW73" s="8"/>
      <c r="ACX73" s="8"/>
      <c r="ACY73" s="8"/>
      <c r="ACZ73" s="8"/>
      <c r="ADA73" s="8"/>
      <c r="ADB73" s="8"/>
      <c r="ADC73" s="8"/>
      <c r="ADD73" s="8"/>
      <c r="ADE73" s="8"/>
      <c r="ADF73" s="8"/>
      <c r="ADG73" s="8"/>
      <c r="ADH73" s="8"/>
      <c r="ADI73" s="8"/>
      <c r="ADJ73" s="8"/>
      <c r="ADK73" s="8"/>
      <c r="ADL73" s="8"/>
      <c r="ADM73" s="8"/>
      <c r="ADN73" s="8"/>
      <c r="ADO73" s="8"/>
      <c r="ADP73" s="8"/>
      <c r="ADQ73" s="8"/>
      <c r="ADR73" s="8"/>
      <c r="ADS73" s="8"/>
      <c r="ADT73" s="8"/>
      <c r="ADU73" s="8"/>
      <c r="ADV73" s="8"/>
      <c r="ADW73" s="8"/>
      <c r="ADX73" s="8"/>
      <c r="ADY73" s="8"/>
      <c r="ADZ73" s="8"/>
      <c r="AEA73" s="8"/>
      <c r="AEB73" s="8"/>
      <c r="AEC73" s="8"/>
      <c r="AED73" s="8"/>
      <c r="AEE73" s="8"/>
      <c r="AEF73" s="8"/>
      <c r="AEG73" s="8"/>
      <c r="AEH73" s="8"/>
      <c r="AEI73" s="8"/>
      <c r="AEJ73" s="8"/>
      <c r="AEK73" s="8"/>
      <c r="AEL73" s="8"/>
      <c r="AEM73" s="8"/>
      <c r="AEN73" s="8"/>
      <c r="AEO73" s="8"/>
      <c r="AEP73" s="8"/>
      <c r="AEQ73" s="8"/>
      <c r="AER73" s="8"/>
      <c r="AES73" s="8"/>
      <c r="AET73" s="8"/>
      <c r="AEU73" s="8"/>
      <c r="AEV73" s="8"/>
      <c r="AEW73" s="8"/>
      <c r="AEX73" s="8"/>
      <c r="AEY73" s="8"/>
      <c r="AEZ73" s="8"/>
      <c r="AFA73" s="8"/>
      <c r="AFB73" s="8"/>
      <c r="AFC73" s="8"/>
      <c r="AFD73" s="8"/>
      <c r="AFE73" s="8"/>
      <c r="AFF73" s="8"/>
      <c r="AFG73" s="8"/>
      <c r="AFH73" s="8"/>
      <c r="AFI73" s="8"/>
      <c r="AFJ73" s="8"/>
      <c r="AFK73" s="8"/>
      <c r="AFL73" s="8"/>
      <c r="AFM73" s="8"/>
      <c r="AFN73" s="8"/>
      <c r="AFO73" s="8"/>
      <c r="AFP73" s="8"/>
      <c r="AFQ73" s="8"/>
      <c r="AFR73" s="8"/>
      <c r="AFS73" s="8"/>
      <c r="AFT73" s="8"/>
      <c r="AFU73" s="8"/>
      <c r="AFV73" s="8"/>
      <c r="AFW73" s="8"/>
      <c r="AFX73" s="8"/>
      <c r="AFY73" s="8"/>
      <c r="AFZ73" s="8"/>
      <c r="AGA73" s="8"/>
      <c r="AGB73" s="8"/>
      <c r="AGC73" s="8"/>
      <c r="AGD73" s="8"/>
      <c r="AGE73" s="8"/>
      <c r="AGF73" s="8"/>
      <c r="AGG73" s="8"/>
      <c r="AGH73" s="8"/>
      <c r="AGI73" s="8"/>
      <c r="AGJ73" s="8"/>
      <c r="AGK73" s="8"/>
      <c r="AGL73" s="8"/>
      <c r="AGM73" s="8"/>
      <c r="AGN73" s="8"/>
      <c r="AGO73" s="8"/>
      <c r="AGP73" s="8"/>
      <c r="AGQ73" s="8"/>
      <c r="AGR73" s="8"/>
      <c r="AGS73" s="8"/>
      <c r="AGT73" s="8"/>
      <c r="AGU73" s="8"/>
      <c r="AGV73" s="8"/>
      <c r="AGW73" s="8"/>
      <c r="AGX73" s="8"/>
      <c r="AGY73" s="8"/>
      <c r="AGZ73" s="8"/>
      <c r="AHA73" s="8"/>
      <c r="AHB73" s="8"/>
      <c r="AHC73" s="8"/>
      <c r="AHD73" s="8"/>
      <c r="AHE73" s="8"/>
      <c r="AHF73" s="8"/>
      <c r="AHG73" s="8"/>
      <c r="AHH73" s="8"/>
      <c r="AHI73" s="8"/>
      <c r="AHJ73" s="8"/>
      <c r="AHK73" s="8"/>
      <c r="AHL73" s="8"/>
      <c r="AHM73" s="8"/>
      <c r="AHN73" s="8"/>
      <c r="AHO73" s="8"/>
      <c r="AHP73" s="8"/>
      <c r="AHQ73" s="8"/>
      <c r="AHR73" s="8"/>
      <c r="AHS73" s="8"/>
      <c r="AHT73" s="8"/>
      <c r="AHU73" s="8"/>
      <c r="AHV73" s="8"/>
      <c r="AHW73" s="8"/>
      <c r="AHX73" s="8"/>
      <c r="AHY73" s="8"/>
      <c r="AHZ73" s="8"/>
      <c r="AIA73" s="8"/>
      <c r="AIB73" s="8"/>
      <c r="AIC73" s="8"/>
      <c r="AID73" s="8"/>
      <c r="AIE73" s="8"/>
      <c r="AIF73" s="8"/>
      <c r="AIG73" s="8"/>
      <c r="AIH73" s="8"/>
      <c r="AII73" s="8"/>
      <c r="AIJ73" s="8"/>
      <c r="AIK73" s="8"/>
      <c r="AIL73" s="8"/>
      <c r="AIM73" s="8"/>
      <c r="AIN73" s="8"/>
      <c r="AIO73" s="8"/>
      <c r="AIP73" s="8"/>
      <c r="AIQ73" s="8"/>
      <c r="AIR73" s="8"/>
      <c r="AIS73" s="8"/>
      <c r="AIT73" s="8"/>
      <c r="AIU73" s="8"/>
      <c r="AIV73" s="8"/>
      <c r="AIW73" s="8"/>
      <c r="AIX73" s="8"/>
      <c r="AIY73" s="8"/>
      <c r="AIZ73" s="8"/>
      <c r="AJA73" s="8"/>
      <c r="AJB73" s="8"/>
      <c r="AJC73" s="8"/>
      <c r="AJD73" s="8"/>
      <c r="AJE73" s="8"/>
      <c r="AJF73" s="8"/>
      <c r="AJG73" s="8"/>
      <c r="AJH73" s="8"/>
      <c r="AJI73" s="8"/>
      <c r="AJJ73" s="8"/>
      <c r="AJK73" s="8"/>
      <c r="AJL73" s="8"/>
      <c r="AJM73" s="8"/>
      <c r="AJN73" s="8"/>
      <c r="AJO73" s="8"/>
      <c r="AJP73" s="8"/>
      <c r="AJQ73" s="8"/>
      <c r="AJR73" s="8"/>
      <c r="AJS73" s="8"/>
      <c r="AJT73" s="8"/>
      <c r="AJU73" s="8"/>
      <c r="AJV73" s="8"/>
      <c r="AJW73" s="8"/>
      <c r="AJX73" s="8"/>
      <c r="AJY73" s="8"/>
      <c r="AJZ73" s="8"/>
      <c r="AKA73" s="8"/>
      <c r="AKB73" s="8"/>
      <c r="AKC73" s="8"/>
      <c r="AKD73" s="8"/>
      <c r="AKE73" s="8"/>
      <c r="AKF73" s="8"/>
      <c r="AKG73" s="8"/>
      <c r="AKH73" s="8"/>
      <c r="AKI73" s="8"/>
      <c r="AKJ73" s="8"/>
      <c r="AKK73" s="8"/>
      <c r="AKL73" s="8"/>
      <c r="AKM73" s="8"/>
      <c r="AKN73" s="8"/>
      <c r="AKO73" s="8"/>
      <c r="AKP73" s="8"/>
      <c r="AKQ73" s="8"/>
      <c r="AKR73" s="8"/>
      <c r="AKS73" s="8"/>
      <c r="AKT73" s="8"/>
      <c r="AKU73" s="8"/>
      <c r="AKV73" s="8"/>
      <c r="AKW73" s="8"/>
      <c r="AKX73" s="8"/>
      <c r="AKY73" s="8"/>
      <c r="AKZ73" s="8"/>
      <c r="ALA73" s="8"/>
      <c r="ALB73" s="8"/>
      <c r="ALC73" s="8"/>
      <c r="ALD73" s="8"/>
      <c r="ALE73" s="8"/>
      <c r="ALF73" s="8"/>
      <c r="ALG73" s="8"/>
      <c r="ALH73" s="8"/>
      <c r="ALI73" s="8"/>
      <c r="ALJ73" s="8"/>
      <c r="ALK73" s="8"/>
      <c r="ALL73" s="8"/>
      <c r="ALM73" s="8"/>
      <c r="ALN73" s="8"/>
      <c r="ALO73" s="8"/>
      <c r="ALP73" s="8"/>
      <c r="ALQ73" s="8"/>
      <c r="ALR73" s="8"/>
      <c r="ALS73" s="8"/>
      <c r="ALT73" s="8"/>
      <c r="ALU73" s="8"/>
      <c r="ALV73" s="8"/>
      <c r="ALW73" s="8"/>
      <c r="ALX73" s="8"/>
      <c r="ALY73" s="8"/>
      <c r="ALZ73" s="8"/>
      <c r="AMA73" s="8"/>
      <c r="AMB73" s="8"/>
      <c r="AMC73" s="8"/>
      <c r="AMD73" s="8"/>
      <c r="AME73" s="8"/>
      <c r="AMF73" s="8"/>
      <c r="AMG73" s="8"/>
      <c r="AMH73" s="8"/>
      <c r="AMI73" s="8"/>
      <c r="AMJ73" s="8"/>
      <c r="AMK73" s="8"/>
      <c r="AML73" s="8"/>
      <c r="AMM73" s="8"/>
      <c r="AMN73" s="8"/>
      <c r="AMO73" s="8"/>
      <c r="AMP73" s="8"/>
      <c r="AMQ73" s="8"/>
      <c r="AMR73" s="8"/>
      <c r="AMS73" s="8"/>
      <c r="AMT73" s="8"/>
      <c r="AMU73" s="8"/>
      <c r="AMV73" s="8"/>
      <c r="AMW73" s="8"/>
      <c r="AMX73" s="8"/>
      <c r="AMY73" s="8"/>
      <c r="AMZ73" s="8"/>
      <c r="ANA73" s="8"/>
      <c r="ANB73" s="8"/>
      <c r="ANC73" s="8"/>
      <c r="AND73" s="8"/>
      <c r="ANE73" s="8"/>
      <c r="ANF73" s="8"/>
      <c r="ANG73" s="8"/>
      <c r="ANH73" s="8"/>
      <c r="ANI73" s="8"/>
      <c r="ANJ73" s="8"/>
      <c r="ANK73" s="8"/>
      <c r="ANL73" s="8"/>
      <c r="ANM73" s="8"/>
      <c r="ANN73" s="8"/>
      <c r="ANO73" s="8"/>
      <c r="ANP73" s="8"/>
      <c r="ANQ73" s="8"/>
      <c r="ANR73" s="8"/>
      <c r="ANS73" s="8"/>
      <c r="ANT73" s="8"/>
      <c r="ANU73" s="8"/>
      <c r="ANV73" s="8"/>
      <c r="ANW73" s="8"/>
      <c r="ANX73" s="8"/>
      <c r="ANY73" s="8"/>
      <c r="ANZ73" s="8"/>
      <c r="AOA73" s="8"/>
      <c r="AOB73" s="8"/>
      <c r="AOC73" s="8"/>
      <c r="AOD73" s="8"/>
      <c r="AOE73" s="8"/>
      <c r="AOF73" s="8"/>
      <c r="AOG73" s="8"/>
      <c r="AOH73" s="8"/>
      <c r="AOI73" s="8"/>
      <c r="AOJ73" s="8"/>
      <c r="AOK73" s="8"/>
      <c r="AOL73" s="8"/>
      <c r="AOM73" s="8"/>
      <c r="AON73" s="8"/>
      <c r="AOO73" s="8"/>
      <c r="AOP73" s="8"/>
      <c r="AOQ73" s="8"/>
      <c r="AOR73" s="8"/>
      <c r="AOS73" s="8"/>
      <c r="AOT73" s="8"/>
      <c r="AOU73" s="8"/>
      <c r="AOV73" s="8"/>
      <c r="AOW73" s="8"/>
      <c r="AOX73" s="8"/>
      <c r="AOY73" s="8"/>
      <c r="AOZ73" s="8"/>
      <c r="APA73" s="8"/>
      <c r="APB73" s="8"/>
      <c r="APC73" s="8"/>
      <c r="APD73" s="8"/>
      <c r="APE73" s="8"/>
      <c r="APF73" s="8"/>
      <c r="APG73" s="8"/>
      <c r="APH73" s="8"/>
      <c r="API73" s="8"/>
      <c r="APJ73" s="8"/>
      <c r="APK73" s="8"/>
      <c r="APL73" s="8"/>
      <c r="APM73" s="8"/>
      <c r="APN73" s="8"/>
      <c r="APO73" s="8"/>
      <c r="APP73" s="8"/>
      <c r="APQ73" s="8"/>
      <c r="APR73" s="8"/>
      <c r="APS73" s="8"/>
      <c r="APT73" s="8"/>
      <c r="APU73" s="8"/>
      <c r="APV73" s="8"/>
      <c r="APW73" s="8"/>
      <c r="APX73" s="8"/>
      <c r="APY73" s="8"/>
      <c r="APZ73" s="8"/>
      <c r="AQA73" s="8"/>
      <c r="AQB73" s="8"/>
      <c r="AQC73" s="8"/>
      <c r="AQD73" s="8"/>
      <c r="AQE73" s="8"/>
      <c r="AQF73" s="8"/>
      <c r="AQG73" s="8"/>
      <c r="AQH73" s="8"/>
      <c r="AQI73" s="8"/>
      <c r="AQJ73" s="8"/>
      <c r="AQK73" s="8"/>
      <c r="AQL73" s="8"/>
      <c r="AQM73" s="8"/>
      <c r="AQN73" s="8"/>
      <c r="AQO73" s="8"/>
      <c r="AQP73" s="8"/>
      <c r="AQQ73" s="8"/>
      <c r="AQR73" s="8"/>
      <c r="AQS73" s="8"/>
      <c r="AQT73" s="8"/>
      <c r="AQU73" s="8"/>
      <c r="AQV73" s="8"/>
      <c r="AQW73" s="8"/>
      <c r="AQX73" s="8"/>
      <c r="AQY73" s="8"/>
      <c r="AQZ73" s="8"/>
      <c r="ARA73" s="8"/>
      <c r="ARB73" s="8"/>
      <c r="ARC73" s="8"/>
      <c r="ARD73" s="8"/>
      <c r="ARE73" s="8"/>
      <c r="ARF73" s="8"/>
      <c r="ARG73" s="8"/>
      <c r="ARH73" s="8"/>
      <c r="ARI73" s="8"/>
      <c r="ARJ73" s="8"/>
      <c r="ARK73" s="8"/>
      <c r="ARL73" s="8"/>
      <c r="ARM73" s="8"/>
      <c r="ARN73" s="8"/>
      <c r="ARO73" s="8"/>
      <c r="ARP73" s="8"/>
      <c r="ARQ73" s="8"/>
      <c r="ARR73" s="8"/>
      <c r="ARS73" s="8"/>
      <c r="ART73" s="8"/>
      <c r="ARU73" s="8"/>
      <c r="ARV73" s="8"/>
      <c r="ARW73" s="8"/>
      <c r="ARX73" s="8"/>
      <c r="ARY73" s="8"/>
      <c r="ARZ73" s="8"/>
      <c r="ASA73" s="8"/>
      <c r="ASB73" s="8"/>
      <c r="ASC73" s="8"/>
      <c r="ASD73" s="8"/>
      <c r="ASE73" s="8"/>
      <c r="ASF73" s="8"/>
      <c r="ASG73" s="8"/>
      <c r="ASH73" s="8"/>
      <c r="ASI73" s="8"/>
      <c r="ASJ73" s="8"/>
      <c r="ASK73" s="8"/>
      <c r="ASL73" s="8"/>
      <c r="ASM73" s="8"/>
      <c r="ASN73" s="8"/>
      <c r="ASO73" s="8"/>
      <c r="ASP73" s="8"/>
      <c r="ASQ73" s="8"/>
      <c r="ASR73" s="8"/>
      <c r="ASS73" s="8"/>
      <c r="AST73" s="8"/>
      <c r="ASU73" s="8"/>
      <c r="ASV73" s="8"/>
      <c r="ASW73" s="8"/>
      <c r="ASX73" s="8"/>
      <c r="ASY73" s="8"/>
      <c r="ASZ73" s="8"/>
      <c r="ATA73" s="8"/>
      <c r="ATB73" s="8"/>
      <c r="ATC73" s="8"/>
      <c r="ATD73" s="8"/>
      <c r="ATE73" s="8"/>
      <c r="ATF73" s="8"/>
      <c r="ATG73" s="8"/>
      <c r="ATH73" s="8"/>
      <c r="ATI73" s="8"/>
      <c r="ATJ73" s="8"/>
      <c r="ATK73" s="8"/>
      <c r="ATL73" s="8"/>
      <c r="ATM73" s="8"/>
      <c r="ATN73" s="8"/>
      <c r="ATO73" s="8"/>
      <c r="ATP73" s="8"/>
      <c r="ATQ73" s="8"/>
      <c r="ATR73" s="8"/>
      <c r="ATS73" s="8"/>
      <c r="ATT73" s="8"/>
      <c r="ATU73" s="8"/>
      <c r="ATV73" s="8"/>
      <c r="ATW73" s="8"/>
      <c r="ATX73" s="8"/>
      <c r="ATY73" s="8"/>
      <c r="ATZ73" s="8"/>
      <c r="AUA73" s="8"/>
      <c r="AUB73" s="8"/>
      <c r="AUC73" s="8"/>
      <c r="AUD73" s="8"/>
      <c r="AUE73" s="8"/>
      <c r="AUF73" s="8"/>
      <c r="AUG73" s="8"/>
      <c r="AUH73" s="8"/>
      <c r="AUI73" s="8"/>
      <c r="AUJ73" s="8"/>
      <c r="AUK73" s="8"/>
      <c r="AUL73" s="8"/>
      <c r="AUM73" s="8"/>
      <c r="AUN73" s="8"/>
      <c r="AUO73" s="8"/>
      <c r="AUP73" s="8"/>
      <c r="AUQ73" s="8"/>
      <c r="AUR73" s="8"/>
      <c r="AUS73" s="8"/>
      <c r="AUT73" s="8"/>
      <c r="AUU73" s="8"/>
      <c r="AUV73" s="8"/>
      <c r="AUW73" s="8"/>
      <c r="AUX73" s="8"/>
      <c r="AUY73" s="8"/>
      <c r="AUZ73" s="8"/>
      <c r="AVA73" s="8"/>
      <c r="AVB73" s="8"/>
      <c r="AVC73" s="8"/>
      <c r="AVD73" s="8"/>
      <c r="AVE73" s="8"/>
      <c r="AVF73" s="8"/>
      <c r="AVG73" s="8"/>
      <c r="AVH73" s="8"/>
      <c r="AVI73" s="8"/>
      <c r="AVJ73" s="8"/>
      <c r="AVK73" s="8"/>
      <c r="AVL73" s="8"/>
      <c r="AVM73" s="8"/>
      <c r="AVN73" s="8"/>
      <c r="AVO73" s="8"/>
      <c r="AVP73" s="8"/>
      <c r="AVQ73" s="8"/>
      <c r="AVR73" s="8"/>
      <c r="AVS73" s="8"/>
      <c r="AVT73" s="8"/>
      <c r="AVU73" s="8"/>
      <c r="AVV73" s="8"/>
      <c r="AVW73" s="8"/>
      <c r="AVX73" s="8"/>
      <c r="AVY73" s="8"/>
      <c r="AVZ73" s="8"/>
      <c r="AWA73" s="8"/>
      <c r="AWB73" s="8"/>
      <c r="AWC73" s="8"/>
      <c r="AWD73" s="8"/>
      <c r="AWE73" s="8"/>
      <c r="AWF73" s="8"/>
      <c r="AWG73" s="8"/>
      <c r="AWH73" s="8"/>
      <c r="AWI73" s="8"/>
      <c r="AWJ73" s="8"/>
      <c r="AWK73" s="8"/>
      <c r="AWL73" s="8"/>
      <c r="AWM73" s="8"/>
      <c r="AWN73" s="8"/>
      <c r="AWO73" s="8"/>
      <c r="AWP73" s="8"/>
      <c r="AWQ73" s="8"/>
      <c r="AWR73" s="8"/>
      <c r="AWS73" s="8"/>
      <c r="AWT73" s="8"/>
      <c r="AWU73" s="8"/>
      <c r="AWV73" s="8"/>
      <c r="AWW73" s="8"/>
      <c r="AWX73" s="8"/>
      <c r="AWY73" s="8"/>
      <c r="AWZ73" s="8"/>
      <c r="AXA73" s="8"/>
      <c r="AXB73" s="8"/>
      <c r="AXC73" s="8"/>
      <c r="AXD73" s="8"/>
      <c r="AXE73" s="8"/>
      <c r="AXF73" s="8"/>
      <c r="AXG73" s="8"/>
      <c r="AXH73" s="8"/>
      <c r="AXI73" s="8"/>
      <c r="AXJ73" s="8"/>
      <c r="AXK73" s="8"/>
      <c r="AXL73" s="8"/>
      <c r="AXM73" s="8"/>
      <c r="AXN73" s="8"/>
      <c r="AXO73" s="8"/>
      <c r="AXP73" s="8"/>
      <c r="AXQ73" s="8"/>
      <c r="AXR73" s="8"/>
      <c r="AXS73" s="8"/>
      <c r="AXT73" s="8"/>
      <c r="AXU73" s="8"/>
      <c r="AXV73" s="8"/>
      <c r="AXW73" s="8"/>
      <c r="AXX73" s="8"/>
      <c r="AXY73" s="8"/>
      <c r="AXZ73" s="8"/>
      <c r="AYA73" s="8"/>
      <c r="AYB73" s="8"/>
      <c r="AYC73" s="8"/>
      <c r="AYD73" s="8"/>
      <c r="AYE73" s="8"/>
      <c r="AYF73" s="8"/>
      <c r="AYG73" s="8"/>
      <c r="AYH73" s="8"/>
      <c r="AYI73" s="8"/>
      <c r="AYJ73" s="8"/>
      <c r="AYK73" s="8"/>
      <c r="AYL73" s="8"/>
      <c r="AYM73" s="8"/>
      <c r="AYN73" s="8"/>
      <c r="AYO73" s="8"/>
      <c r="AYP73" s="8"/>
      <c r="AYQ73" s="8"/>
      <c r="AYR73" s="8"/>
      <c r="AYS73" s="8"/>
      <c r="AYT73" s="8"/>
      <c r="AYU73" s="8"/>
      <c r="AYV73" s="8"/>
      <c r="AYW73" s="8"/>
      <c r="AYX73" s="8"/>
      <c r="AYY73" s="8"/>
      <c r="AYZ73" s="8"/>
      <c r="AZA73" s="8"/>
      <c r="AZB73" s="8"/>
      <c r="AZC73" s="8"/>
      <c r="AZD73" s="8"/>
      <c r="AZE73" s="8"/>
      <c r="AZF73" s="8"/>
      <c r="AZG73" s="8"/>
      <c r="AZH73" s="8"/>
      <c r="AZI73" s="8"/>
      <c r="AZJ73" s="8"/>
      <c r="AZK73" s="8"/>
      <c r="AZL73" s="8"/>
      <c r="AZM73" s="8"/>
      <c r="AZN73" s="8"/>
      <c r="AZO73" s="8"/>
      <c r="AZP73" s="8"/>
      <c r="AZQ73" s="8"/>
      <c r="AZR73" s="8"/>
      <c r="AZS73" s="8"/>
      <c r="AZT73" s="8"/>
      <c r="AZU73" s="8"/>
      <c r="AZV73" s="8"/>
      <c r="AZW73" s="8"/>
      <c r="AZX73" s="8"/>
      <c r="AZY73" s="8"/>
      <c r="AZZ73" s="8"/>
      <c r="BAA73" s="8"/>
      <c r="BAB73" s="8"/>
      <c r="BAC73" s="8"/>
      <c r="BAD73" s="8"/>
      <c r="BAE73" s="8"/>
      <c r="BAF73" s="8"/>
      <c r="BAG73" s="8"/>
      <c r="BAH73" s="8"/>
      <c r="BAI73" s="8"/>
      <c r="BAJ73" s="8"/>
      <c r="BAK73" s="8"/>
      <c r="BAL73" s="8"/>
      <c r="BAM73" s="8"/>
      <c r="BAN73" s="8"/>
      <c r="BAO73" s="8"/>
      <c r="BAP73" s="8"/>
      <c r="BAQ73" s="8"/>
      <c r="BAR73" s="8"/>
      <c r="BAS73" s="8"/>
      <c r="BAT73" s="8"/>
      <c r="BAU73" s="8"/>
      <c r="BAV73" s="8"/>
      <c r="BAW73" s="8"/>
      <c r="BAX73" s="8"/>
      <c r="BAY73" s="8"/>
      <c r="BAZ73" s="8"/>
      <c r="BBA73" s="8"/>
      <c r="BBB73" s="8"/>
      <c r="BBC73" s="8"/>
      <c r="BBD73" s="8"/>
      <c r="BBE73" s="8"/>
      <c r="BBF73" s="8"/>
      <c r="BBG73" s="8"/>
      <c r="BBH73" s="8"/>
      <c r="BBI73" s="8"/>
      <c r="BBJ73" s="8"/>
      <c r="BBK73" s="8"/>
      <c r="BBL73" s="8"/>
      <c r="BBM73" s="8"/>
      <c r="BBN73" s="8"/>
      <c r="BBO73" s="8"/>
      <c r="BBP73" s="8"/>
      <c r="BBQ73" s="8"/>
      <c r="BBR73" s="8"/>
      <c r="BBS73" s="8"/>
      <c r="BBT73" s="8"/>
      <c r="BBU73" s="8"/>
      <c r="BBV73" s="8"/>
      <c r="BBW73" s="8"/>
      <c r="BBX73" s="8"/>
      <c r="BBY73" s="8"/>
      <c r="BBZ73" s="8"/>
      <c r="BCA73" s="8"/>
      <c r="BCB73" s="8"/>
      <c r="BCC73" s="8"/>
      <c r="BCD73" s="8"/>
      <c r="BCE73" s="8"/>
      <c r="BCF73" s="8"/>
      <c r="BCG73" s="8"/>
      <c r="BCH73" s="8"/>
      <c r="BCI73" s="8"/>
      <c r="BCJ73" s="8"/>
      <c r="BCK73" s="8"/>
      <c r="BCL73" s="8"/>
      <c r="BCM73" s="8"/>
      <c r="BCN73" s="8"/>
      <c r="BCO73" s="8"/>
      <c r="BCP73" s="8"/>
      <c r="BCQ73" s="8"/>
      <c r="BCR73" s="8"/>
      <c r="BCS73" s="8"/>
      <c r="BCT73" s="8"/>
      <c r="BCU73" s="8"/>
      <c r="BCV73" s="8"/>
      <c r="BCW73" s="8"/>
      <c r="BCX73" s="8"/>
      <c r="BCY73" s="8"/>
      <c r="BCZ73" s="8"/>
      <c r="BDA73" s="8"/>
      <c r="BDB73" s="8"/>
      <c r="BDC73" s="8"/>
      <c r="BDD73" s="8"/>
      <c r="BDE73" s="8"/>
      <c r="BDF73" s="8"/>
      <c r="BDG73" s="8"/>
      <c r="BDH73" s="8"/>
      <c r="BDI73" s="8"/>
      <c r="BDJ73" s="8"/>
      <c r="BDK73" s="8"/>
      <c r="BDL73" s="8"/>
      <c r="BDM73" s="8"/>
      <c r="BDN73" s="8"/>
      <c r="BDO73" s="8"/>
      <c r="BDP73" s="8"/>
      <c r="BDQ73" s="8"/>
      <c r="BDR73" s="8"/>
      <c r="BDS73" s="8"/>
      <c r="BDT73" s="8"/>
      <c r="BDU73" s="8"/>
      <c r="BDV73" s="8"/>
      <c r="BDW73" s="8"/>
      <c r="BDX73" s="8"/>
      <c r="BDY73" s="8"/>
      <c r="BDZ73" s="8"/>
      <c r="BEA73" s="8"/>
      <c r="BEB73" s="8"/>
      <c r="BEC73" s="8"/>
      <c r="BED73" s="8"/>
      <c r="BEE73" s="8"/>
      <c r="BEF73" s="8"/>
      <c r="BEG73" s="8"/>
      <c r="BEH73" s="8"/>
      <c r="BEI73" s="8"/>
      <c r="BEJ73" s="8"/>
      <c r="BEK73" s="8"/>
      <c r="BEL73" s="8"/>
      <c r="BEM73" s="8"/>
      <c r="BEN73" s="8"/>
      <c r="BEO73" s="8"/>
      <c r="BEP73" s="8"/>
      <c r="BEQ73" s="8"/>
      <c r="BER73" s="8"/>
      <c r="BES73" s="8"/>
      <c r="BET73" s="8"/>
      <c r="BEU73" s="8"/>
      <c r="BEV73" s="8"/>
      <c r="BEW73" s="8"/>
      <c r="BEX73" s="8"/>
      <c r="BEY73" s="8"/>
      <c r="BEZ73" s="8"/>
      <c r="BFA73" s="8"/>
      <c r="BFB73" s="8"/>
      <c r="BFC73" s="8"/>
      <c r="BFD73" s="8"/>
      <c r="BFE73" s="8"/>
      <c r="BFF73" s="8"/>
      <c r="BFG73" s="8"/>
      <c r="BFH73" s="8"/>
      <c r="BFI73" s="8"/>
      <c r="BFJ73" s="8"/>
      <c r="BFK73" s="8"/>
      <c r="BFL73" s="8"/>
      <c r="BFM73" s="8"/>
      <c r="BFN73" s="8"/>
      <c r="BFO73" s="8"/>
      <c r="BFP73" s="8"/>
      <c r="BFQ73" s="8"/>
      <c r="BFR73" s="8"/>
      <c r="BFS73" s="8"/>
      <c r="BFT73" s="8"/>
      <c r="BFU73" s="8"/>
      <c r="BFV73" s="8"/>
      <c r="BFW73" s="8"/>
      <c r="BFX73" s="8"/>
      <c r="BFY73" s="8"/>
      <c r="BFZ73" s="8"/>
      <c r="BGA73" s="8"/>
      <c r="BGB73" s="8"/>
      <c r="BGC73" s="8"/>
      <c r="BGD73" s="8"/>
      <c r="BGE73" s="8"/>
      <c r="BGF73" s="8"/>
      <c r="BGG73" s="8"/>
      <c r="BGH73" s="8"/>
      <c r="BGI73" s="8"/>
      <c r="BGJ73" s="8"/>
      <c r="BGK73" s="8"/>
      <c r="BGL73" s="8"/>
      <c r="BGM73" s="8"/>
      <c r="BGN73" s="8"/>
      <c r="BGO73" s="8"/>
      <c r="BGP73" s="8"/>
      <c r="BGQ73" s="8"/>
      <c r="BGR73" s="8"/>
      <c r="BGS73" s="8"/>
      <c r="BGT73" s="8"/>
      <c r="BGU73" s="8"/>
      <c r="BGV73" s="8"/>
      <c r="BGW73" s="8"/>
      <c r="BGX73" s="8"/>
      <c r="BGY73" s="8"/>
      <c r="BGZ73" s="8"/>
      <c r="BHA73" s="8"/>
      <c r="BHB73" s="8"/>
      <c r="BHC73" s="8"/>
      <c r="BHD73" s="8"/>
      <c r="BHE73" s="8"/>
      <c r="BHF73" s="8"/>
      <c r="BHG73" s="8"/>
      <c r="BHH73" s="8"/>
      <c r="BHI73" s="8"/>
      <c r="BHJ73" s="8"/>
      <c r="BHK73" s="8"/>
      <c r="BHL73" s="8"/>
      <c r="BHM73" s="8"/>
      <c r="BHN73" s="8"/>
      <c r="BHO73" s="8"/>
      <c r="BHP73" s="8"/>
      <c r="BHQ73" s="8"/>
      <c r="BHR73" s="8"/>
      <c r="BHS73" s="8"/>
      <c r="BHT73" s="8"/>
      <c r="BHU73" s="8"/>
      <c r="BHV73" s="8"/>
      <c r="BHW73" s="8"/>
      <c r="BHX73" s="8"/>
      <c r="BHY73" s="8"/>
      <c r="BHZ73" s="8"/>
      <c r="BIA73" s="8"/>
      <c r="BIB73" s="8"/>
      <c r="BIC73" s="8"/>
      <c r="BID73" s="8"/>
      <c r="BIE73" s="8"/>
      <c r="BIF73" s="8"/>
      <c r="BIG73" s="8"/>
      <c r="BIH73" s="8"/>
      <c r="BII73" s="8"/>
      <c r="BIJ73" s="8"/>
      <c r="BIK73" s="8"/>
      <c r="BIL73" s="8"/>
      <c r="BIM73" s="8"/>
      <c r="BIN73" s="8"/>
      <c r="BIO73" s="8"/>
      <c r="BIP73" s="8"/>
      <c r="BIQ73" s="8"/>
      <c r="BIR73" s="8"/>
      <c r="BIS73" s="8"/>
      <c r="BIT73" s="8"/>
      <c r="BIU73" s="8"/>
      <c r="BIV73" s="8"/>
      <c r="BIW73" s="8"/>
      <c r="BIX73" s="8"/>
      <c r="BIY73" s="8"/>
      <c r="BIZ73" s="8"/>
      <c r="BJA73" s="8"/>
      <c r="BJB73" s="8"/>
      <c r="BJC73" s="8"/>
      <c r="BJD73" s="8"/>
      <c r="BJE73" s="8"/>
      <c r="BJF73" s="8"/>
      <c r="BJG73" s="8"/>
      <c r="BJH73" s="8"/>
      <c r="BJI73" s="8"/>
      <c r="BJJ73" s="8"/>
      <c r="BJK73" s="8"/>
      <c r="BJL73" s="8"/>
      <c r="BJM73" s="8"/>
      <c r="BJN73" s="8"/>
      <c r="BJO73" s="8"/>
      <c r="BJP73" s="8"/>
      <c r="BJQ73" s="8"/>
      <c r="BJR73" s="8"/>
      <c r="BJS73" s="8"/>
      <c r="BJT73" s="8"/>
      <c r="BJU73" s="8"/>
      <c r="BJV73" s="8"/>
      <c r="BJW73" s="8"/>
      <c r="BJX73" s="8"/>
      <c r="BJY73" s="8"/>
      <c r="BJZ73" s="8"/>
      <c r="BKA73" s="8"/>
      <c r="BKB73" s="8"/>
      <c r="BKC73" s="8"/>
      <c r="BKD73" s="8"/>
      <c r="BKE73" s="8"/>
      <c r="BKF73" s="8"/>
      <c r="BKG73" s="8"/>
      <c r="BKH73" s="8"/>
      <c r="BKI73" s="8"/>
      <c r="BKJ73" s="8"/>
      <c r="BKK73" s="8"/>
      <c r="BKL73" s="8"/>
      <c r="BKM73" s="8"/>
      <c r="BKN73" s="8"/>
      <c r="BKO73" s="8"/>
      <c r="BKP73" s="8"/>
      <c r="BKQ73" s="8"/>
      <c r="BKR73" s="8"/>
      <c r="BKS73" s="8"/>
      <c r="BKT73" s="8"/>
      <c r="BKU73" s="8"/>
      <c r="BKV73" s="8"/>
      <c r="BKW73" s="8"/>
      <c r="BKX73" s="8"/>
      <c r="BKY73" s="8"/>
      <c r="BKZ73" s="8"/>
      <c r="BLA73" s="8"/>
      <c r="BLB73" s="8"/>
      <c r="BLC73" s="8"/>
      <c r="BLD73" s="8"/>
      <c r="BLE73" s="8"/>
      <c r="BLF73" s="8"/>
      <c r="BLG73" s="8"/>
      <c r="BLH73" s="8"/>
      <c r="BLI73" s="8"/>
      <c r="BLJ73" s="8"/>
      <c r="BLK73" s="8"/>
      <c r="BLL73" s="8"/>
      <c r="BLM73" s="8"/>
      <c r="BLN73" s="8"/>
      <c r="BLO73" s="8"/>
      <c r="BLP73" s="8"/>
      <c r="BLQ73" s="8"/>
      <c r="BLR73" s="8"/>
      <c r="BLS73" s="8"/>
      <c r="BLT73" s="8"/>
      <c r="BLU73" s="8"/>
      <c r="BLV73" s="8"/>
      <c r="BLW73" s="8"/>
      <c r="BLX73" s="8"/>
      <c r="BLY73" s="8"/>
      <c r="BLZ73" s="8"/>
      <c r="BMA73" s="8"/>
      <c r="BMB73" s="8"/>
      <c r="BMC73" s="8"/>
      <c r="BMD73" s="8"/>
      <c r="BME73" s="8"/>
      <c r="BMF73" s="8"/>
      <c r="BMG73" s="8"/>
      <c r="BMH73" s="8"/>
      <c r="BMI73" s="8"/>
      <c r="BMJ73" s="8"/>
      <c r="BMK73" s="8"/>
      <c r="BML73" s="8"/>
      <c r="BMM73" s="8"/>
      <c r="BMN73" s="8"/>
      <c r="BMO73" s="8"/>
      <c r="BMP73" s="8"/>
      <c r="BMQ73" s="8"/>
      <c r="BMR73" s="8"/>
      <c r="BMS73" s="8"/>
      <c r="BMT73" s="8"/>
      <c r="BMU73" s="8"/>
      <c r="BMV73" s="8"/>
      <c r="BMW73" s="8"/>
      <c r="BMX73" s="8"/>
      <c r="BMY73" s="8"/>
      <c r="BMZ73" s="8"/>
      <c r="BNA73" s="8"/>
      <c r="BNB73" s="8"/>
      <c r="BNC73" s="8"/>
      <c r="BND73" s="8"/>
      <c r="BNE73" s="8"/>
      <c r="BNF73" s="8"/>
      <c r="BNG73" s="8"/>
      <c r="BNH73" s="8"/>
      <c r="BNI73" s="8"/>
      <c r="BNJ73" s="8"/>
      <c r="BNK73" s="8"/>
      <c r="BNL73" s="8"/>
      <c r="BNM73" s="8"/>
      <c r="BNN73" s="8"/>
      <c r="BNO73" s="8"/>
      <c r="BNP73" s="8"/>
      <c r="BNQ73" s="8"/>
      <c r="BNR73" s="8"/>
      <c r="BNS73" s="8"/>
      <c r="BNT73" s="8"/>
      <c r="BNU73" s="8"/>
      <c r="BNV73" s="8"/>
      <c r="BNW73" s="8"/>
      <c r="BNX73" s="8"/>
      <c r="BNY73" s="8"/>
      <c r="BNZ73" s="8"/>
      <c r="BOA73" s="8"/>
      <c r="BOB73" s="8"/>
      <c r="BOC73" s="8"/>
      <c r="BOD73" s="8"/>
      <c r="BOE73" s="8"/>
      <c r="BOF73" s="8"/>
      <c r="BOG73" s="8"/>
      <c r="BOH73" s="8"/>
      <c r="BOI73" s="8"/>
      <c r="BOJ73" s="8"/>
      <c r="BOK73" s="8"/>
      <c r="BOL73" s="8"/>
      <c r="BOM73" s="8"/>
      <c r="BON73" s="8"/>
      <c r="BOO73" s="8"/>
      <c r="BOP73" s="8"/>
      <c r="BOQ73" s="8"/>
      <c r="BOR73" s="8"/>
      <c r="BOS73" s="8"/>
      <c r="BOT73" s="8"/>
      <c r="BOU73" s="8"/>
      <c r="BOV73" s="8"/>
      <c r="BOW73" s="8"/>
      <c r="BOX73" s="8"/>
      <c r="BOY73" s="8"/>
      <c r="BOZ73" s="8"/>
      <c r="BPA73" s="8"/>
      <c r="BPB73" s="8"/>
      <c r="BPC73" s="8"/>
      <c r="BPD73" s="8"/>
      <c r="BPE73" s="8"/>
      <c r="BPF73" s="8"/>
      <c r="BPG73" s="8"/>
      <c r="BPH73" s="8"/>
      <c r="BPI73" s="8"/>
      <c r="BPJ73" s="8"/>
      <c r="BPK73" s="8"/>
      <c r="BPL73" s="8"/>
      <c r="BPM73" s="8"/>
      <c r="BPN73" s="8"/>
      <c r="BPO73" s="8"/>
      <c r="BPP73" s="8"/>
      <c r="BPQ73" s="8"/>
      <c r="BPR73" s="8"/>
      <c r="BPS73" s="8"/>
      <c r="BPT73" s="8"/>
      <c r="BPU73" s="8"/>
      <c r="BPV73" s="8"/>
      <c r="BPW73" s="8"/>
      <c r="BPX73" s="8"/>
      <c r="BPY73" s="8"/>
      <c r="BPZ73" s="8"/>
      <c r="BQA73" s="8"/>
      <c r="BQB73" s="8"/>
      <c r="BQC73" s="8"/>
      <c r="BQD73" s="8"/>
      <c r="BQE73" s="8"/>
      <c r="BQF73" s="8"/>
      <c r="BQG73" s="8"/>
      <c r="BQH73" s="8"/>
      <c r="BQI73" s="8"/>
      <c r="BQJ73" s="8"/>
      <c r="BQK73" s="8"/>
      <c r="BQL73" s="8"/>
      <c r="BQM73" s="8"/>
      <c r="BQN73" s="8"/>
      <c r="BQO73" s="8"/>
      <c r="BQP73" s="8"/>
      <c r="BQQ73" s="8"/>
      <c r="BQR73" s="8"/>
      <c r="BQS73" s="8"/>
      <c r="BQT73" s="8"/>
      <c r="BQU73" s="8"/>
      <c r="BQV73" s="8"/>
      <c r="BQW73" s="8"/>
      <c r="BQX73" s="8"/>
      <c r="BQY73" s="8"/>
      <c r="BQZ73" s="8"/>
      <c r="BRA73" s="8"/>
      <c r="BRB73" s="8"/>
      <c r="BRC73" s="8"/>
      <c r="BRD73" s="8"/>
      <c r="BRE73" s="8"/>
      <c r="BRF73" s="8"/>
      <c r="BRG73" s="8"/>
      <c r="BRH73" s="8"/>
      <c r="BRI73" s="8"/>
      <c r="BRJ73" s="8"/>
      <c r="BRK73" s="8"/>
      <c r="BRL73" s="8"/>
      <c r="BRM73" s="8"/>
      <c r="BRN73" s="8"/>
      <c r="BRO73" s="8"/>
      <c r="BRP73" s="8"/>
      <c r="BRQ73" s="8"/>
      <c r="BRR73" s="8"/>
      <c r="BRS73" s="8"/>
      <c r="BRT73" s="8"/>
      <c r="BRU73" s="8"/>
      <c r="BRV73" s="8"/>
      <c r="BRW73" s="8"/>
      <c r="BRX73" s="8"/>
      <c r="BRY73" s="8"/>
      <c r="BRZ73" s="8"/>
      <c r="BSA73" s="8"/>
      <c r="BSB73" s="8"/>
      <c r="BSC73" s="8"/>
      <c r="BSD73" s="8"/>
      <c r="BSE73" s="8"/>
      <c r="BSF73" s="8"/>
      <c r="BSG73" s="8"/>
      <c r="BSH73" s="8"/>
      <c r="BSI73" s="8"/>
      <c r="BSJ73" s="8"/>
      <c r="BSK73" s="8"/>
      <c r="BSL73" s="8"/>
      <c r="BSM73" s="8"/>
      <c r="BSN73" s="8"/>
      <c r="BSO73" s="8"/>
      <c r="BSP73" s="8"/>
      <c r="BSQ73" s="8"/>
      <c r="BSR73" s="8"/>
      <c r="BSS73" s="8"/>
      <c r="BST73" s="8"/>
      <c r="BSU73" s="8"/>
      <c r="BSV73" s="8"/>
      <c r="BSW73" s="8"/>
      <c r="BSX73" s="8"/>
      <c r="BSY73" s="8"/>
      <c r="BSZ73" s="8"/>
      <c r="BTA73" s="8"/>
      <c r="BTB73" s="8"/>
      <c r="BTC73" s="8"/>
      <c r="BTD73" s="8"/>
      <c r="BTE73" s="8"/>
      <c r="BTF73" s="8"/>
      <c r="BTG73" s="8"/>
      <c r="BTH73" s="8"/>
      <c r="BTI73" s="8"/>
      <c r="BTJ73" s="8"/>
      <c r="BTK73" s="8"/>
      <c r="BTL73" s="8"/>
      <c r="BTM73" s="8"/>
      <c r="BTN73" s="8"/>
      <c r="BTO73" s="8"/>
      <c r="BTP73" s="8"/>
      <c r="BTQ73" s="8"/>
      <c r="BTR73" s="8"/>
      <c r="BTS73" s="8"/>
      <c r="BTT73" s="8"/>
      <c r="BTU73" s="8"/>
      <c r="BTV73" s="8"/>
      <c r="BTW73" s="8"/>
      <c r="BTX73" s="8"/>
      <c r="BTY73" s="8"/>
      <c r="BTZ73" s="8"/>
      <c r="BUA73" s="8"/>
      <c r="BUB73" s="8"/>
      <c r="BUC73" s="8"/>
      <c r="BUD73" s="8"/>
      <c r="BUE73" s="8"/>
      <c r="BUF73" s="8"/>
      <c r="BUG73" s="8"/>
      <c r="BUH73" s="8"/>
      <c r="BUI73" s="8"/>
      <c r="BUJ73" s="8"/>
      <c r="BUK73" s="8"/>
      <c r="BUL73" s="8"/>
      <c r="BUM73" s="8"/>
      <c r="BUN73" s="8"/>
      <c r="BUO73" s="8"/>
      <c r="BUP73" s="8"/>
      <c r="BUQ73" s="8"/>
      <c r="BUR73" s="8"/>
      <c r="BUS73" s="8"/>
      <c r="BUT73" s="8"/>
      <c r="BUU73" s="8"/>
      <c r="BUV73" s="8"/>
      <c r="BUW73" s="8"/>
      <c r="BUX73" s="8"/>
      <c r="BUY73" s="8"/>
      <c r="BUZ73" s="8"/>
      <c r="BVA73" s="8"/>
      <c r="BVB73" s="8"/>
      <c r="BVC73" s="8"/>
      <c r="BVD73" s="8"/>
      <c r="BVE73" s="8"/>
      <c r="BVF73" s="8"/>
      <c r="BVG73" s="8"/>
      <c r="BVH73" s="8"/>
      <c r="BVI73" s="8"/>
      <c r="BVJ73" s="8"/>
      <c r="BVK73" s="8"/>
      <c r="BVL73" s="8"/>
      <c r="BVM73" s="8"/>
      <c r="BVN73" s="8"/>
      <c r="BVO73" s="8"/>
      <c r="BVP73" s="8"/>
      <c r="BVQ73" s="8"/>
      <c r="BVR73" s="8"/>
      <c r="BVS73" s="8"/>
      <c r="BVT73" s="8"/>
      <c r="BVU73" s="8"/>
      <c r="BVV73" s="8"/>
      <c r="BVW73" s="8"/>
      <c r="BVX73" s="8"/>
      <c r="BVY73" s="8"/>
      <c r="BVZ73" s="8"/>
      <c r="BWA73" s="8"/>
      <c r="BWB73" s="8"/>
      <c r="BWC73" s="8"/>
      <c r="BWD73" s="8"/>
      <c r="BWE73" s="8"/>
      <c r="BWF73" s="8"/>
      <c r="BWG73" s="8"/>
      <c r="BWH73" s="8"/>
      <c r="BWI73" s="8"/>
      <c r="BWJ73" s="8"/>
      <c r="BWK73" s="8"/>
      <c r="BWL73" s="8"/>
      <c r="BWM73" s="8"/>
      <c r="BWN73" s="8"/>
      <c r="BWO73" s="8"/>
      <c r="BWP73" s="8"/>
      <c r="BWQ73" s="8"/>
      <c r="BWR73" s="8"/>
      <c r="BWS73" s="8"/>
      <c r="BWT73" s="8"/>
      <c r="BWU73" s="8"/>
      <c r="BWV73" s="8"/>
      <c r="BWW73" s="8"/>
      <c r="BWX73" s="8"/>
      <c r="BWY73" s="8"/>
      <c r="BWZ73" s="8"/>
      <c r="BXA73" s="8"/>
      <c r="BXB73" s="8"/>
      <c r="BXC73" s="8"/>
      <c r="BXD73" s="8"/>
      <c r="BXE73" s="8"/>
      <c r="BXF73" s="8"/>
      <c r="BXG73" s="8"/>
      <c r="BXH73" s="8"/>
      <c r="BXI73" s="8"/>
      <c r="BXJ73" s="8"/>
      <c r="BXK73" s="8"/>
      <c r="BXL73" s="8"/>
      <c r="BXM73" s="8"/>
      <c r="BXN73" s="8"/>
      <c r="BXO73" s="8"/>
      <c r="BXP73" s="8"/>
      <c r="BXQ73" s="8"/>
      <c r="BXR73" s="8"/>
      <c r="BXS73" s="8"/>
      <c r="BXT73" s="8"/>
      <c r="BXU73" s="8"/>
      <c r="BXV73" s="8"/>
      <c r="BXW73" s="8"/>
      <c r="BXX73" s="8"/>
      <c r="BXY73" s="8"/>
      <c r="BXZ73" s="8"/>
      <c r="BYA73" s="8"/>
      <c r="BYB73" s="8"/>
      <c r="BYC73" s="8"/>
      <c r="BYD73" s="8"/>
      <c r="BYE73" s="8"/>
      <c r="BYF73" s="8"/>
      <c r="BYG73" s="8"/>
      <c r="BYH73" s="8"/>
      <c r="BYI73" s="8"/>
      <c r="BYJ73" s="8"/>
      <c r="BYK73" s="8"/>
      <c r="BYL73" s="8"/>
      <c r="BYM73" s="8"/>
      <c r="BYN73" s="8"/>
      <c r="BYO73" s="8"/>
      <c r="BYP73" s="8"/>
      <c r="BYQ73" s="8"/>
      <c r="BYR73" s="8"/>
      <c r="BYS73" s="8"/>
      <c r="BYT73" s="8"/>
      <c r="BYU73" s="8"/>
      <c r="BYV73" s="8"/>
      <c r="BYW73" s="8"/>
      <c r="BYX73" s="8"/>
      <c r="BYY73" s="8"/>
      <c r="BYZ73" s="8"/>
      <c r="BZA73" s="8"/>
      <c r="BZB73" s="8"/>
      <c r="BZC73" s="8"/>
      <c r="BZD73" s="8"/>
      <c r="BZE73" s="8"/>
      <c r="BZF73" s="8"/>
      <c r="BZG73" s="8"/>
      <c r="BZH73" s="8"/>
      <c r="BZI73" s="8"/>
      <c r="BZJ73" s="8"/>
      <c r="BZK73" s="8"/>
      <c r="BZL73" s="8"/>
      <c r="BZM73" s="8"/>
      <c r="BZN73" s="8"/>
      <c r="BZO73" s="8"/>
      <c r="BZP73" s="8"/>
      <c r="BZQ73" s="8"/>
      <c r="BZR73" s="8"/>
      <c r="BZS73" s="8"/>
      <c r="BZT73" s="8"/>
      <c r="BZU73" s="8"/>
      <c r="BZV73" s="8"/>
      <c r="BZW73" s="8"/>
      <c r="BZX73" s="8"/>
      <c r="BZY73" s="8"/>
      <c r="BZZ73" s="8"/>
      <c r="CAA73" s="8"/>
      <c r="CAB73" s="8"/>
      <c r="CAC73" s="8"/>
      <c r="CAD73" s="8"/>
      <c r="CAE73" s="8"/>
      <c r="CAF73" s="8"/>
      <c r="CAG73" s="8"/>
      <c r="CAH73" s="8"/>
      <c r="CAI73" s="8"/>
      <c r="CAJ73" s="8"/>
      <c r="CAK73" s="8"/>
      <c r="CAL73" s="8"/>
      <c r="CAM73" s="8"/>
      <c r="CAN73" s="8"/>
      <c r="CAO73" s="8"/>
      <c r="CAP73" s="8"/>
      <c r="CAQ73" s="8"/>
      <c r="CAR73" s="8"/>
      <c r="CAS73" s="8"/>
      <c r="CAT73" s="8"/>
      <c r="CAU73" s="8"/>
      <c r="CAV73" s="8"/>
      <c r="CAW73" s="8"/>
      <c r="CAX73" s="8"/>
      <c r="CAY73" s="8"/>
      <c r="CAZ73" s="8"/>
      <c r="CBA73" s="8"/>
      <c r="CBB73" s="8"/>
      <c r="CBC73" s="8"/>
      <c r="CBD73" s="8"/>
      <c r="CBE73" s="8"/>
      <c r="CBF73" s="8"/>
      <c r="CBG73" s="8"/>
      <c r="CBH73" s="8"/>
      <c r="CBI73" s="8"/>
      <c r="CBJ73" s="8"/>
      <c r="CBK73" s="8"/>
      <c r="CBL73" s="8"/>
      <c r="CBM73" s="8"/>
      <c r="CBN73" s="8"/>
      <c r="CBO73" s="8"/>
      <c r="CBP73" s="8"/>
      <c r="CBQ73" s="8"/>
      <c r="CBR73" s="8"/>
      <c r="CBS73" s="8"/>
      <c r="CBT73" s="8"/>
      <c r="CBU73" s="8"/>
      <c r="CBV73" s="8"/>
      <c r="CBW73" s="8"/>
      <c r="CBX73" s="8"/>
      <c r="CBY73" s="8"/>
      <c r="CBZ73" s="8"/>
      <c r="CCA73" s="8"/>
      <c r="CCB73" s="8"/>
      <c r="CCC73" s="8"/>
      <c r="CCD73" s="8"/>
      <c r="CCE73" s="8"/>
      <c r="CCF73" s="8"/>
      <c r="CCG73" s="8"/>
      <c r="CCH73" s="8"/>
      <c r="CCI73" s="8"/>
      <c r="CCJ73" s="8"/>
      <c r="CCK73" s="8"/>
      <c r="CCL73" s="8"/>
      <c r="CCM73" s="8"/>
      <c r="CCN73" s="8"/>
      <c r="CCO73" s="8"/>
      <c r="CCP73" s="8"/>
      <c r="CCQ73" s="8"/>
      <c r="CCR73" s="8"/>
      <c r="CCS73" s="8"/>
      <c r="CCT73" s="8"/>
      <c r="CCU73" s="8"/>
      <c r="CCV73" s="8"/>
      <c r="CCW73" s="8"/>
      <c r="CCX73" s="8"/>
      <c r="CCY73" s="8"/>
      <c r="CCZ73" s="8"/>
      <c r="CDA73" s="8"/>
      <c r="CDB73" s="8"/>
      <c r="CDC73" s="8"/>
      <c r="CDD73" s="8"/>
      <c r="CDE73" s="8"/>
      <c r="CDF73" s="8"/>
      <c r="CDG73" s="8"/>
      <c r="CDH73" s="8"/>
      <c r="CDI73" s="8"/>
      <c r="CDJ73" s="8"/>
      <c r="CDK73" s="8"/>
      <c r="CDL73" s="8"/>
      <c r="CDM73" s="8"/>
      <c r="CDN73" s="8"/>
      <c r="CDO73" s="8"/>
      <c r="CDP73" s="8"/>
      <c r="CDQ73" s="8"/>
      <c r="CDR73" s="8"/>
      <c r="CDS73" s="8"/>
      <c r="CDT73" s="8"/>
      <c r="CDU73" s="8"/>
      <c r="CDV73" s="8"/>
      <c r="CDW73" s="8"/>
      <c r="CDX73" s="8"/>
      <c r="CDY73" s="8"/>
      <c r="CDZ73" s="8"/>
      <c r="CEA73" s="8"/>
      <c r="CEB73" s="8"/>
      <c r="CEC73" s="8"/>
      <c r="CED73" s="8"/>
      <c r="CEE73" s="8"/>
      <c r="CEF73" s="8"/>
      <c r="CEG73" s="8"/>
      <c r="CEH73" s="8"/>
      <c r="CEI73" s="8"/>
      <c r="CEJ73" s="8"/>
      <c r="CEK73" s="8"/>
      <c r="CEL73" s="8"/>
      <c r="CEM73" s="8"/>
      <c r="CEN73" s="8"/>
      <c r="CEO73" s="8"/>
      <c r="CEP73" s="8"/>
      <c r="CEQ73" s="8"/>
      <c r="CER73" s="8"/>
      <c r="CES73" s="8"/>
      <c r="CET73" s="8"/>
      <c r="CEU73" s="8"/>
      <c r="CEV73" s="8"/>
      <c r="CEW73" s="8"/>
      <c r="CEX73" s="8"/>
      <c r="CEY73" s="8"/>
      <c r="CEZ73" s="8"/>
      <c r="CFA73" s="8"/>
      <c r="CFB73" s="8"/>
      <c r="CFC73" s="8"/>
      <c r="CFD73" s="8"/>
      <c r="CFE73" s="8"/>
      <c r="CFF73" s="8"/>
      <c r="CFG73" s="8"/>
      <c r="CFH73" s="8"/>
      <c r="CFI73" s="8"/>
      <c r="CFJ73" s="8"/>
      <c r="CFK73" s="8"/>
      <c r="CFL73" s="8"/>
      <c r="CFM73" s="8"/>
      <c r="CFN73" s="8"/>
      <c r="CFO73" s="8"/>
      <c r="CFP73" s="8"/>
      <c r="CFQ73" s="8"/>
      <c r="CFR73" s="8"/>
      <c r="CFS73" s="8"/>
      <c r="CFT73" s="8"/>
      <c r="CFU73" s="8"/>
      <c r="CFV73" s="8"/>
      <c r="CFW73" s="8"/>
      <c r="CFX73" s="8"/>
      <c r="CFY73" s="8"/>
      <c r="CFZ73" s="8"/>
      <c r="CGA73" s="8"/>
      <c r="CGB73" s="8"/>
      <c r="CGC73" s="8"/>
      <c r="CGD73" s="8"/>
      <c r="CGE73" s="8"/>
      <c r="CGF73" s="8"/>
      <c r="CGG73" s="8"/>
      <c r="CGH73" s="8"/>
      <c r="CGI73" s="8"/>
      <c r="CGJ73" s="8"/>
      <c r="CGK73" s="8"/>
      <c r="CGL73" s="8"/>
      <c r="CGM73" s="8"/>
      <c r="CGN73" s="8"/>
      <c r="CGO73" s="8"/>
      <c r="CGP73" s="8"/>
      <c r="CGQ73" s="8"/>
      <c r="CGR73" s="8"/>
      <c r="CGS73" s="8"/>
      <c r="CGT73" s="8"/>
      <c r="CGU73" s="8"/>
      <c r="CGV73" s="8"/>
      <c r="CGW73" s="8"/>
      <c r="CGX73" s="8"/>
      <c r="CGY73" s="8"/>
      <c r="CGZ73" s="8"/>
      <c r="CHA73" s="8"/>
      <c r="CHB73" s="8"/>
      <c r="CHC73" s="8"/>
      <c r="CHD73" s="8"/>
      <c r="CHE73" s="8"/>
      <c r="CHF73" s="8"/>
      <c r="CHG73" s="8"/>
      <c r="CHH73" s="8"/>
      <c r="CHI73" s="8"/>
      <c r="CHJ73" s="8"/>
      <c r="CHK73" s="8"/>
      <c r="CHL73" s="8"/>
      <c r="CHM73" s="8"/>
      <c r="CHN73" s="8"/>
      <c r="CHO73" s="8"/>
      <c r="CHP73" s="8"/>
      <c r="CHQ73" s="8"/>
      <c r="CHR73" s="8"/>
      <c r="CHS73" s="8"/>
      <c r="CHT73" s="8"/>
      <c r="CHU73" s="8"/>
      <c r="CHV73" s="8"/>
      <c r="CHW73" s="8"/>
      <c r="CHX73" s="8"/>
      <c r="CHY73" s="8"/>
      <c r="CHZ73" s="8"/>
      <c r="CIA73" s="8"/>
      <c r="CIB73" s="8"/>
      <c r="CIC73" s="8"/>
      <c r="CID73" s="8"/>
      <c r="CIE73" s="8"/>
      <c r="CIF73" s="8"/>
      <c r="CIG73" s="8"/>
      <c r="CIH73" s="8"/>
      <c r="CII73" s="8"/>
      <c r="CIJ73" s="8"/>
      <c r="CIK73" s="8"/>
      <c r="CIL73" s="8"/>
      <c r="CIM73" s="8"/>
      <c r="CIN73" s="8"/>
      <c r="CIO73" s="8"/>
      <c r="CIP73" s="8"/>
      <c r="CIQ73" s="8"/>
      <c r="CIR73" s="8"/>
      <c r="CIS73" s="8"/>
      <c r="CIT73" s="8"/>
      <c r="CIU73" s="8"/>
      <c r="CIV73" s="8"/>
      <c r="CIW73" s="8"/>
      <c r="CIX73" s="8"/>
      <c r="CIY73" s="8"/>
      <c r="CIZ73" s="8"/>
      <c r="CJA73" s="8"/>
      <c r="CJB73" s="8"/>
      <c r="CJC73" s="8"/>
      <c r="CJD73" s="8"/>
      <c r="CJE73" s="8"/>
      <c r="CJF73" s="8"/>
      <c r="CJG73" s="8"/>
      <c r="CJH73" s="8"/>
      <c r="CJI73" s="8"/>
      <c r="CJJ73" s="8"/>
      <c r="CJK73" s="8"/>
      <c r="CJL73" s="8"/>
      <c r="CJM73" s="8"/>
      <c r="CJN73" s="8"/>
      <c r="CJO73" s="8"/>
      <c r="CJP73" s="8"/>
      <c r="CJQ73" s="8"/>
      <c r="CJR73" s="8"/>
      <c r="CJS73" s="8"/>
      <c r="CJT73" s="8"/>
      <c r="CJU73" s="8"/>
      <c r="CJV73" s="8"/>
      <c r="CJW73" s="8"/>
      <c r="CJX73" s="8"/>
      <c r="CJY73" s="8"/>
      <c r="CJZ73" s="8"/>
      <c r="CKA73" s="8"/>
      <c r="CKB73" s="8"/>
      <c r="CKC73" s="8"/>
      <c r="CKD73" s="8"/>
      <c r="CKE73" s="8"/>
      <c r="CKF73" s="8"/>
      <c r="CKG73" s="8"/>
      <c r="CKH73" s="8"/>
      <c r="CKI73" s="8"/>
      <c r="CKJ73" s="8"/>
      <c r="CKK73" s="8"/>
      <c r="CKL73" s="8"/>
      <c r="CKM73" s="8"/>
      <c r="CKN73" s="8"/>
      <c r="CKO73" s="8"/>
      <c r="CKP73" s="8"/>
      <c r="CKQ73" s="8"/>
      <c r="CKR73" s="8"/>
      <c r="CKS73" s="8"/>
      <c r="CKT73" s="8"/>
      <c r="CKU73" s="8"/>
      <c r="CKV73" s="8"/>
      <c r="CKW73" s="8"/>
      <c r="CKX73" s="8"/>
      <c r="CKY73" s="8"/>
      <c r="CKZ73" s="8"/>
      <c r="CLA73" s="8"/>
      <c r="CLB73" s="8"/>
      <c r="CLC73" s="8"/>
      <c r="CLD73" s="8"/>
      <c r="CLE73" s="8"/>
      <c r="CLF73" s="8"/>
      <c r="CLG73" s="8"/>
      <c r="CLH73" s="8"/>
      <c r="CLI73" s="8"/>
      <c r="CLJ73" s="8"/>
      <c r="CLK73" s="8"/>
      <c r="CLL73" s="8"/>
      <c r="CLM73" s="8"/>
      <c r="CLN73" s="8"/>
      <c r="CLO73" s="8"/>
      <c r="CLP73" s="8"/>
      <c r="CLQ73" s="8"/>
      <c r="CLR73" s="8"/>
      <c r="CLS73" s="8"/>
      <c r="CLT73" s="8"/>
      <c r="CLU73" s="8"/>
      <c r="CLV73" s="8"/>
      <c r="CLW73" s="8"/>
      <c r="CLX73" s="8"/>
      <c r="CLY73" s="8"/>
      <c r="CLZ73" s="8"/>
      <c r="CMA73" s="8"/>
      <c r="CMB73" s="8"/>
      <c r="CMC73" s="8"/>
      <c r="CMD73" s="8"/>
      <c r="CME73" s="8"/>
      <c r="CMF73" s="8"/>
      <c r="CMG73" s="8"/>
      <c r="CMH73" s="8"/>
      <c r="CMI73" s="8"/>
      <c r="CMJ73" s="8"/>
      <c r="CMK73" s="8"/>
      <c r="CML73" s="8"/>
      <c r="CMM73" s="8"/>
      <c r="CMN73" s="8"/>
      <c r="CMO73" s="8"/>
      <c r="CMP73" s="8"/>
      <c r="CMQ73" s="8"/>
      <c r="CMR73" s="8"/>
      <c r="CMS73" s="8"/>
      <c r="CMT73" s="8"/>
      <c r="CMU73" s="8"/>
      <c r="CMV73" s="8"/>
      <c r="CMW73" s="8"/>
      <c r="CMX73" s="8"/>
      <c r="CMY73" s="8"/>
      <c r="CMZ73" s="8"/>
      <c r="CNA73" s="8"/>
      <c r="CNB73" s="8"/>
      <c r="CNC73" s="8"/>
      <c r="CND73" s="8"/>
      <c r="CNE73" s="8"/>
      <c r="CNF73" s="8"/>
      <c r="CNG73" s="8"/>
      <c r="CNH73" s="8"/>
      <c r="CNI73" s="8"/>
      <c r="CNJ73" s="8"/>
      <c r="CNK73" s="8"/>
      <c r="CNL73" s="8"/>
      <c r="CNM73" s="8"/>
      <c r="CNN73" s="8"/>
      <c r="CNO73" s="8"/>
      <c r="CNP73" s="8"/>
      <c r="CNQ73" s="8"/>
      <c r="CNR73" s="8"/>
      <c r="CNS73" s="8"/>
      <c r="CNT73" s="8"/>
      <c r="CNU73" s="8"/>
      <c r="CNV73" s="8"/>
      <c r="CNW73" s="8"/>
      <c r="CNX73" s="8"/>
      <c r="CNY73" s="8"/>
      <c r="CNZ73" s="8"/>
      <c r="COA73" s="8"/>
      <c r="COB73" s="8"/>
      <c r="COC73" s="8"/>
      <c r="COD73" s="8"/>
      <c r="COE73" s="8"/>
      <c r="COF73" s="8"/>
      <c r="COG73" s="8"/>
      <c r="COH73" s="8"/>
      <c r="COI73" s="8"/>
      <c r="COJ73" s="8"/>
      <c r="COK73" s="8"/>
      <c r="COL73" s="8"/>
      <c r="COM73" s="8"/>
      <c r="CON73" s="8"/>
      <c r="COO73" s="8"/>
      <c r="COP73" s="8"/>
      <c r="COQ73" s="8"/>
      <c r="COR73" s="8"/>
      <c r="COS73" s="8"/>
      <c r="COT73" s="8"/>
      <c r="COU73" s="8"/>
      <c r="COV73" s="8"/>
      <c r="COW73" s="8"/>
      <c r="COX73" s="8"/>
      <c r="COY73" s="8"/>
      <c r="COZ73" s="8"/>
      <c r="CPA73" s="8"/>
      <c r="CPB73" s="8"/>
      <c r="CPC73" s="8"/>
      <c r="CPD73" s="8"/>
      <c r="CPE73" s="8"/>
      <c r="CPF73" s="8"/>
      <c r="CPG73" s="8"/>
      <c r="CPH73" s="8"/>
      <c r="CPI73" s="8"/>
      <c r="CPJ73" s="8"/>
      <c r="CPK73" s="8"/>
      <c r="CPL73" s="8"/>
      <c r="CPM73" s="8"/>
      <c r="CPN73" s="8"/>
      <c r="CPO73" s="8"/>
      <c r="CPP73" s="8"/>
      <c r="CPQ73" s="8"/>
      <c r="CPR73" s="8"/>
      <c r="CPS73" s="8"/>
      <c r="CPT73" s="8"/>
      <c r="CPU73" s="8"/>
      <c r="CPV73" s="8"/>
      <c r="CPW73" s="8"/>
      <c r="CPX73" s="8"/>
      <c r="CPY73" s="8"/>
      <c r="CPZ73" s="8"/>
      <c r="CQA73" s="8"/>
      <c r="CQB73" s="8"/>
      <c r="CQC73" s="8"/>
      <c r="CQD73" s="8"/>
      <c r="CQE73" s="8"/>
      <c r="CQF73" s="8"/>
      <c r="CQG73" s="8"/>
      <c r="CQH73" s="8"/>
      <c r="CQI73" s="8"/>
      <c r="CQJ73" s="8"/>
      <c r="CQK73" s="8"/>
      <c r="CQL73" s="8"/>
      <c r="CQM73" s="8"/>
      <c r="CQN73" s="8"/>
      <c r="CQO73" s="8"/>
      <c r="CQP73" s="8"/>
      <c r="CQQ73" s="8"/>
      <c r="CQR73" s="8"/>
      <c r="CQS73" s="8"/>
      <c r="CQT73" s="8"/>
      <c r="CQU73" s="8"/>
      <c r="CQV73" s="8"/>
      <c r="CQW73" s="8"/>
      <c r="CQX73" s="8"/>
      <c r="CQY73" s="8"/>
      <c r="CQZ73" s="8"/>
      <c r="CRA73" s="8"/>
      <c r="CRB73" s="8"/>
      <c r="CRC73" s="8"/>
      <c r="CRD73" s="8"/>
      <c r="CRE73" s="8"/>
      <c r="CRF73" s="8"/>
      <c r="CRG73" s="8"/>
      <c r="CRH73" s="8"/>
      <c r="CRI73" s="8"/>
      <c r="CRJ73" s="8"/>
      <c r="CRK73" s="8"/>
      <c r="CRL73" s="8"/>
      <c r="CRM73" s="8"/>
      <c r="CRN73" s="8"/>
      <c r="CRO73" s="8"/>
      <c r="CRP73" s="8"/>
      <c r="CRQ73" s="8"/>
      <c r="CRR73" s="8"/>
      <c r="CRS73" s="8"/>
      <c r="CRT73" s="8"/>
      <c r="CRU73" s="8"/>
      <c r="CRV73" s="8"/>
      <c r="CRW73" s="8"/>
      <c r="CRX73" s="8"/>
      <c r="CRY73" s="8"/>
      <c r="CRZ73" s="8"/>
      <c r="CSA73" s="8"/>
      <c r="CSB73" s="8"/>
      <c r="CSC73" s="8"/>
      <c r="CSD73" s="8"/>
      <c r="CSE73" s="8"/>
      <c r="CSF73" s="8"/>
      <c r="CSG73" s="8"/>
      <c r="CSH73" s="8"/>
      <c r="CSI73" s="8"/>
      <c r="CSJ73" s="8"/>
      <c r="CSK73" s="8"/>
      <c r="CSL73" s="8"/>
      <c r="CSM73" s="8"/>
      <c r="CSN73" s="8"/>
      <c r="CSO73" s="8"/>
      <c r="CSP73" s="8"/>
      <c r="CSQ73" s="8"/>
      <c r="CSR73" s="8"/>
      <c r="CSS73" s="8"/>
      <c r="CST73" s="8"/>
      <c r="CSU73" s="8"/>
      <c r="CSV73" s="8"/>
      <c r="CSW73" s="8"/>
      <c r="CSX73" s="8"/>
      <c r="CSY73" s="8"/>
      <c r="CSZ73" s="8"/>
      <c r="CTA73" s="8"/>
      <c r="CTB73" s="8"/>
      <c r="CTC73" s="8"/>
      <c r="CTD73" s="8"/>
      <c r="CTE73" s="8"/>
      <c r="CTF73" s="8"/>
      <c r="CTG73" s="8"/>
      <c r="CTH73" s="8"/>
      <c r="CTI73" s="8"/>
      <c r="CTJ73" s="8"/>
      <c r="CTK73" s="8"/>
      <c r="CTL73" s="8"/>
      <c r="CTM73" s="8"/>
      <c r="CTN73" s="8"/>
      <c r="CTO73" s="8"/>
      <c r="CTP73" s="8"/>
      <c r="CTQ73" s="8"/>
      <c r="CTR73" s="8"/>
      <c r="CTS73" s="8"/>
      <c r="CTT73" s="8"/>
      <c r="CTU73" s="8"/>
      <c r="CTV73" s="8"/>
      <c r="CTW73" s="8"/>
      <c r="CTX73" s="8"/>
      <c r="CTY73" s="8"/>
      <c r="CTZ73" s="8"/>
      <c r="CUA73" s="8"/>
      <c r="CUB73" s="8"/>
      <c r="CUC73" s="8"/>
      <c r="CUD73" s="8"/>
      <c r="CUE73" s="8"/>
      <c r="CUF73" s="8"/>
      <c r="CUG73" s="8"/>
      <c r="CUH73" s="8"/>
      <c r="CUI73" s="8"/>
      <c r="CUJ73" s="8"/>
      <c r="CUK73" s="8"/>
      <c r="CUL73" s="8"/>
      <c r="CUM73" s="8"/>
      <c r="CUN73" s="8"/>
      <c r="CUO73" s="8"/>
      <c r="CUP73" s="8"/>
      <c r="CUQ73" s="8"/>
      <c r="CUR73" s="8"/>
      <c r="CUS73" s="8"/>
      <c r="CUT73" s="8"/>
      <c r="CUU73" s="8"/>
      <c r="CUV73" s="8"/>
      <c r="CUW73" s="8"/>
      <c r="CUX73" s="8"/>
      <c r="CUY73" s="8"/>
      <c r="CUZ73" s="8"/>
      <c r="CVA73" s="8"/>
      <c r="CVB73" s="8"/>
      <c r="CVC73" s="8"/>
      <c r="CVD73" s="8"/>
      <c r="CVE73" s="8"/>
      <c r="CVF73" s="8"/>
      <c r="CVG73" s="8"/>
      <c r="CVH73" s="8"/>
      <c r="CVI73" s="8"/>
      <c r="CVJ73" s="8"/>
      <c r="CVK73" s="8"/>
      <c r="CVL73" s="8"/>
      <c r="CVM73" s="8"/>
      <c r="CVN73" s="8"/>
      <c r="CVO73" s="8"/>
      <c r="CVP73" s="8"/>
      <c r="CVQ73" s="8"/>
      <c r="CVR73" s="8"/>
      <c r="CVS73" s="8"/>
      <c r="CVT73" s="8"/>
      <c r="CVU73" s="8"/>
      <c r="CVV73" s="8"/>
      <c r="CVW73" s="8"/>
      <c r="CVX73" s="8"/>
      <c r="CVY73" s="8"/>
      <c r="CVZ73" s="8"/>
      <c r="CWA73" s="8"/>
      <c r="CWB73" s="8"/>
      <c r="CWC73" s="8"/>
      <c r="CWD73" s="8"/>
      <c r="CWE73" s="8"/>
      <c r="CWF73" s="8"/>
      <c r="CWG73" s="8"/>
      <c r="CWH73" s="8"/>
      <c r="CWI73" s="8"/>
      <c r="CWJ73" s="8"/>
      <c r="CWK73" s="8"/>
      <c r="CWL73" s="8"/>
      <c r="CWM73" s="8"/>
      <c r="CWN73" s="8"/>
      <c r="CWO73" s="8"/>
      <c r="CWP73" s="8"/>
      <c r="CWQ73" s="8"/>
      <c r="CWR73" s="8"/>
      <c r="CWS73" s="8"/>
      <c r="CWT73" s="8"/>
      <c r="CWU73" s="8"/>
      <c r="CWV73" s="8"/>
      <c r="CWW73" s="8"/>
      <c r="CWX73" s="8"/>
      <c r="CWY73" s="8"/>
      <c r="CWZ73" s="8"/>
      <c r="CXA73" s="8"/>
      <c r="CXB73" s="8"/>
      <c r="CXC73" s="8"/>
      <c r="CXD73" s="8"/>
      <c r="CXE73" s="8"/>
      <c r="CXF73" s="8"/>
      <c r="CXG73" s="8"/>
      <c r="CXH73" s="8"/>
      <c r="CXI73" s="8"/>
      <c r="CXJ73" s="8"/>
      <c r="CXK73" s="8"/>
      <c r="CXL73" s="8"/>
      <c r="CXM73" s="8"/>
      <c r="CXN73" s="8"/>
      <c r="CXO73" s="8"/>
      <c r="CXP73" s="8"/>
      <c r="CXQ73" s="8"/>
      <c r="CXR73" s="8"/>
      <c r="CXS73" s="8"/>
      <c r="CXT73" s="8"/>
      <c r="CXU73" s="8"/>
      <c r="CXV73" s="8"/>
      <c r="CXW73" s="8"/>
      <c r="CXX73" s="8"/>
      <c r="CXY73" s="8"/>
      <c r="CXZ73" s="8"/>
      <c r="CYA73" s="8"/>
      <c r="CYB73" s="8"/>
      <c r="CYC73" s="8"/>
      <c r="CYD73" s="8"/>
      <c r="CYE73" s="8"/>
      <c r="CYF73" s="8"/>
      <c r="CYG73" s="8"/>
      <c r="CYH73" s="8"/>
      <c r="CYI73" s="8"/>
      <c r="CYJ73" s="8"/>
      <c r="CYK73" s="8"/>
      <c r="CYL73" s="8"/>
      <c r="CYM73" s="8"/>
      <c r="CYN73" s="8"/>
      <c r="CYO73" s="8"/>
      <c r="CYP73" s="8"/>
      <c r="CYQ73" s="8"/>
      <c r="CYR73" s="8"/>
      <c r="CYS73" s="8"/>
      <c r="CYT73" s="8"/>
      <c r="CYU73" s="8"/>
      <c r="CYV73" s="8"/>
      <c r="CYW73" s="8"/>
      <c r="CYX73" s="8"/>
      <c r="CYY73" s="8"/>
      <c r="CYZ73" s="8"/>
      <c r="CZA73" s="8"/>
      <c r="CZB73" s="8"/>
      <c r="CZC73" s="8"/>
      <c r="CZD73" s="8"/>
      <c r="CZE73" s="8"/>
      <c r="CZF73" s="8"/>
      <c r="CZG73" s="8"/>
      <c r="CZH73" s="8"/>
      <c r="CZI73" s="8"/>
      <c r="CZJ73" s="8"/>
      <c r="CZK73" s="8"/>
      <c r="CZL73" s="8"/>
      <c r="CZM73" s="8"/>
      <c r="CZN73" s="8"/>
      <c r="CZO73" s="8"/>
      <c r="CZP73" s="8"/>
      <c r="CZQ73" s="8"/>
      <c r="CZR73" s="8"/>
      <c r="CZS73" s="8"/>
      <c r="CZT73" s="8"/>
      <c r="CZU73" s="8"/>
      <c r="CZV73" s="8"/>
      <c r="CZW73" s="8"/>
      <c r="CZX73" s="8"/>
      <c r="CZY73" s="8"/>
      <c r="CZZ73" s="8"/>
      <c r="DAA73" s="8"/>
      <c r="DAB73" s="8"/>
      <c r="DAC73" s="8"/>
      <c r="DAD73" s="8"/>
      <c r="DAE73" s="8"/>
      <c r="DAF73" s="8"/>
      <c r="DAG73" s="8"/>
      <c r="DAH73" s="8"/>
      <c r="DAI73" s="8"/>
      <c r="DAJ73" s="8"/>
      <c r="DAK73" s="8"/>
      <c r="DAL73" s="8"/>
      <c r="DAM73" s="8"/>
      <c r="DAN73" s="8"/>
      <c r="DAO73" s="8"/>
      <c r="DAP73" s="8"/>
      <c r="DAQ73" s="8"/>
      <c r="DAR73" s="8"/>
      <c r="DAS73" s="8"/>
      <c r="DAT73" s="8"/>
      <c r="DAU73" s="8"/>
      <c r="DAV73" s="8"/>
      <c r="DAW73" s="8"/>
      <c r="DAX73" s="8"/>
      <c r="DAY73" s="8"/>
      <c r="DAZ73" s="8"/>
      <c r="DBA73" s="8"/>
      <c r="DBB73" s="8"/>
      <c r="DBC73" s="8"/>
      <c r="DBD73" s="8"/>
      <c r="DBE73" s="8"/>
      <c r="DBF73" s="8"/>
      <c r="DBG73" s="8"/>
      <c r="DBH73" s="8"/>
      <c r="DBI73" s="8"/>
      <c r="DBJ73" s="8"/>
      <c r="DBK73" s="8"/>
      <c r="DBL73" s="8"/>
      <c r="DBM73" s="8"/>
      <c r="DBN73" s="8"/>
      <c r="DBO73" s="8"/>
      <c r="DBP73" s="8"/>
      <c r="DBQ73" s="8"/>
      <c r="DBR73" s="8"/>
      <c r="DBS73" s="8"/>
      <c r="DBT73" s="8"/>
      <c r="DBU73" s="8"/>
      <c r="DBV73" s="8"/>
      <c r="DBW73" s="8"/>
      <c r="DBX73" s="8"/>
      <c r="DBY73" s="8"/>
      <c r="DBZ73" s="8"/>
      <c r="DCA73" s="8"/>
      <c r="DCB73" s="8"/>
      <c r="DCC73" s="8"/>
      <c r="DCD73" s="8"/>
      <c r="DCE73" s="8"/>
      <c r="DCF73" s="8"/>
      <c r="DCG73" s="8"/>
      <c r="DCH73" s="8"/>
      <c r="DCI73" s="8"/>
      <c r="DCJ73" s="8"/>
      <c r="DCK73" s="8"/>
      <c r="DCL73" s="8"/>
      <c r="DCM73" s="8"/>
      <c r="DCN73" s="8"/>
      <c r="DCO73" s="8"/>
      <c r="DCP73" s="8"/>
      <c r="DCQ73" s="8"/>
      <c r="DCR73" s="8"/>
      <c r="DCS73" s="8"/>
      <c r="DCT73" s="8"/>
      <c r="DCU73" s="8"/>
      <c r="DCV73" s="8"/>
      <c r="DCW73" s="8"/>
      <c r="DCX73" s="8"/>
      <c r="DCY73" s="8"/>
      <c r="DCZ73" s="8"/>
      <c r="DDA73" s="8"/>
      <c r="DDB73" s="8"/>
      <c r="DDC73" s="8"/>
      <c r="DDD73" s="8"/>
      <c r="DDE73" s="8"/>
      <c r="DDF73" s="8"/>
      <c r="DDG73" s="8"/>
      <c r="DDH73" s="8"/>
      <c r="DDI73" s="8"/>
      <c r="DDJ73" s="8"/>
      <c r="DDK73" s="8"/>
      <c r="DDL73" s="8"/>
      <c r="DDM73" s="8"/>
      <c r="DDN73" s="8"/>
      <c r="DDO73" s="8"/>
      <c r="DDP73" s="8"/>
      <c r="DDQ73" s="8"/>
      <c r="DDR73" s="8"/>
      <c r="DDS73" s="8"/>
      <c r="DDT73" s="8"/>
      <c r="DDU73" s="8"/>
      <c r="DDV73" s="8"/>
      <c r="DDW73" s="8"/>
      <c r="DDX73" s="8"/>
      <c r="DDY73" s="8"/>
      <c r="DDZ73" s="8"/>
      <c r="DEA73" s="8"/>
      <c r="DEB73" s="8"/>
      <c r="DEC73" s="8"/>
      <c r="DED73" s="8"/>
      <c r="DEE73" s="8"/>
      <c r="DEF73" s="8"/>
      <c r="DEG73" s="8"/>
      <c r="DEH73" s="8"/>
      <c r="DEI73" s="8"/>
      <c r="DEJ73" s="8"/>
      <c r="DEK73" s="8"/>
      <c r="DEL73" s="8"/>
      <c r="DEM73" s="8"/>
      <c r="DEN73" s="8"/>
      <c r="DEO73" s="8"/>
      <c r="DEP73" s="8"/>
      <c r="DEQ73" s="8"/>
      <c r="DER73" s="8"/>
      <c r="DES73" s="8"/>
      <c r="DET73" s="8"/>
      <c r="DEU73" s="8"/>
      <c r="DEV73" s="8"/>
      <c r="DEW73" s="8"/>
      <c r="DEX73" s="8"/>
      <c r="DEY73" s="8"/>
      <c r="DEZ73" s="8"/>
      <c r="DFA73" s="8"/>
      <c r="DFB73" s="8"/>
      <c r="DFC73" s="8"/>
      <c r="DFD73" s="8"/>
      <c r="DFE73" s="8"/>
      <c r="DFF73" s="8"/>
      <c r="DFG73" s="8"/>
      <c r="DFH73" s="8"/>
      <c r="DFI73" s="8"/>
      <c r="DFJ73" s="8"/>
      <c r="DFK73" s="8"/>
      <c r="DFL73" s="8"/>
      <c r="DFM73" s="8"/>
      <c r="DFN73" s="8"/>
      <c r="DFO73" s="8"/>
      <c r="DFP73" s="8"/>
      <c r="DFQ73" s="8"/>
      <c r="DFR73" s="8"/>
      <c r="DFS73" s="8"/>
      <c r="DFT73" s="8"/>
      <c r="DFU73" s="8"/>
      <c r="DFV73" s="8"/>
      <c r="DFW73" s="8"/>
      <c r="DFX73" s="8"/>
      <c r="DFY73" s="8"/>
      <c r="DFZ73" s="8"/>
      <c r="DGA73" s="8"/>
      <c r="DGB73" s="8"/>
      <c r="DGC73" s="8"/>
      <c r="DGD73" s="8"/>
      <c r="DGE73" s="8"/>
      <c r="DGF73" s="8"/>
      <c r="DGG73" s="8"/>
      <c r="DGH73" s="8"/>
      <c r="DGI73" s="8"/>
      <c r="DGJ73" s="8"/>
      <c r="DGK73" s="8"/>
      <c r="DGL73" s="8"/>
      <c r="DGM73" s="8"/>
      <c r="DGN73" s="8"/>
      <c r="DGO73" s="8"/>
      <c r="DGP73" s="8"/>
      <c r="DGQ73" s="8"/>
      <c r="DGR73" s="8"/>
      <c r="DGS73" s="8"/>
      <c r="DGT73" s="8"/>
      <c r="DGU73" s="8"/>
      <c r="DGV73" s="8"/>
      <c r="DGW73" s="8"/>
      <c r="DGX73" s="8"/>
      <c r="DGY73" s="8"/>
      <c r="DGZ73" s="8"/>
      <c r="DHA73" s="8"/>
      <c r="DHB73" s="8"/>
      <c r="DHC73" s="8"/>
      <c r="DHD73" s="8"/>
      <c r="DHE73" s="8"/>
      <c r="DHF73" s="8"/>
      <c r="DHG73" s="8"/>
      <c r="DHH73" s="8"/>
      <c r="DHI73" s="8"/>
      <c r="DHJ73" s="8"/>
      <c r="DHK73" s="8"/>
      <c r="DHL73" s="8"/>
      <c r="DHM73" s="8"/>
      <c r="DHN73" s="8"/>
      <c r="DHO73" s="8"/>
      <c r="DHP73" s="8"/>
      <c r="DHQ73" s="8"/>
      <c r="DHR73" s="8"/>
      <c r="DHS73" s="8"/>
      <c r="DHT73" s="8"/>
      <c r="DHU73" s="8"/>
      <c r="DHV73" s="8"/>
      <c r="DHW73" s="8"/>
      <c r="DHX73" s="8"/>
      <c r="DHY73" s="8"/>
      <c r="DHZ73" s="8"/>
      <c r="DIA73" s="8"/>
      <c r="DIB73" s="8"/>
      <c r="DIC73" s="8"/>
      <c r="DID73" s="8"/>
      <c r="DIE73" s="8"/>
      <c r="DIF73" s="8"/>
      <c r="DIG73" s="8"/>
      <c r="DIH73" s="8"/>
      <c r="DII73" s="8"/>
      <c r="DIJ73" s="8"/>
      <c r="DIK73" s="8"/>
      <c r="DIL73" s="8"/>
      <c r="DIM73" s="8"/>
      <c r="DIN73" s="8"/>
      <c r="DIO73" s="8"/>
      <c r="DIP73" s="8"/>
      <c r="DIQ73" s="8"/>
      <c r="DIR73" s="8"/>
      <c r="DIS73" s="8"/>
      <c r="DIT73" s="8"/>
      <c r="DIU73" s="8"/>
      <c r="DIV73" s="8"/>
      <c r="DIW73" s="8"/>
      <c r="DIX73" s="8"/>
      <c r="DIY73" s="8"/>
      <c r="DIZ73" s="8"/>
      <c r="DJA73" s="8"/>
      <c r="DJB73" s="8"/>
      <c r="DJC73" s="8"/>
      <c r="DJD73" s="8"/>
      <c r="DJE73" s="8"/>
      <c r="DJF73" s="8"/>
      <c r="DJG73" s="8"/>
      <c r="DJH73" s="8"/>
      <c r="DJI73" s="8"/>
      <c r="DJJ73" s="8"/>
      <c r="DJK73" s="8"/>
      <c r="DJL73" s="8"/>
      <c r="DJM73" s="8"/>
      <c r="DJN73" s="8"/>
      <c r="DJO73" s="8"/>
      <c r="DJP73" s="8"/>
      <c r="DJQ73" s="8"/>
      <c r="DJR73" s="8"/>
      <c r="DJS73" s="8"/>
      <c r="DJT73" s="8"/>
      <c r="DJU73" s="8"/>
      <c r="DJV73" s="8"/>
      <c r="DJW73" s="8"/>
      <c r="DJX73" s="8"/>
      <c r="DJY73" s="8"/>
      <c r="DJZ73" s="8"/>
      <c r="DKA73" s="8"/>
      <c r="DKB73" s="8"/>
      <c r="DKC73" s="8"/>
      <c r="DKD73" s="8"/>
      <c r="DKE73" s="8"/>
      <c r="DKF73" s="8"/>
      <c r="DKG73" s="8"/>
      <c r="DKH73" s="8"/>
      <c r="DKI73" s="8"/>
      <c r="DKJ73" s="8"/>
      <c r="DKK73" s="8"/>
      <c r="DKL73" s="8"/>
      <c r="DKM73" s="8"/>
      <c r="DKN73" s="8"/>
      <c r="DKO73" s="8"/>
      <c r="DKP73" s="8"/>
      <c r="DKQ73" s="8"/>
      <c r="DKR73" s="8"/>
      <c r="DKS73" s="8"/>
      <c r="DKT73" s="8"/>
      <c r="DKU73" s="8"/>
      <c r="DKV73" s="8"/>
      <c r="DKW73" s="8"/>
      <c r="DKX73" s="8"/>
      <c r="DKY73" s="8"/>
      <c r="DKZ73" s="8"/>
      <c r="DLA73" s="8"/>
      <c r="DLB73" s="8"/>
      <c r="DLC73" s="8"/>
      <c r="DLD73" s="8"/>
      <c r="DLE73" s="8"/>
      <c r="DLF73" s="8"/>
      <c r="DLG73" s="8"/>
      <c r="DLH73" s="8"/>
      <c r="DLI73" s="8"/>
      <c r="DLJ73" s="8"/>
      <c r="DLK73" s="8"/>
      <c r="DLL73" s="8"/>
      <c r="DLM73" s="8"/>
      <c r="DLN73" s="8"/>
      <c r="DLO73" s="8"/>
      <c r="DLP73" s="8"/>
      <c r="DLQ73" s="8"/>
      <c r="DLR73" s="8"/>
      <c r="DLS73" s="8"/>
      <c r="DLT73" s="8"/>
      <c r="DLU73" s="8"/>
      <c r="DLV73" s="8"/>
      <c r="DLW73" s="8"/>
      <c r="DLX73" s="8"/>
      <c r="DLY73" s="8"/>
      <c r="DLZ73" s="8"/>
      <c r="DMA73" s="8"/>
      <c r="DMB73" s="8"/>
      <c r="DMC73" s="8"/>
      <c r="DMD73" s="8"/>
      <c r="DME73" s="8"/>
      <c r="DMF73" s="8"/>
      <c r="DMG73" s="8"/>
      <c r="DMH73" s="8"/>
      <c r="DMI73" s="8"/>
      <c r="DMJ73" s="8"/>
      <c r="DMK73" s="8"/>
      <c r="DML73" s="8"/>
      <c r="DMM73" s="8"/>
      <c r="DMN73" s="8"/>
      <c r="DMO73" s="8"/>
      <c r="DMP73" s="8"/>
      <c r="DMQ73" s="8"/>
      <c r="DMR73" s="8"/>
      <c r="DMS73" s="8"/>
      <c r="DMT73" s="8"/>
      <c r="DMU73" s="8"/>
      <c r="DMV73" s="8"/>
      <c r="DMW73" s="8"/>
      <c r="DMX73" s="8"/>
      <c r="DMY73" s="8"/>
      <c r="DMZ73" s="8"/>
      <c r="DNA73" s="8"/>
      <c r="DNB73" s="8"/>
      <c r="DNC73" s="8"/>
      <c r="DND73" s="8"/>
      <c r="DNE73" s="8"/>
      <c r="DNF73" s="8"/>
      <c r="DNG73" s="8"/>
      <c r="DNH73" s="8"/>
      <c r="DNI73" s="8"/>
      <c r="DNJ73" s="8"/>
      <c r="DNK73" s="8"/>
      <c r="DNL73" s="8"/>
      <c r="DNM73" s="8"/>
      <c r="DNN73" s="8"/>
      <c r="DNO73" s="8"/>
      <c r="DNP73" s="8"/>
      <c r="DNQ73" s="8"/>
      <c r="DNR73" s="8"/>
      <c r="DNS73" s="8"/>
      <c r="DNT73" s="8"/>
      <c r="DNU73" s="8"/>
      <c r="DNV73" s="8"/>
      <c r="DNW73" s="8"/>
      <c r="DNX73" s="8"/>
      <c r="DNY73" s="8"/>
      <c r="DNZ73" s="8"/>
      <c r="DOA73" s="8"/>
      <c r="DOB73" s="8"/>
      <c r="DOC73" s="8"/>
      <c r="DOD73" s="8"/>
      <c r="DOE73" s="8"/>
      <c r="DOF73" s="8"/>
      <c r="DOG73" s="8"/>
      <c r="DOH73" s="8"/>
      <c r="DOI73" s="8"/>
      <c r="DOJ73" s="8"/>
      <c r="DOK73" s="8"/>
      <c r="DOL73" s="8"/>
      <c r="DOM73" s="8"/>
      <c r="DON73" s="8"/>
      <c r="DOO73" s="8"/>
      <c r="DOP73" s="8"/>
      <c r="DOQ73" s="8"/>
      <c r="DOR73" s="8"/>
      <c r="DOS73" s="8"/>
      <c r="DOT73" s="8"/>
      <c r="DOU73" s="8"/>
      <c r="DOV73" s="8"/>
      <c r="DOW73" s="8"/>
      <c r="DOX73" s="8"/>
      <c r="DOY73" s="8"/>
      <c r="DOZ73" s="8"/>
      <c r="DPA73" s="8"/>
      <c r="DPB73" s="8"/>
      <c r="DPC73" s="8"/>
      <c r="DPD73" s="8"/>
      <c r="DPE73" s="8"/>
      <c r="DPF73" s="8"/>
      <c r="DPG73" s="8"/>
      <c r="DPH73" s="8"/>
      <c r="DPI73" s="8"/>
      <c r="DPJ73" s="8"/>
      <c r="DPK73" s="8"/>
      <c r="DPL73" s="8"/>
      <c r="DPM73" s="8"/>
      <c r="DPN73" s="8"/>
      <c r="DPO73" s="8"/>
      <c r="DPP73" s="8"/>
      <c r="DPQ73" s="8"/>
      <c r="DPR73" s="8"/>
      <c r="DPS73" s="8"/>
      <c r="DPT73" s="8"/>
      <c r="DPU73" s="8"/>
      <c r="DPV73" s="8"/>
      <c r="DPW73" s="8"/>
      <c r="DPX73" s="8"/>
      <c r="DPY73" s="8"/>
      <c r="DPZ73" s="8"/>
      <c r="DQA73" s="8"/>
      <c r="DQB73" s="8"/>
      <c r="DQC73" s="8"/>
      <c r="DQD73" s="8"/>
      <c r="DQE73" s="8"/>
      <c r="DQF73" s="8"/>
      <c r="DQG73" s="8"/>
      <c r="DQH73" s="8"/>
      <c r="DQI73" s="8"/>
      <c r="DQJ73" s="8"/>
      <c r="DQK73" s="8"/>
      <c r="DQL73" s="8"/>
      <c r="DQM73" s="8"/>
      <c r="DQN73" s="8"/>
      <c r="DQO73" s="8"/>
      <c r="DQP73" s="8"/>
      <c r="DQQ73" s="8"/>
      <c r="DQR73" s="8"/>
      <c r="DQS73" s="8"/>
      <c r="DQT73" s="8"/>
      <c r="DQU73" s="8"/>
      <c r="DQV73" s="8"/>
      <c r="DQW73" s="8"/>
      <c r="DQX73" s="8"/>
      <c r="DQY73" s="8"/>
      <c r="DQZ73" s="8"/>
      <c r="DRA73" s="8"/>
      <c r="DRB73" s="8"/>
      <c r="DRC73" s="8"/>
      <c r="DRD73" s="8"/>
      <c r="DRE73" s="8"/>
      <c r="DRF73" s="8"/>
      <c r="DRG73" s="8"/>
      <c r="DRH73" s="8"/>
      <c r="DRI73" s="8"/>
      <c r="DRJ73" s="8"/>
      <c r="DRK73" s="8"/>
      <c r="DRL73" s="8"/>
      <c r="DRM73" s="8"/>
      <c r="DRN73" s="8"/>
      <c r="DRO73" s="8"/>
      <c r="DRP73" s="8"/>
      <c r="DRQ73" s="8"/>
      <c r="DRR73" s="8"/>
      <c r="DRS73" s="8"/>
      <c r="DRT73" s="8"/>
      <c r="DRU73" s="8"/>
      <c r="DRV73" s="8"/>
      <c r="DRW73" s="8"/>
      <c r="DRX73" s="8"/>
      <c r="DRY73" s="8"/>
      <c r="DRZ73" s="8"/>
      <c r="DSA73" s="8"/>
      <c r="DSB73" s="8"/>
      <c r="DSC73" s="8"/>
      <c r="DSD73" s="8"/>
      <c r="DSE73" s="8"/>
      <c r="DSF73" s="8"/>
      <c r="DSG73" s="8"/>
      <c r="DSH73" s="8"/>
      <c r="DSI73" s="8"/>
      <c r="DSJ73" s="8"/>
      <c r="DSK73" s="8"/>
      <c r="DSL73" s="8"/>
      <c r="DSM73" s="8"/>
      <c r="DSN73" s="8"/>
      <c r="DSO73" s="8"/>
      <c r="DSP73" s="8"/>
      <c r="DSQ73" s="8"/>
      <c r="DSR73" s="8"/>
      <c r="DSS73" s="8"/>
      <c r="DST73" s="8"/>
      <c r="DSU73" s="8"/>
      <c r="DSV73" s="8"/>
      <c r="DSW73" s="8"/>
      <c r="DSX73" s="8"/>
      <c r="DSY73" s="8"/>
      <c r="DSZ73" s="8"/>
      <c r="DTA73" s="8"/>
      <c r="DTB73" s="8"/>
      <c r="DTC73" s="8"/>
      <c r="DTD73" s="8"/>
      <c r="DTE73" s="8"/>
      <c r="DTF73" s="8"/>
      <c r="DTG73" s="8"/>
      <c r="DTH73" s="8"/>
      <c r="DTI73" s="8"/>
      <c r="DTJ73" s="8"/>
      <c r="DTK73" s="8"/>
      <c r="DTL73" s="8"/>
      <c r="DTM73" s="8"/>
      <c r="DTN73" s="8"/>
      <c r="DTO73" s="8"/>
      <c r="DTP73" s="8"/>
      <c r="DTQ73" s="8"/>
      <c r="DTR73" s="8"/>
      <c r="DTS73" s="8"/>
      <c r="DTT73" s="8"/>
      <c r="DTU73" s="8"/>
      <c r="DTV73" s="8"/>
      <c r="DTW73" s="8"/>
      <c r="DTX73" s="8"/>
      <c r="DTY73" s="8"/>
      <c r="DTZ73" s="8"/>
      <c r="DUA73" s="8"/>
      <c r="DUB73" s="8"/>
      <c r="DUC73" s="8"/>
      <c r="DUD73" s="8"/>
      <c r="DUE73" s="8"/>
      <c r="DUF73" s="8"/>
      <c r="DUG73" s="8"/>
      <c r="DUH73" s="8"/>
      <c r="DUI73" s="8"/>
      <c r="DUJ73" s="8"/>
      <c r="DUK73" s="8"/>
      <c r="DUL73" s="8"/>
      <c r="DUM73" s="8"/>
      <c r="DUN73" s="8"/>
      <c r="DUO73" s="8"/>
      <c r="DUP73" s="8"/>
      <c r="DUQ73" s="8"/>
      <c r="DUR73" s="8"/>
      <c r="DUS73" s="8"/>
      <c r="DUT73" s="8"/>
      <c r="DUU73" s="8"/>
      <c r="DUV73" s="8"/>
      <c r="DUW73" s="8"/>
      <c r="DUX73" s="8"/>
      <c r="DUY73" s="8"/>
      <c r="DUZ73" s="8"/>
      <c r="DVA73" s="8"/>
      <c r="DVB73" s="8"/>
      <c r="DVC73" s="8"/>
      <c r="DVD73" s="8"/>
      <c r="DVE73" s="8"/>
      <c r="DVF73" s="8"/>
      <c r="DVG73" s="8"/>
      <c r="DVH73" s="8"/>
      <c r="DVI73" s="8"/>
      <c r="DVJ73" s="8"/>
      <c r="DVK73" s="8"/>
      <c r="DVL73" s="8"/>
      <c r="DVM73" s="8"/>
      <c r="DVN73" s="8"/>
      <c r="DVO73" s="8"/>
      <c r="DVP73" s="8"/>
      <c r="DVQ73" s="8"/>
      <c r="DVR73" s="8"/>
      <c r="DVS73" s="8"/>
      <c r="DVT73" s="8"/>
      <c r="DVU73" s="8"/>
      <c r="DVV73" s="8"/>
      <c r="DVW73" s="8"/>
      <c r="DVX73" s="8"/>
      <c r="DVY73" s="8"/>
      <c r="DVZ73" s="8"/>
      <c r="DWA73" s="8"/>
      <c r="DWB73" s="8"/>
      <c r="DWC73" s="8"/>
      <c r="DWD73" s="8"/>
      <c r="DWE73" s="8"/>
      <c r="DWF73" s="8"/>
      <c r="DWG73" s="8"/>
      <c r="DWH73" s="8"/>
      <c r="DWI73" s="8"/>
      <c r="DWJ73" s="8"/>
      <c r="DWK73" s="8"/>
      <c r="DWL73" s="8"/>
      <c r="DWM73" s="8"/>
      <c r="DWN73" s="8"/>
      <c r="DWO73" s="8"/>
      <c r="DWP73" s="8"/>
      <c r="DWQ73" s="8"/>
      <c r="DWR73" s="8"/>
      <c r="DWS73" s="8"/>
      <c r="DWT73" s="8"/>
      <c r="DWU73" s="8"/>
      <c r="DWV73" s="8"/>
      <c r="DWW73" s="8"/>
      <c r="DWX73" s="8"/>
      <c r="DWY73" s="8"/>
      <c r="DWZ73" s="8"/>
      <c r="DXA73" s="8"/>
      <c r="DXB73" s="8"/>
      <c r="DXC73" s="8"/>
      <c r="DXD73" s="8"/>
      <c r="DXE73" s="8"/>
      <c r="DXF73" s="8"/>
      <c r="DXG73" s="8"/>
      <c r="DXH73" s="8"/>
      <c r="DXI73" s="8"/>
      <c r="DXJ73" s="8"/>
      <c r="DXK73" s="8"/>
      <c r="DXL73" s="8"/>
      <c r="DXM73" s="8"/>
      <c r="DXN73" s="8"/>
      <c r="DXO73" s="8"/>
      <c r="DXP73" s="8"/>
      <c r="DXQ73" s="8"/>
      <c r="DXR73" s="8"/>
      <c r="DXS73" s="8"/>
      <c r="DXT73" s="8"/>
      <c r="DXU73" s="8"/>
      <c r="DXV73" s="8"/>
      <c r="DXW73" s="8"/>
      <c r="DXX73" s="8"/>
      <c r="DXY73" s="8"/>
      <c r="DXZ73" s="8"/>
      <c r="DYA73" s="8"/>
      <c r="DYB73" s="8"/>
      <c r="DYC73" s="8"/>
      <c r="DYD73" s="8"/>
      <c r="DYE73" s="8"/>
      <c r="DYF73" s="8"/>
      <c r="DYG73" s="8"/>
      <c r="DYH73" s="8"/>
      <c r="DYI73" s="8"/>
      <c r="DYJ73" s="8"/>
      <c r="DYK73" s="8"/>
      <c r="DYL73" s="8"/>
      <c r="DYM73" s="8"/>
      <c r="DYN73" s="8"/>
      <c r="DYO73" s="8"/>
      <c r="DYP73" s="8"/>
      <c r="DYQ73" s="8"/>
      <c r="DYR73" s="8"/>
      <c r="DYS73" s="8"/>
      <c r="DYT73" s="8"/>
      <c r="DYU73" s="8"/>
      <c r="DYV73" s="8"/>
      <c r="DYW73" s="8"/>
      <c r="DYX73" s="8"/>
      <c r="DYY73" s="8"/>
      <c r="DYZ73" s="8"/>
      <c r="DZA73" s="8"/>
      <c r="DZB73" s="8"/>
      <c r="DZC73" s="8"/>
      <c r="DZD73" s="8"/>
      <c r="DZE73" s="8"/>
      <c r="DZF73" s="8"/>
      <c r="DZG73" s="8"/>
      <c r="DZH73" s="8"/>
      <c r="DZI73" s="8"/>
      <c r="DZJ73" s="8"/>
      <c r="DZK73" s="8"/>
      <c r="DZL73" s="8"/>
      <c r="DZM73" s="8"/>
      <c r="DZN73" s="8"/>
      <c r="DZO73" s="8"/>
      <c r="DZP73" s="8"/>
      <c r="DZQ73" s="8"/>
      <c r="DZR73" s="8"/>
      <c r="DZS73" s="8"/>
      <c r="DZT73" s="8"/>
      <c r="DZU73" s="8"/>
      <c r="DZV73" s="8"/>
      <c r="DZW73" s="8"/>
      <c r="DZX73" s="8"/>
      <c r="DZY73" s="8"/>
      <c r="DZZ73" s="8"/>
      <c r="EAA73" s="8"/>
      <c r="EAB73" s="8"/>
      <c r="EAC73" s="8"/>
      <c r="EAD73" s="8"/>
      <c r="EAE73" s="8"/>
      <c r="EAF73" s="8"/>
      <c r="EAG73" s="8"/>
      <c r="EAH73" s="8"/>
      <c r="EAI73" s="8"/>
      <c r="EAJ73" s="8"/>
      <c r="EAK73" s="8"/>
      <c r="EAL73" s="8"/>
      <c r="EAM73" s="8"/>
      <c r="EAN73" s="8"/>
      <c r="EAO73" s="8"/>
      <c r="EAP73" s="8"/>
      <c r="EAQ73" s="8"/>
      <c r="EAR73" s="8"/>
      <c r="EAS73" s="8"/>
      <c r="EAT73" s="8"/>
      <c r="EAU73" s="8"/>
      <c r="EAV73" s="8"/>
      <c r="EAW73" s="8"/>
      <c r="EAX73" s="8"/>
      <c r="EAY73" s="8"/>
      <c r="EAZ73" s="8"/>
      <c r="EBA73" s="8"/>
      <c r="EBB73" s="8"/>
      <c r="EBC73" s="8"/>
      <c r="EBD73" s="8"/>
      <c r="EBE73" s="8"/>
      <c r="EBF73" s="8"/>
      <c r="EBG73" s="8"/>
      <c r="EBH73" s="8"/>
      <c r="EBI73" s="8"/>
      <c r="EBJ73" s="8"/>
      <c r="EBK73" s="8"/>
      <c r="EBL73" s="8"/>
      <c r="EBM73" s="8"/>
      <c r="EBN73" s="8"/>
      <c r="EBO73" s="8"/>
      <c r="EBP73" s="8"/>
      <c r="EBQ73" s="8"/>
      <c r="EBR73" s="8"/>
      <c r="EBS73" s="8"/>
      <c r="EBT73" s="8"/>
      <c r="EBU73" s="8"/>
      <c r="EBV73" s="8"/>
      <c r="EBW73" s="8"/>
      <c r="EBX73" s="8"/>
      <c r="EBY73" s="8"/>
      <c r="EBZ73" s="8"/>
      <c r="ECA73" s="8"/>
      <c r="ECB73" s="8"/>
      <c r="ECC73" s="8"/>
      <c r="ECD73" s="8"/>
      <c r="ECE73" s="8"/>
      <c r="ECF73" s="8"/>
      <c r="ECG73" s="8"/>
      <c r="ECH73" s="8"/>
      <c r="ECI73" s="8"/>
      <c r="ECJ73" s="8"/>
      <c r="ECK73" s="8"/>
      <c r="ECL73" s="8"/>
      <c r="ECM73" s="8"/>
      <c r="ECN73" s="8"/>
      <c r="ECO73" s="8"/>
      <c r="ECP73" s="8"/>
      <c r="ECQ73" s="8"/>
      <c r="ECR73" s="8"/>
      <c r="ECS73" s="8"/>
      <c r="ECT73" s="8"/>
      <c r="ECU73" s="8"/>
      <c r="ECV73" s="8"/>
      <c r="ECW73" s="8"/>
      <c r="ECX73" s="8"/>
      <c r="ECY73" s="8"/>
      <c r="ECZ73" s="8"/>
      <c r="EDA73" s="8"/>
      <c r="EDB73" s="8"/>
      <c r="EDC73" s="8"/>
      <c r="EDD73" s="8"/>
      <c r="EDE73" s="8"/>
      <c r="EDF73" s="8"/>
      <c r="EDG73" s="8"/>
      <c r="EDH73" s="8"/>
      <c r="EDI73" s="8"/>
      <c r="EDJ73" s="8"/>
      <c r="EDK73" s="8"/>
      <c r="EDL73" s="8"/>
      <c r="EDM73" s="8"/>
      <c r="EDN73" s="8"/>
      <c r="EDO73" s="8"/>
      <c r="EDP73" s="8"/>
      <c r="EDQ73" s="8"/>
      <c r="EDR73" s="8"/>
      <c r="EDS73" s="8"/>
      <c r="EDT73" s="8"/>
      <c r="EDU73" s="8"/>
      <c r="EDV73" s="8"/>
      <c r="EDW73" s="8"/>
      <c r="EDX73" s="8"/>
      <c r="EDY73" s="8"/>
      <c r="EDZ73" s="8"/>
      <c r="EEA73" s="8"/>
      <c r="EEB73" s="8"/>
      <c r="EEC73" s="8"/>
      <c r="EED73" s="8"/>
      <c r="EEE73" s="8"/>
      <c r="EEF73" s="8"/>
      <c r="EEG73" s="8"/>
      <c r="EEH73" s="8"/>
      <c r="EEI73" s="8"/>
      <c r="EEJ73" s="8"/>
      <c r="EEK73" s="8"/>
      <c r="EEL73" s="8"/>
      <c r="EEM73" s="8"/>
      <c r="EEN73" s="8"/>
      <c r="EEO73" s="8"/>
      <c r="EEP73" s="8"/>
      <c r="EEQ73" s="8"/>
      <c r="EER73" s="8"/>
      <c r="EES73" s="8"/>
      <c r="EET73" s="8"/>
      <c r="EEU73" s="8"/>
      <c r="EEV73" s="8"/>
      <c r="EEW73" s="8"/>
      <c r="EEX73" s="8"/>
      <c r="EEY73" s="8"/>
      <c r="EEZ73" s="8"/>
      <c r="EFA73" s="8"/>
      <c r="EFB73" s="8"/>
      <c r="EFC73" s="8"/>
      <c r="EFD73" s="8"/>
      <c r="EFE73" s="8"/>
      <c r="EFF73" s="8"/>
      <c r="EFG73" s="8"/>
      <c r="EFH73" s="8"/>
      <c r="EFI73" s="8"/>
      <c r="EFJ73" s="8"/>
      <c r="EFK73" s="8"/>
      <c r="EFL73" s="8"/>
      <c r="EFM73" s="8"/>
      <c r="EFN73" s="8"/>
      <c r="EFO73" s="8"/>
      <c r="EFP73" s="8"/>
      <c r="EFQ73" s="8"/>
      <c r="EFR73" s="8"/>
      <c r="EFS73" s="8"/>
      <c r="EFT73" s="8"/>
      <c r="EFU73" s="8"/>
      <c r="EFV73" s="8"/>
      <c r="EFW73" s="8"/>
      <c r="EFX73" s="8"/>
      <c r="EFY73" s="8"/>
      <c r="EFZ73" s="8"/>
      <c r="EGA73" s="8"/>
      <c r="EGB73" s="8"/>
      <c r="EGC73" s="8"/>
      <c r="EGD73" s="8"/>
      <c r="EGE73" s="8"/>
      <c r="EGF73" s="8"/>
      <c r="EGG73" s="8"/>
      <c r="EGH73" s="8"/>
      <c r="EGI73" s="8"/>
      <c r="EGJ73" s="8"/>
      <c r="EGK73" s="8"/>
      <c r="EGL73" s="8"/>
      <c r="EGM73" s="8"/>
      <c r="EGN73" s="8"/>
      <c r="EGO73" s="8"/>
      <c r="EGP73" s="8"/>
      <c r="EGQ73" s="8"/>
      <c r="EGR73" s="8"/>
      <c r="EGS73" s="8"/>
      <c r="EGT73" s="8"/>
      <c r="EGU73" s="8"/>
      <c r="EGV73" s="8"/>
      <c r="EGW73" s="8"/>
      <c r="EGX73" s="8"/>
      <c r="EGY73" s="8"/>
      <c r="EGZ73" s="8"/>
      <c r="EHA73" s="8"/>
      <c r="EHB73" s="8"/>
      <c r="EHC73" s="8"/>
      <c r="EHD73" s="8"/>
      <c r="EHE73" s="8"/>
      <c r="EHF73" s="8"/>
      <c r="EHG73" s="8"/>
      <c r="EHH73" s="8"/>
      <c r="EHI73" s="8"/>
      <c r="EHJ73" s="8"/>
      <c r="EHK73" s="8"/>
      <c r="EHL73" s="8"/>
      <c r="EHM73" s="8"/>
      <c r="EHN73" s="8"/>
      <c r="EHO73" s="8"/>
      <c r="EHP73" s="8"/>
      <c r="EHQ73" s="8"/>
      <c r="EHR73" s="8"/>
      <c r="EHS73" s="8"/>
      <c r="EHT73" s="8"/>
      <c r="EHU73" s="8"/>
      <c r="EHV73" s="8"/>
      <c r="EHW73" s="8"/>
      <c r="EHX73" s="8"/>
      <c r="EHY73" s="8"/>
      <c r="EHZ73" s="8"/>
      <c r="EIA73" s="8"/>
      <c r="EIB73" s="8"/>
      <c r="EIC73" s="8"/>
      <c r="EID73" s="8"/>
      <c r="EIE73" s="8"/>
      <c r="EIF73" s="8"/>
      <c r="EIG73" s="8"/>
      <c r="EIH73" s="8"/>
      <c r="EII73" s="8"/>
      <c r="EIJ73" s="8"/>
      <c r="EIK73" s="8"/>
      <c r="EIL73" s="8"/>
      <c r="EIM73" s="8"/>
      <c r="EIN73" s="8"/>
      <c r="EIO73" s="8"/>
      <c r="EIP73" s="8"/>
      <c r="EIQ73" s="8"/>
      <c r="EIR73" s="8"/>
      <c r="EIS73" s="8"/>
      <c r="EIT73" s="8"/>
      <c r="EIU73" s="8"/>
      <c r="EIV73" s="8"/>
      <c r="EIW73" s="8"/>
      <c r="EIX73" s="8"/>
      <c r="EIY73" s="8"/>
      <c r="EIZ73" s="8"/>
      <c r="EJA73" s="8"/>
      <c r="EJB73" s="8"/>
      <c r="EJC73" s="8"/>
      <c r="EJD73" s="8"/>
      <c r="EJE73" s="8"/>
      <c r="EJF73" s="8"/>
      <c r="EJG73" s="8"/>
      <c r="EJH73" s="8"/>
      <c r="EJI73" s="8"/>
      <c r="EJJ73" s="8"/>
      <c r="EJK73" s="8"/>
      <c r="EJL73" s="8"/>
      <c r="EJM73" s="8"/>
      <c r="EJN73" s="8"/>
      <c r="EJO73" s="8"/>
      <c r="EJP73" s="8"/>
      <c r="EJQ73" s="8"/>
      <c r="EJR73" s="8"/>
      <c r="EJS73" s="8"/>
      <c r="EJT73" s="8"/>
      <c r="EJU73" s="8"/>
      <c r="EJV73" s="8"/>
      <c r="EJW73" s="8"/>
      <c r="EJX73" s="8"/>
      <c r="EJY73" s="8"/>
      <c r="EJZ73" s="8"/>
      <c r="EKA73" s="8"/>
      <c r="EKB73" s="8"/>
      <c r="EKC73" s="8"/>
      <c r="EKD73" s="8"/>
      <c r="EKE73" s="8"/>
      <c r="EKF73" s="8"/>
      <c r="EKG73" s="8"/>
      <c r="EKH73" s="8"/>
      <c r="EKI73" s="8"/>
      <c r="EKJ73" s="8"/>
      <c r="EKK73" s="8"/>
      <c r="EKL73" s="8"/>
      <c r="EKM73" s="8"/>
      <c r="EKN73" s="8"/>
      <c r="EKO73" s="8"/>
      <c r="EKP73" s="8"/>
      <c r="EKQ73" s="8"/>
      <c r="EKR73" s="8"/>
      <c r="EKS73" s="8"/>
      <c r="EKT73" s="8"/>
      <c r="EKU73" s="8"/>
      <c r="EKV73" s="8"/>
      <c r="EKW73" s="8"/>
      <c r="EKX73" s="8"/>
      <c r="EKY73" s="8"/>
      <c r="EKZ73" s="8"/>
      <c r="ELA73" s="8"/>
      <c r="ELB73" s="8"/>
      <c r="ELC73" s="8"/>
      <c r="ELD73" s="8"/>
      <c r="ELE73" s="8"/>
      <c r="ELF73" s="8"/>
      <c r="ELG73" s="8"/>
      <c r="ELH73" s="8"/>
      <c r="ELI73" s="8"/>
      <c r="ELJ73" s="8"/>
      <c r="ELK73" s="8"/>
      <c r="ELL73" s="8"/>
      <c r="ELM73" s="8"/>
      <c r="ELN73" s="8"/>
      <c r="ELO73" s="8"/>
      <c r="ELP73" s="8"/>
      <c r="ELQ73" s="8"/>
      <c r="ELR73" s="8"/>
      <c r="ELS73" s="8"/>
      <c r="ELT73" s="8"/>
      <c r="ELU73" s="8"/>
      <c r="ELV73" s="8"/>
      <c r="ELW73" s="8"/>
      <c r="ELX73" s="8"/>
      <c r="ELY73" s="8"/>
      <c r="ELZ73" s="8"/>
      <c r="EMA73" s="8"/>
      <c r="EMB73" s="8"/>
      <c r="EMC73" s="8"/>
      <c r="EMD73" s="8"/>
      <c r="EME73" s="8"/>
      <c r="EMF73" s="8"/>
      <c r="EMG73" s="8"/>
      <c r="EMH73" s="8"/>
      <c r="EMI73" s="8"/>
      <c r="EMJ73" s="8"/>
      <c r="EMK73" s="8"/>
      <c r="EML73" s="8"/>
      <c r="EMM73" s="8"/>
      <c r="EMN73" s="8"/>
      <c r="EMO73" s="8"/>
      <c r="EMP73" s="8"/>
      <c r="EMQ73" s="8"/>
      <c r="EMR73" s="8"/>
      <c r="EMS73" s="8"/>
      <c r="EMT73" s="8"/>
      <c r="EMU73" s="8"/>
      <c r="EMV73" s="8"/>
      <c r="EMW73" s="8"/>
      <c r="EMX73" s="8"/>
      <c r="EMY73" s="8"/>
      <c r="EMZ73" s="8"/>
      <c r="ENA73" s="8"/>
      <c r="ENB73" s="8"/>
      <c r="ENC73" s="8"/>
      <c r="END73" s="8"/>
      <c r="ENE73" s="8"/>
      <c r="ENF73" s="8"/>
      <c r="ENG73" s="8"/>
      <c r="ENH73" s="8"/>
      <c r="ENI73" s="8"/>
      <c r="ENJ73" s="8"/>
      <c r="ENK73" s="8"/>
      <c r="ENL73" s="8"/>
      <c r="ENM73" s="8"/>
      <c r="ENN73" s="8"/>
      <c r="ENO73" s="8"/>
      <c r="ENP73" s="8"/>
      <c r="ENQ73" s="8"/>
      <c r="ENR73" s="8"/>
      <c r="ENS73" s="8"/>
      <c r="ENT73" s="8"/>
      <c r="ENU73" s="8"/>
      <c r="ENV73" s="8"/>
      <c r="ENW73" s="8"/>
      <c r="ENX73" s="8"/>
      <c r="ENY73" s="8"/>
      <c r="ENZ73" s="8"/>
      <c r="EOA73" s="8"/>
      <c r="EOB73" s="8"/>
      <c r="EOC73" s="8"/>
      <c r="EOD73" s="8"/>
      <c r="EOE73" s="8"/>
      <c r="EOF73" s="8"/>
      <c r="EOG73" s="8"/>
      <c r="EOH73" s="8"/>
      <c r="EOI73" s="8"/>
      <c r="EOJ73" s="8"/>
      <c r="EOK73" s="8"/>
      <c r="EOL73" s="8"/>
      <c r="EOM73" s="8"/>
      <c r="EON73" s="8"/>
      <c r="EOO73" s="8"/>
      <c r="EOP73" s="8"/>
      <c r="EOQ73" s="8"/>
      <c r="EOR73" s="8"/>
      <c r="EOS73" s="8"/>
      <c r="EOT73" s="8"/>
      <c r="EOU73" s="8"/>
      <c r="EOV73" s="8"/>
      <c r="EOW73" s="8"/>
      <c r="EOX73" s="8"/>
      <c r="EOY73" s="8"/>
      <c r="EOZ73" s="8"/>
      <c r="EPA73" s="8"/>
      <c r="EPB73" s="8"/>
      <c r="EPC73" s="8"/>
      <c r="EPD73" s="8"/>
      <c r="EPE73" s="8"/>
      <c r="EPF73" s="8"/>
      <c r="EPG73" s="8"/>
      <c r="EPH73" s="8"/>
      <c r="EPI73" s="8"/>
      <c r="EPJ73" s="8"/>
      <c r="EPK73" s="8"/>
      <c r="EPL73" s="8"/>
      <c r="EPM73" s="8"/>
      <c r="EPN73" s="8"/>
      <c r="EPO73" s="8"/>
      <c r="EPP73" s="8"/>
      <c r="EPQ73" s="8"/>
      <c r="EPR73" s="8"/>
      <c r="EPS73" s="8"/>
      <c r="EPT73" s="8"/>
      <c r="EPU73" s="8"/>
      <c r="EPV73" s="8"/>
      <c r="EPW73" s="8"/>
      <c r="EPX73" s="8"/>
      <c r="EPY73" s="8"/>
      <c r="EPZ73" s="8"/>
      <c r="EQA73" s="8"/>
      <c r="EQB73" s="8"/>
      <c r="EQC73" s="8"/>
      <c r="EQD73" s="8"/>
      <c r="EQE73" s="8"/>
      <c r="EQF73" s="8"/>
      <c r="EQG73" s="8"/>
      <c r="EQH73" s="8"/>
      <c r="EQI73" s="8"/>
      <c r="EQJ73" s="8"/>
      <c r="EQK73" s="8"/>
      <c r="EQL73" s="8"/>
      <c r="EQM73" s="8"/>
      <c r="EQN73" s="8"/>
      <c r="EQO73" s="8"/>
      <c r="EQP73" s="8"/>
      <c r="EQQ73" s="8"/>
      <c r="EQR73" s="8"/>
      <c r="EQS73" s="8"/>
      <c r="EQT73" s="8"/>
      <c r="EQU73" s="8"/>
      <c r="EQV73" s="8"/>
      <c r="EQW73" s="8"/>
      <c r="EQX73" s="8"/>
      <c r="EQY73" s="8"/>
      <c r="EQZ73" s="8"/>
      <c r="ERA73" s="8"/>
      <c r="ERB73" s="8"/>
      <c r="ERC73" s="8"/>
      <c r="ERD73" s="8"/>
      <c r="ERE73" s="8"/>
      <c r="ERF73" s="8"/>
      <c r="ERG73" s="8"/>
      <c r="ERH73" s="8"/>
      <c r="ERI73" s="8"/>
      <c r="ERJ73" s="8"/>
      <c r="ERK73" s="8"/>
      <c r="ERL73" s="8"/>
      <c r="ERM73" s="8"/>
      <c r="ERN73" s="8"/>
      <c r="ERO73" s="8"/>
      <c r="ERP73" s="8"/>
      <c r="ERQ73" s="8"/>
      <c r="ERR73" s="8"/>
      <c r="ERS73" s="8"/>
      <c r="ERT73" s="8"/>
      <c r="ERU73" s="8"/>
      <c r="ERV73" s="8"/>
      <c r="ERW73" s="8"/>
      <c r="ERX73" s="8"/>
      <c r="ERY73" s="8"/>
      <c r="ERZ73" s="8"/>
      <c r="ESA73" s="8"/>
      <c r="ESB73" s="8"/>
      <c r="ESC73" s="8"/>
      <c r="ESD73" s="8"/>
      <c r="ESE73" s="8"/>
      <c r="ESF73" s="8"/>
      <c r="ESG73" s="8"/>
      <c r="ESH73" s="8"/>
      <c r="ESI73" s="8"/>
      <c r="ESJ73" s="8"/>
      <c r="ESK73" s="8"/>
      <c r="ESL73" s="8"/>
      <c r="ESM73" s="8"/>
      <c r="ESN73" s="8"/>
      <c r="ESO73" s="8"/>
      <c r="ESP73" s="8"/>
      <c r="ESQ73" s="8"/>
      <c r="ESR73" s="8"/>
      <c r="ESS73" s="8"/>
      <c r="EST73" s="8"/>
      <c r="ESU73" s="8"/>
      <c r="ESV73" s="8"/>
      <c r="ESW73" s="8"/>
      <c r="ESX73" s="8"/>
      <c r="ESY73" s="8"/>
      <c r="ESZ73" s="8"/>
      <c r="ETA73" s="8"/>
      <c r="ETB73" s="8"/>
      <c r="ETC73" s="8"/>
      <c r="ETD73" s="8"/>
      <c r="ETE73" s="8"/>
      <c r="ETF73" s="8"/>
      <c r="ETG73" s="8"/>
      <c r="ETH73" s="8"/>
      <c r="ETI73" s="8"/>
      <c r="ETJ73" s="8"/>
      <c r="ETK73" s="8"/>
      <c r="ETL73" s="8"/>
      <c r="ETM73" s="8"/>
      <c r="ETN73" s="8"/>
      <c r="ETO73" s="8"/>
      <c r="ETP73" s="8"/>
      <c r="ETQ73" s="8"/>
      <c r="ETR73" s="8"/>
      <c r="ETS73" s="8"/>
      <c r="ETT73" s="8"/>
      <c r="ETU73" s="8"/>
      <c r="ETV73" s="8"/>
      <c r="ETW73" s="8"/>
      <c r="ETX73" s="8"/>
      <c r="ETY73" s="8"/>
      <c r="ETZ73" s="8"/>
      <c r="EUA73" s="8"/>
      <c r="EUB73" s="8"/>
      <c r="EUC73" s="8"/>
      <c r="EUD73" s="8"/>
      <c r="EUE73" s="8"/>
      <c r="EUF73" s="8"/>
      <c r="EUG73" s="8"/>
      <c r="EUH73" s="8"/>
      <c r="EUI73" s="8"/>
      <c r="EUJ73" s="8"/>
      <c r="EUK73" s="8"/>
      <c r="EUL73" s="8"/>
      <c r="EUM73" s="8"/>
      <c r="EUN73" s="8"/>
      <c r="EUO73" s="8"/>
      <c r="EUP73" s="8"/>
      <c r="EUQ73" s="8"/>
      <c r="EUR73" s="8"/>
      <c r="EUS73" s="8"/>
      <c r="EUT73" s="8"/>
      <c r="EUU73" s="8"/>
      <c r="EUV73" s="8"/>
      <c r="EUW73" s="8"/>
      <c r="EUX73" s="8"/>
      <c r="EUY73" s="8"/>
      <c r="EUZ73" s="8"/>
      <c r="EVA73" s="8"/>
      <c r="EVB73" s="8"/>
      <c r="EVC73" s="8"/>
      <c r="EVD73" s="8"/>
      <c r="EVE73" s="8"/>
      <c r="EVF73" s="8"/>
      <c r="EVG73" s="8"/>
      <c r="EVH73" s="8"/>
      <c r="EVI73" s="8"/>
      <c r="EVJ73" s="8"/>
      <c r="EVK73" s="8"/>
      <c r="EVL73" s="8"/>
      <c r="EVM73" s="8"/>
      <c r="EVN73" s="8"/>
      <c r="EVO73" s="8"/>
      <c r="EVP73" s="8"/>
      <c r="EVQ73" s="8"/>
      <c r="EVR73" s="8"/>
      <c r="EVS73" s="8"/>
      <c r="EVT73" s="8"/>
      <c r="EVU73" s="8"/>
      <c r="EVV73" s="8"/>
      <c r="EVW73" s="8"/>
      <c r="EVX73" s="8"/>
      <c r="EVY73" s="8"/>
      <c r="EVZ73" s="8"/>
      <c r="EWA73" s="8"/>
      <c r="EWB73" s="8"/>
      <c r="EWC73" s="8"/>
      <c r="EWD73" s="8"/>
      <c r="EWE73" s="8"/>
      <c r="EWF73" s="8"/>
      <c r="EWG73" s="8"/>
      <c r="EWH73" s="8"/>
      <c r="EWI73" s="8"/>
      <c r="EWJ73" s="8"/>
      <c r="EWK73" s="8"/>
      <c r="EWL73" s="8"/>
      <c r="EWM73" s="8"/>
      <c r="EWN73" s="8"/>
      <c r="EWO73" s="8"/>
      <c r="EWP73" s="8"/>
      <c r="EWQ73" s="8"/>
      <c r="EWR73" s="8"/>
      <c r="EWS73" s="8"/>
      <c r="EWT73" s="8"/>
      <c r="EWU73" s="8"/>
      <c r="EWV73" s="8"/>
      <c r="EWW73" s="8"/>
      <c r="EWX73" s="8"/>
      <c r="EWY73" s="8"/>
      <c r="EWZ73" s="8"/>
      <c r="EXA73" s="8"/>
      <c r="EXB73" s="8"/>
      <c r="EXC73" s="8"/>
      <c r="EXD73" s="8"/>
      <c r="EXE73" s="8"/>
      <c r="EXF73" s="8"/>
      <c r="EXG73" s="8"/>
      <c r="EXH73" s="8"/>
      <c r="EXI73" s="8"/>
      <c r="EXJ73" s="8"/>
      <c r="EXK73" s="8"/>
      <c r="EXL73" s="8"/>
      <c r="EXM73" s="8"/>
      <c r="EXN73" s="8"/>
      <c r="EXO73" s="8"/>
      <c r="EXP73" s="8"/>
      <c r="EXQ73" s="8"/>
      <c r="EXR73" s="8"/>
      <c r="EXS73" s="8"/>
      <c r="EXT73" s="8"/>
      <c r="EXU73" s="8"/>
      <c r="EXV73" s="8"/>
      <c r="EXW73" s="8"/>
      <c r="EXX73" s="8"/>
      <c r="EXY73" s="8"/>
      <c r="EXZ73" s="8"/>
      <c r="EYA73" s="8"/>
      <c r="EYB73" s="8"/>
      <c r="EYC73" s="8"/>
      <c r="EYD73" s="8"/>
      <c r="EYE73" s="8"/>
      <c r="EYF73" s="8"/>
      <c r="EYG73" s="8"/>
      <c r="EYH73" s="8"/>
      <c r="EYI73" s="8"/>
      <c r="EYJ73" s="8"/>
      <c r="EYK73" s="8"/>
      <c r="EYL73" s="8"/>
      <c r="EYM73" s="8"/>
      <c r="EYN73" s="8"/>
      <c r="EYO73" s="8"/>
      <c r="EYP73" s="8"/>
      <c r="EYQ73" s="8"/>
      <c r="EYR73" s="8"/>
      <c r="EYS73" s="8"/>
      <c r="EYT73" s="8"/>
      <c r="EYU73" s="8"/>
      <c r="EYV73" s="8"/>
      <c r="EYW73" s="8"/>
      <c r="EYX73" s="8"/>
      <c r="EYY73" s="8"/>
      <c r="EYZ73" s="8"/>
      <c r="EZA73" s="8"/>
      <c r="EZB73" s="8"/>
      <c r="EZC73" s="8"/>
      <c r="EZD73" s="8"/>
      <c r="EZE73" s="8"/>
      <c r="EZF73" s="8"/>
      <c r="EZG73" s="8"/>
      <c r="EZH73" s="8"/>
      <c r="EZI73" s="8"/>
      <c r="EZJ73" s="8"/>
      <c r="EZK73" s="8"/>
      <c r="EZL73" s="8"/>
      <c r="EZM73" s="8"/>
      <c r="EZN73" s="8"/>
      <c r="EZO73" s="8"/>
      <c r="EZP73" s="8"/>
      <c r="EZQ73" s="8"/>
      <c r="EZR73" s="8"/>
      <c r="EZS73" s="8"/>
      <c r="EZT73" s="8"/>
      <c r="EZU73" s="8"/>
      <c r="EZV73" s="8"/>
      <c r="EZW73" s="8"/>
      <c r="EZX73" s="8"/>
      <c r="EZY73" s="8"/>
      <c r="EZZ73" s="8"/>
      <c r="FAA73" s="8"/>
      <c r="FAB73" s="8"/>
      <c r="FAC73" s="8"/>
      <c r="FAD73" s="8"/>
      <c r="FAE73" s="8"/>
      <c r="FAF73" s="8"/>
      <c r="FAG73" s="8"/>
      <c r="FAH73" s="8"/>
      <c r="FAI73" s="8"/>
      <c r="FAJ73" s="8"/>
      <c r="FAK73" s="8"/>
      <c r="FAL73" s="8"/>
      <c r="FAM73" s="8"/>
      <c r="FAN73" s="8"/>
      <c r="FAO73" s="8"/>
      <c r="FAP73" s="8"/>
      <c r="FAQ73" s="8"/>
      <c r="FAR73" s="8"/>
      <c r="FAS73" s="8"/>
      <c r="FAT73" s="8"/>
      <c r="FAU73" s="8"/>
      <c r="FAV73" s="8"/>
      <c r="FAW73" s="8"/>
      <c r="FAX73" s="8"/>
      <c r="FAY73" s="8"/>
      <c r="FAZ73" s="8"/>
      <c r="FBA73" s="8"/>
      <c r="FBB73" s="8"/>
      <c r="FBC73" s="8"/>
      <c r="FBD73" s="8"/>
      <c r="FBE73" s="8"/>
      <c r="FBF73" s="8"/>
      <c r="FBG73" s="8"/>
      <c r="FBH73" s="8"/>
      <c r="FBI73" s="8"/>
      <c r="FBJ73" s="8"/>
      <c r="FBK73" s="8"/>
      <c r="FBL73" s="8"/>
      <c r="FBM73" s="8"/>
      <c r="FBN73" s="8"/>
      <c r="FBO73" s="8"/>
      <c r="FBP73" s="8"/>
      <c r="FBQ73" s="8"/>
      <c r="FBR73" s="8"/>
      <c r="FBS73" s="8"/>
      <c r="FBT73" s="8"/>
      <c r="FBU73" s="8"/>
      <c r="FBV73" s="8"/>
      <c r="FBW73" s="8"/>
      <c r="FBX73" s="8"/>
      <c r="FBY73" s="8"/>
      <c r="FBZ73" s="8"/>
      <c r="FCA73" s="8"/>
      <c r="FCB73" s="8"/>
      <c r="FCC73" s="8"/>
      <c r="FCD73" s="8"/>
      <c r="FCE73" s="8"/>
      <c r="FCF73" s="8"/>
      <c r="FCG73" s="8"/>
      <c r="FCH73" s="8"/>
      <c r="FCI73" s="8"/>
      <c r="FCJ73" s="8"/>
      <c r="FCK73" s="8"/>
      <c r="FCL73" s="8"/>
      <c r="FCM73" s="8"/>
      <c r="FCN73" s="8"/>
      <c r="FCO73" s="8"/>
      <c r="FCP73" s="8"/>
      <c r="FCQ73" s="8"/>
      <c r="FCR73" s="8"/>
      <c r="FCS73" s="8"/>
      <c r="FCT73" s="8"/>
      <c r="FCU73" s="8"/>
      <c r="FCV73" s="8"/>
      <c r="FCW73" s="8"/>
      <c r="FCX73" s="8"/>
      <c r="FCY73" s="8"/>
      <c r="FCZ73" s="8"/>
      <c r="FDA73" s="8"/>
      <c r="FDB73" s="8"/>
      <c r="FDC73" s="8"/>
      <c r="FDD73" s="8"/>
      <c r="FDE73" s="8"/>
      <c r="FDF73" s="8"/>
      <c r="FDG73" s="8"/>
      <c r="FDH73" s="8"/>
      <c r="FDI73" s="8"/>
      <c r="FDJ73" s="8"/>
      <c r="FDK73" s="8"/>
      <c r="FDL73" s="8"/>
      <c r="FDM73" s="8"/>
      <c r="FDN73" s="8"/>
      <c r="FDO73" s="8"/>
      <c r="FDP73" s="8"/>
      <c r="FDQ73" s="8"/>
      <c r="FDR73" s="8"/>
      <c r="FDS73" s="8"/>
      <c r="FDT73" s="8"/>
      <c r="FDU73" s="8"/>
      <c r="FDV73" s="8"/>
      <c r="FDW73" s="8"/>
      <c r="FDX73" s="8"/>
      <c r="FDY73" s="8"/>
      <c r="FDZ73" s="8"/>
      <c r="FEA73" s="8"/>
      <c r="FEB73" s="8"/>
      <c r="FEC73" s="8"/>
      <c r="FED73" s="8"/>
      <c r="FEE73" s="8"/>
      <c r="FEF73" s="8"/>
      <c r="FEG73" s="8"/>
      <c r="FEH73" s="8"/>
      <c r="FEI73" s="8"/>
      <c r="FEJ73" s="8"/>
      <c r="FEK73" s="8"/>
      <c r="FEL73" s="8"/>
      <c r="FEM73" s="8"/>
      <c r="FEN73" s="8"/>
      <c r="FEO73" s="8"/>
      <c r="FEP73" s="8"/>
      <c r="FEQ73" s="8"/>
      <c r="FER73" s="8"/>
      <c r="FES73" s="8"/>
      <c r="FET73" s="8"/>
      <c r="FEU73" s="8"/>
      <c r="FEV73" s="8"/>
      <c r="FEW73" s="8"/>
      <c r="FEX73" s="8"/>
      <c r="FEY73" s="8"/>
      <c r="FEZ73" s="8"/>
      <c r="FFA73" s="8"/>
      <c r="FFB73" s="8"/>
      <c r="FFC73" s="8"/>
      <c r="FFD73" s="8"/>
      <c r="FFE73" s="8"/>
      <c r="FFF73" s="8"/>
      <c r="FFG73" s="8"/>
      <c r="FFH73" s="8"/>
      <c r="FFI73" s="8"/>
      <c r="FFJ73" s="8"/>
      <c r="FFK73" s="8"/>
      <c r="FFL73" s="8"/>
      <c r="FFM73" s="8"/>
      <c r="FFN73" s="8"/>
      <c r="FFO73" s="8"/>
      <c r="FFP73" s="8"/>
      <c r="FFQ73" s="8"/>
      <c r="FFR73" s="8"/>
      <c r="FFS73" s="8"/>
      <c r="FFT73" s="8"/>
      <c r="FFU73" s="8"/>
      <c r="FFV73" s="8"/>
      <c r="FFW73" s="8"/>
      <c r="FFX73" s="8"/>
      <c r="FFY73" s="8"/>
      <c r="FFZ73" s="8"/>
      <c r="FGA73" s="8"/>
      <c r="FGB73" s="8"/>
      <c r="FGC73" s="8"/>
      <c r="FGD73" s="8"/>
      <c r="FGE73" s="8"/>
      <c r="FGF73" s="8"/>
      <c r="FGG73" s="8"/>
      <c r="FGH73" s="8"/>
      <c r="FGI73" s="8"/>
      <c r="FGJ73" s="8"/>
      <c r="FGK73" s="8"/>
      <c r="FGL73" s="8"/>
      <c r="FGM73" s="8"/>
      <c r="FGN73" s="8"/>
      <c r="FGO73" s="8"/>
      <c r="FGP73" s="8"/>
      <c r="FGQ73" s="8"/>
      <c r="FGR73" s="8"/>
      <c r="FGS73" s="8"/>
      <c r="FGT73" s="8"/>
      <c r="FGU73" s="8"/>
      <c r="FGV73" s="8"/>
      <c r="FGW73" s="8"/>
      <c r="FGX73" s="8"/>
      <c r="FGY73" s="8"/>
      <c r="FGZ73" s="8"/>
      <c r="FHA73" s="8"/>
      <c r="FHB73" s="8"/>
      <c r="FHC73" s="8"/>
      <c r="FHD73" s="8"/>
      <c r="FHE73" s="8"/>
      <c r="FHF73" s="8"/>
      <c r="FHG73" s="8"/>
      <c r="FHH73" s="8"/>
      <c r="FHI73" s="8"/>
      <c r="FHJ73" s="8"/>
      <c r="FHK73" s="8"/>
      <c r="FHL73" s="8"/>
      <c r="FHM73" s="8"/>
      <c r="FHN73" s="8"/>
      <c r="FHO73" s="8"/>
      <c r="FHP73" s="8"/>
      <c r="FHQ73" s="8"/>
      <c r="FHR73" s="8"/>
      <c r="FHS73" s="8"/>
      <c r="FHT73" s="8"/>
      <c r="FHU73" s="8"/>
      <c r="FHV73" s="8"/>
      <c r="FHW73" s="8"/>
      <c r="FHX73" s="8"/>
      <c r="FHY73" s="8"/>
      <c r="FHZ73" s="8"/>
      <c r="FIA73" s="8"/>
      <c r="FIB73" s="8"/>
      <c r="FIC73" s="8"/>
      <c r="FID73" s="8"/>
      <c r="FIE73" s="8"/>
      <c r="FIF73" s="8"/>
      <c r="FIG73" s="8"/>
      <c r="FIH73" s="8"/>
      <c r="FII73" s="8"/>
      <c r="FIJ73" s="8"/>
      <c r="FIK73" s="8"/>
      <c r="FIL73" s="8"/>
      <c r="FIM73" s="8"/>
      <c r="FIN73" s="8"/>
      <c r="FIO73" s="8"/>
      <c r="FIP73" s="8"/>
      <c r="FIQ73" s="8"/>
      <c r="FIR73" s="8"/>
      <c r="FIS73" s="8"/>
      <c r="FIT73" s="8"/>
      <c r="FIU73" s="8"/>
      <c r="FIV73" s="8"/>
      <c r="FIW73" s="8"/>
      <c r="FIX73" s="8"/>
      <c r="FIY73" s="8"/>
      <c r="FIZ73" s="8"/>
      <c r="FJA73" s="8"/>
      <c r="FJB73" s="8"/>
      <c r="FJC73" s="8"/>
      <c r="FJD73" s="8"/>
      <c r="FJE73" s="8"/>
      <c r="FJF73" s="8"/>
      <c r="FJG73" s="8"/>
      <c r="FJH73" s="8"/>
      <c r="FJI73" s="8"/>
      <c r="FJJ73" s="8"/>
      <c r="FJK73" s="8"/>
      <c r="FJL73" s="8"/>
      <c r="FJM73" s="8"/>
      <c r="FJN73" s="8"/>
      <c r="FJO73" s="8"/>
      <c r="FJP73" s="8"/>
      <c r="FJQ73" s="8"/>
      <c r="FJR73" s="8"/>
      <c r="FJS73" s="8"/>
      <c r="FJT73" s="8"/>
      <c r="FJU73" s="8"/>
      <c r="FJV73" s="8"/>
      <c r="FJW73" s="8"/>
      <c r="FJX73" s="8"/>
      <c r="FJY73" s="8"/>
      <c r="FJZ73" s="8"/>
      <c r="FKA73" s="8"/>
      <c r="FKB73" s="8"/>
      <c r="FKC73" s="8"/>
      <c r="FKD73" s="8"/>
      <c r="FKE73" s="8"/>
      <c r="FKF73" s="8"/>
      <c r="FKG73" s="8"/>
      <c r="FKH73" s="8"/>
      <c r="FKI73" s="8"/>
      <c r="FKJ73" s="8"/>
      <c r="FKK73" s="8"/>
      <c r="FKL73" s="8"/>
      <c r="FKM73" s="8"/>
      <c r="FKN73" s="8"/>
      <c r="FKO73" s="8"/>
      <c r="FKP73" s="8"/>
      <c r="FKQ73" s="8"/>
      <c r="FKR73" s="8"/>
      <c r="FKS73" s="8"/>
      <c r="FKT73" s="8"/>
      <c r="FKU73" s="8"/>
      <c r="FKV73" s="8"/>
      <c r="FKW73" s="8"/>
      <c r="FKX73" s="8"/>
      <c r="FKY73" s="8"/>
      <c r="FKZ73" s="8"/>
      <c r="FLA73" s="8"/>
      <c r="FLB73" s="8"/>
      <c r="FLC73" s="8"/>
      <c r="FLD73" s="8"/>
      <c r="FLE73" s="8"/>
      <c r="FLF73" s="8"/>
      <c r="FLG73" s="8"/>
      <c r="FLH73" s="8"/>
      <c r="FLI73" s="8"/>
      <c r="FLJ73" s="8"/>
      <c r="FLK73" s="8"/>
      <c r="FLL73" s="8"/>
      <c r="FLM73" s="8"/>
      <c r="FLN73" s="8"/>
      <c r="FLO73" s="8"/>
      <c r="FLP73" s="8"/>
      <c r="FLQ73" s="8"/>
      <c r="FLR73" s="8"/>
      <c r="FLS73" s="8"/>
      <c r="FLT73" s="8"/>
      <c r="FLU73" s="8"/>
      <c r="FLV73" s="8"/>
      <c r="FLW73" s="8"/>
      <c r="FLX73" s="8"/>
      <c r="FLY73" s="8"/>
      <c r="FLZ73" s="8"/>
      <c r="FMA73" s="8"/>
      <c r="FMB73" s="8"/>
      <c r="FMC73" s="8"/>
      <c r="FMD73" s="8"/>
      <c r="FME73" s="8"/>
      <c r="FMF73" s="8"/>
      <c r="FMG73" s="8"/>
      <c r="FMH73" s="8"/>
      <c r="FMI73" s="8"/>
      <c r="FMJ73" s="8"/>
      <c r="FMK73" s="8"/>
      <c r="FML73" s="8"/>
      <c r="FMM73" s="8"/>
      <c r="FMN73" s="8"/>
      <c r="FMO73" s="8"/>
      <c r="FMP73" s="8"/>
      <c r="FMQ73" s="8"/>
      <c r="FMR73" s="8"/>
      <c r="FMS73" s="8"/>
      <c r="FMT73" s="8"/>
      <c r="FMU73" s="8"/>
      <c r="FMV73" s="8"/>
      <c r="FMW73" s="8"/>
      <c r="FMX73" s="8"/>
      <c r="FMY73" s="8"/>
      <c r="FMZ73" s="8"/>
      <c r="FNA73" s="8"/>
      <c r="FNB73" s="8"/>
      <c r="FNC73" s="8"/>
      <c r="FND73" s="8"/>
      <c r="FNE73" s="8"/>
      <c r="FNF73" s="8"/>
      <c r="FNG73" s="8"/>
      <c r="FNH73" s="8"/>
      <c r="FNI73" s="8"/>
      <c r="FNJ73" s="8"/>
      <c r="FNK73" s="8"/>
      <c r="FNL73" s="8"/>
      <c r="FNM73" s="8"/>
      <c r="FNN73" s="8"/>
      <c r="FNO73" s="8"/>
      <c r="FNP73" s="8"/>
      <c r="FNQ73" s="8"/>
      <c r="FNR73" s="8"/>
      <c r="FNS73" s="8"/>
      <c r="FNT73" s="8"/>
      <c r="FNU73" s="8"/>
      <c r="FNV73" s="8"/>
      <c r="FNW73" s="8"/>
      <c r="FNX73" s="8"/>
      <c r="FNY73" s="8"/>
      <c r="FNZ73" s="8"/>
      <c r="FOA73" s="8"/>
      <c r="FOB73" s="8"/>
      <c r="FOC73" s="8"/>
      <c r="FOD73" s="8"/>
      <c r="FOE73" s="8"/>
      <c r="FOF73" s="8"/>
      <c r="FOG73" s="8"/>
      <c r="FOH73" s="8"/>
      <c r="FOI73" s="8"/>
      <c r="FOJ73" s="8"/>
      <c r="FOK73" s="8"/>
      <c r="FOL73" s="8"/>
      <c r="FOM73" s="8"/>
      <c r="FON73" s="8"/>
      <c r="FOO73" s="8"/>
      <c r="FOP73" s="8"/>
      <c r="FOQ73" s="8"/>
      <c r="FOR73" s="8"/>
      <c r="FOS73" s="8"/>
      <c r="FOT73" s="8"/>
      <c r="FOU73" s="8"/>
      <c r="FOV73" s="8"/>
      <c r="FOW73" s="8"/>
      <c r="FOX73" s="8"/>
      <c r="FOY73" s="8"/>
      <c r="FOZ73" s="8"/>
      <c r="FPA73" s="8"/>
      <c r="FPB73" s="8"/>
      <c r="FPC73" s="8"/>
      <c r="FPD73" s="8"/>
      <c r="FPE73" s="8"/>
      <c r="FPF73" s="8"/>
      <c r="FPG73" s="8"/>
      <c r="FPH73" s="8"/>
      <c r="FPI73" s="8"/>
      <c r="FPJ73" s="8"/>
      <c r="FPK73" s="8"/>
      <c r="FPL73" s="8"/>
      <c r="FPM73" s="8"/>
      <c r="FPN73" s="8"/>
      <c r="FPO73" s="8"/>
      <c r="FPP73" s="8"/>
      <c r="FPQ73" s="8"/>
      <c r="FPR73" s="8"/>
      <c r="FPS73" s="8"/>
      <c r="FPT73" s="8"/>
      <c r="FPU73" s="8"/>
      <c r="FPV73" s="8"/>
      <c r="FPW73" s="8"/>
      <c r="FPX73" s="8"/>
      <c r="FPY73" s="8"/>
      <c r="FPZ73" s="8"/>
      <c r="FQA73" s="8"/>
      <c r="FQB73" s="8"/>
      <c r="FQC73" s="8"/>
      <c r="FQD73" s="8"/>
      <c r="FQE73" s="8"/>
      <c r="FQF73" s="8"/>
      <c r="FQG73" s="8"/>
      <c r="FQH73" s="8"/>
      <c r="FQI73" s="8"/>
      <c r="FQJ73" s="8"/>
      <c r="FQK73" s="8"/>
      <c r="FQL73" s="8"/>
      <c r="FQM73" s="8"/>
      <c r="FQN73" s="8"/>
      <c r="FQO73" s="8"/>
      <c r="FQP73" s="8"/>
      <c r="FQQ73" s="8"/>
      <c r="FQR73" s="8"/>
      <c r="FQS73" s="8"/>
      <c r="FQT73" s="8"/>
      <c r="FQU73" s="8"/>
      <c r="FQV73" s="8"/>
      <c r="FQW73" s="8"/>
      <c r="FQX73" s="8"/>
      <c r="FQY73" s="8"/>
      <c r="FQZ73" s="8"/>
      <c r="FRA73" s="8"/>
      <c r="FRB73" s="8"/>
      <c r="FRC73" s="8"/>
      <c r="FRD73" s="8"/>
      <c r="FRE73" s="8"/>
      <c r="FRF73" s="8"/>
      <c r="FRG73" s="8"/>
      <c r="FRH73" s="8"/>
      <c r="FRI73" s="8"/>
      <c r="FRJ73" s="8"/>
      <c r="FRK73" s="8"/>
      <c r="FRL73" s="8"/>
      <c r="FRM73" s="8"/>
      <c r="FRN73" s="8"/>
      <c r="FRO73" s="8"/>
      <c r="FRP73" s="8"/>
      <c r="FRQ73" s="8"/>
      <c r="FRR73" s="8"/>
      <c r="FRS73" s="8"/>
      <c r="FRT73" s="8"/>
      <c r="FRU73" s="8"/>
      <c r="FRV73" s="8"/>
      <c r="FRW73" s="8"/>
      <c r="FRX73" s="8"/>
      <c r="FRY73" s="8"/>
      <c r="FRZ73" s="8"/>
      <c r="FSA73" s="8"/>
      <c r="FSB73" s="8"/>
      <c r="FSC73" s="8"/>
      <c r="FSD73" s="8"/>
      <c r="FSE73" s="8"/>
      <c r="FSF73" s="8"/>
      <c r="FSG73" s="8"/>
      <c r="FSH73" s="8"/>
      <c r="FSI73" s="8"/>
      <c r="FSJ73" s="8"/>
      <c r="FSK73" s="8"/>
      <c r="FSL73" s="8"/>
      <c r="FSM73" s="8"/>
      <c r="FSN73" s="8"/>
      <c r="FSO73" s="8"/>
      <c r="FSP73" s="8"/>
      <c r="FSQ73" s="8"/>
      <c r="FSR73" s="8"/>
      <c r="FSS73" s="8"/>
      <c r="FST73" s="8"/>
      <c r="FSU73" s="8"/>
      <c r="FSV73" s="8"/>
      <c r="FSW73" s="8"/>
      <c r="FSX73" s="8"/>
      <c r="FSY73" s="8"/>
      <c r="FSZ73" s="8"/>
      <c r="FTA73" s="8"/>
      <c r="FTB73" s="8"/>
      <c r="FTC73" s="8"/>
      <c r="FTD73" s="8"/>
      <c r="FTE73" s="8"/>
      <c r="FTF73" s="8"/>
      <c r="FTG73" s="8"/>
      <c r="FTH73" s="8"/>
      <c r="FTI73" s="8"/>
      <c r="FTJ73" s="8"/>
      <c r="FTK73" s="8"/>
      <c r="FTL73" s="8"/>
      <c r="FTM73" s="8"/>
      <c r="FTN73" s="8"/>
      <c r="FTO73" s="8"/>
      <c r="FTP73" s="8"/>
      <c r="FTQ73" s="8"/>
      <c r="FTR73" s="8"/>
      <c r="FTS73" s="8"/>
      <c r="FTT73" s="8"/>
      <c r="FTU73" s="8"/>
      <c r="FTV73" s="8"/>
      <c r="FTW73" s="8"/>
      <c r="FTX73" s="8"/>
      <c r="FTY73" s="8"/>
      <c r="FTZ73" s="8"/>
      <c r="FUA73" s="8"/>
      <c r="FUB73" s="8"/>
      <c r="FUC73" s="8"/>
      <c r="FUD73" s="8"/>
      <c r="FUE73" s="8"/>
      <c r="FUF73" s="8"/>
      <c r="FUG73" s="8"/>
      <c r="FUH73" s="8"/>
      <c r="FUI73" s="8"/>
      <c r="FUJ73" s="8"/>
      <c r="FUK73" s="8"/>
      <c r="FUL73" s="8"/>
      <c r="FUM73" s="8"/>
      <c r="FUN73" s="8"/>
      <c r="FUO73" s="8"/>
      <c r="FUP73" s="8"/>
      <c r="FUQ73" s="8"/>
      <c r="FUR73" s="8"/>
      <c r="FUS73" s="8"/>
      <c r="FUT73" s="8"/>
      <c r="FUU73" s="8"/>
      <c r="FUV73" s="8"/>
      <c r="FUW73" s="8"/>
      <c r="FUX73" s="8"/>
      <c r="FUY73" s="8"/>
      <c r="FUZ73" s="8"/>
      <c r="FVA73" s="8"/>
      <c r="FVB73" s="8"/>
      <c r="FVC73" s="8"/>
      <c r="FVD73" s="8"/>
      <c r="FVE73" s="8"/>
      <c r="FVF73" s="8"/>
      <c r="FVG73" s="8"/>
      <c r="FVH73" s="8"/>
      <c r="FVI73" s="8"/>
      <c r="FVJ73" s="8"/>
      <c r="FVK73" s="8"/>
      <c r="FVL73" s="8"/>
      <c r="FVM73" s="8"/>
      <c r="FVN73" s="8"/>
      <c r="FVO73" s="8"/>
      <c r="FVP73" s="8"/>
      <c r="FVQ73" s="8"/>
      <c r="FVR73" s="8"/>
      <c r="FVS73" s="8"/>
      <c r="FVT73" s="8"/>
      <c r="FVU73" s="8"/>
      <c r="FVV73" s="8"/>
      <c r="FVW73" s="8"/>
      <c r="FVX73" s="8"/>
      <c r="FVY73" s="8"/>
      <c r="FVZ73" s="8"/>
      <c r="FWA73" s="8"/>
      <c r="FWB73" s="8"/>
      <c r="FWC73" s="8"/>
      <c r="FWD73" s="8"/>
      <c r="FWE73" s="8"/>
      <c r="FWF73" s="8"/>
      <c r="FWG73" s="8"/>
      <c r="FWH73" s="8"/>
      <c r="FWI73" s="8"/>
      <c r="FWJ73" s="8"/>
      <c r="FWK73" s="8"/>
      <c r="FWL73" s="8"/>
      <c r="FWM73" s="8"/>
      <c r="FWN73" s="8"/>
      <c r="FWO73" s="8"/>
      <c r="FWP73" s="8"/>
      <c r="FWQ73" s="8"/>
      <c r="FWR73" s="8"/>
      <c r="FWS73" s="8"/>
      <c r="FWT73" s="8"/>
      <c r="FWU73" s="8"/>
      <c r="FWV73" s="8"/>
      <c r="FWW73" s="8"/>
      <c r="FWX73" s="8"/>
      <c r="FWY73" s="8"/>
      <c r="FWZ73" s="8"/>
      <c r="FXA73" s="8"/>
      <c r="FXB73" s="8"/>
      <c r="FXC73" s="8"/>
      <c r="FXD73" s="8"/>
      <c r="FXE73" s="8"/>
      <c r="FXF73" s="8"/>
      <c r="FXG73" s="8"/>
      <c r="FXH73" s="8"/>
      <c r="FXI73" s="8"/>
      <c r="FXJ73" s="8"/>
      <c r="FXK73" s="8"/>
      <c r="FXL73" s="8"/>
      <c r="FXM73" s="8"/>
      <c r="FXN73" s="8"/>
      <c r="FXO73" s="8"/>
      <c r="FXP73" s="8"/>
      <c r="FXQ73" s="8"/>
      <c r="FXR73" s="8"/>
      <c r="FXS73" s="8"/>
      <c r="FXT73" s="8"/>
      <c r="FXU73" s="8"/>
      <c r="FXV73" s="8"/>
      <c r="FXW73" s="8"/>
      <c r="FXX73" s="8"/>
      <c r="FXY73" s="8"/>
      <c r="FXZ73" s="8"/>
      <c r="FYA73" s="8"/>
      <c r="FYB73" s="8"/>
      <c r="FYC73" s="8"/>
      <c r="FYD73" s="8"/>
      <c r="FYE73" s="8"/>
      <c r="FYF73" s="8"/>
      <c r="FYG73" s="8"/>
      <c r="FYH73" s="8"/>
      <c r="FYI73" s="8"/>
      <c r="FYJ73" s="8"/>
      <c r="FYK73" s="8"/>
      <c r="FYL73" s="8"/>
      <c r="FYM73" s="8"/>
      <c r="FYN73" s="8"/>
      <c r="FYO73" s="8"/>
      <c r="FYP73" s="8"/>
      <c r="FYQ73" s="8"/>
      <c r="FYR73" s="8"/>
      <c r="FYS73" s="8"/>
      <c r="FYT73" s="8"/>
      <c r="FYU73" s="8"/>
      <c r="FYV73" s="8"/>
      <c r="FYW73" s="8"/>
      <c r="FYX73" s="8"/>
      <c r="FYY73" s="8"/>
      <c r="FYZ73" s="8"/>
      <c r="FZA73" s="8"/>
      <c r="FZB73" s="8"/>
      <c r="FZC73" s="8"/>
      <c r="FZD73" s="8"/>
      <c r="FZE73" s="8"/>
      <c r="FZF73" s="8"/>
      <c r="FZG73" s="8"/>
      <c r="FZH73" s="8"/>
      <c r="FZI73" s="8"/>
      <c r="FZJ73" s="8"/>
      <c r="FZK73" s="8"/>
      <c r="FZL73" s="8"/>
      <c r="FZM73" s="8"/>
      <c r="FZN73" s="8"/>
      <c r="FZO73" s="8"/>
      <c r="FZP73" s="8"/>
      <c r="FZQ73" s="8"/>
      <c r="FZR73" s="8"/>
      <c r="FZS73" s="8"/>
      <c r="FZT73" s="8"/>
      <c r="FZU73" s="8"/>
      <c r="FZV73" s="8"/>
      <c r="FZW73" s="8"/>
      <c r="FZX73" s="8"/>
      <c r="FZY73" s="8"/>
      <c r="FZZ73" s="8"/>
      <c r="GAA73" s="8"/>
      <c r="GAB73" s="8"/>
      <c r="GAC73" s="8"/>
      <c r="GAD73" s="8"/>
      <c r="GAE73" s="8"/>
      <c r="GAF73" s="8"/>
      <c r="GAG73" s="8"/>
      <c r="GAH73" s="8"/>
      <c r="GAI73" s="8"/>
      <c r="GAJ73" s="8"/>
      <c r="GAK73" s="8"/>
      <c r="GAL73" s="8"/>
      <c r="GAM73" s="8"/>
      <c r="GAN73" s="8"/>
      <c r="GAO73" s="8"/>
      <c r="GAP73" s="8"/>
      <c r="GAQ73" s="8"/>
      <c r="GAR73" s="8"/>
      <c r="GAS73" s="8"/>
      <c r="GAT73" s="8"/>
      <c r="GAU73" s="8"/>
      <c r="GAV73" s="8"/>
      <c r="GAW73" s="8"/>
      <c r="GAX73" s="8"/>
      <c r="GAY73" s="8"/>
      <c r="GAZ73" s="8"/>
      <c r="GBA73" s="8"/>
      <c r="GBB73" s="8"/>
      <c r="GBC73" s="8"/>
      <c r="GBD73" s="8"/>
      <c r="GBE73" s="8"/>
      <c r="GBF73" s="8"/>
      <c r="GBG73" s="8"/>
      <c r="GBH73" s="8"/>
      <c r="GBI73" s="8"/>
      <c r="GBJ73" s="8"/>
      <c r="GBK73" s="8"/>
      <c r="GBL73" s="8"/>
      <c r="GBM73" s="8"/>
      <c r="GBN73" s="8"/>
      <c r="GBO73" s="8"/>
      <c r="GBP73" s="8"/>
      <c r="GBQ73" s="8"/>
      <c r="GBR73" s="8"/>
      <c r="GBS73" s="8"/>
      <c r="GBT73" s="8"/>
      <c r="GBU73" s="8"/>
      <c r="GBV73" s="8"/>
      <c r="GBW73" s="8"/>
      <c r="GBX73" s="8"/>
      <c r="GBY73" s="8"/>
      <c r="GBZ73" s="8"/>
      <c r="GCA73" s="8"/>
      <c r="GCB73" s="8"/>
      <c r="GCC73" s="8"/>
      <c r="GCD73" s="8"/>
      <c r="GCE73" s="8"/>
      <c r="GCF73" s="8"/>
      <c r="GCG73" s="8"/>
      <c r="GCH73" s="8"/>
      <c r="GCI73" s="8"/>
      <c r="GCJ73" s="8"/>
      <c r="GCK73" s="8"/>
      <c r="GCL73" s="8"/>
      <c r="GCM73" s="8"/>
      <c r="GCN73" s="8"/>
      <c r="GCO73" s="8"/>
      <c r="GCP73" s="8"/>
      <c r="GCQ73" s="8"/>
      <c r="GCR73" s="8"/>
      <c r="GCS73" s="8"/>
      <c r="GCT73" s="8"/>
      <c r="GCU73" s="8"/>
      <c r="GCV73" s="8"/>
      <c r="GCW73" s="8"/>
      <c r="GCX73" s="8"/>
      <c r="GCY73" s="8"/>
      <c r="GCZ73" s="8"/>
      <c r="GDA73" s="8"/>
      <c r="GDB73" s="8"/>
      <c r="GDC73" s="8"/>
      <c r="GDD73" s="8"/>
      <c r="GDE73" s="8"/>
      <c r="GDF73" s="8"/>
      <c r="GDG73" s="8"/>
      <c r="GDH73" s="8"/>
      <c r="GDI73" s="8"/>
      <c r="GDJ73" s="8"/>
      <c r="GDK73" s="8"/>
      <c r="GDL73" s="8"/>
      <c r="GDM73" s="8"/>
      <c r="GDN73" s="8"/>
      <c r="GDO73" s="8"/>
      <c r="GDP73" s="8"/>
      <c r="GDQ73" s="8"/>
      <c r="GDR73" s="8"/>
      <c r="GDS73" s="8"/>
      <c r="GDT73" s="8"/>
      <c r="GDU73" s="8"/>
      <c r="GDV73" s="8"/>
      <c r="GDW73" s="8"/>
      <c r="GDX73" s="8"/>
      <c r="GDY73" s="8"/>
      <c r="GDZ73" s="8"/>
      <c r="GEA73" s="8"/>
      <c r="GEB73" s="8"/>
      <c r="GEC73" s="8"/>
      <c r="GED73" s="8"/>
      <c r="GEE73" s="8"/>
      <c r="GEF73" s="8"/>
      <c r="GEG73" s="8"/>
      <c r="GEH73" s="8"/>
      <c r="GEI73" s="8"/>
      <c r="GEJ73" s="8"/>
      <c r="GEK73" s="8"/>
      <c r="GEL73" s="8"/>
      <c r="GEM73" s="8"/>
      <c r="GEN73" s="8"/>
      <c r="GEO73" s="8"/>
      <c r="GEP73" s="8"/>
      <c r="GEQ73" s="8"/>
      <c r="GER73" s="8"/>
      <c r="GES73" s="8"/>
      <c r="GET73" s="8"/>
      <c r="GEU73" s="8"/>
      <c r="GEV73" s="8"/>
      <c r="GEW73" s="8"/>
      <c r="GEX73" s="8"/>
      <c r="GEY73" s="8"/>
      <c r="GEZ73" s="8"/>
      <c r="GFA73" s="8"/>
      <c r="GFB73" s="8"/>
      <c r="GFC73" s="8"/>
      <c r="GFD73" s="8"/>
      <c r="GFE73" s="8"/>
      <c r="GFF73" s="8"/>
      <c r="GFG73" s="8"/>
      <c r="GFH73" s="8"/>
      <c r="GFI73" s="8"/>
      <c r="GFJ73" s="8"/>
      <c r="GFK73" s="8"/>
      <c r="GFL73" s="8"/>
      <c r="GFM73" s="8"/>
      <c r="GFN73" s="8"/>
      <c r="GFO73" s="8"/>
      <c r="GFP73" s="8"/>
      <c r="GFQ73" s="8"/>
      <c r="GFR73" s="8"/>
      <c r="GFS73" s="8"/>
      <c r="GFT73" s="8"/>
      <c r="GFU73" s="8"/>
      <c r="GFV73" s="8"/>
      <c r="GFW73" s="8"/>
      <c r="GFX73" s="8"/>
      <c r="GFY73" s="8"/>
      <c r="GFZ73" s="8"/>
      <c r="GGA73" s="8"/>
      <c r="GGB73" s="8"/>
      <c r="GGC73" s="8"/>
      <c r="GGD73" s="8"/>
      <c r="GGE73" s="8"/>
      <c r="GGF73" s="8"/>
      <c r="GGG73" s="8"/>
      <c r="GGH73" s="8"/>
      <c r="GGI73" s="8"/>
      <c r="GGJ73" s="8"/>
      <c r="GGK73" s="8"/>
      <c r="GGL73" s="8"/>
      <c r="GGM73" s="8"/>
      <c r="GGN73" s="8"/>
      <c r="GGO73" s="8"/>
      <c r="GGP73" s="8"/>
      <c r="GGQ73" s="8"/>
      <c r="GGR73" s="8"/>
      <c r="GGS73" s="8"/>
      <c r="GGT73" s="8"/>
      <c r="GGU73" s="8"/>
      <c r="GGV73" s="8"/>
      <c r="GGW73" s="8"/>
      <c r="GGX73" s="8"/>
      <c r="GGY73" s="8"/>
      <c r="GGZ73" s="8"/>
      <c r="GHA73" s="8"/>
      <c r="GHB73" s="8"/>
      <c r="GHC73" s="8"/>
      <c r="GHD73" s="8"/>
      <c r="GHE73" s="8"/>
      <c r="GHF73" s="8"/>
      <c r="GHG73" s="8"/>
      <c r="GHH73" s="8"/>
      <c r="GHI73" s="8"/>
      <c r="GHJ73" s="8"/>
      <c r="GHK73" s="8"/>
      <c r="GHL73" s="8"/>
      <c r="GHM73" s="8"/>
      <c r="GHN73" s="8"/>
      <c r="GHO73" s="8"/>
      <c r="GHP73" s="8"/>
      <c r="GHQ73" s="8"/>
      <c r="GHR73" s="8"/>
      <c r="GHS73" s="8"/>
      <c r="GHT73" s="8"/>
      <c r="GHU73" s="8"/>
      <c r="GHV73" s="8"/>
      <c r="GHW73" s="8"/>
      <c r="GHX73" s="8"/>
      <c r="GHY73" s="8"/>
      <c r="GHZ73" s="8"/>
      <c r="GIA73" s="8"/>
      <c r="GIB73" s="8"/>
      <c r="GIC73" s="8"/>
      <c r="GID73" s="8"/>
      <c r="GIE73" s="8"/>
      <c r="GIF73" s="8"/>
      <c r="GIG73" s="8"/>
      <c r="GIH73" s="8"/>
      <c r="GII73" s="8"/>
      <c r="GIJ73" s="8"/>
      <c r="GIK73" s="8"/>
      <c r="GIL73" s="8"/>
      <c r="GIM73" s="8"/>
      <c r="GIN73" s="8"/>
      <c r="GIO73" s="8"/>
      <c r="GIP73" s="8"/>
      <c r="GIQ73" s="8"/>
      <c r="GIR73" s="8"/>
      <c r="GIS73" s="8"/>
      <c r="GIT73" s="8"/>
      <c r="GIU73" s="8"/>
      <c r="GIV73" s="8"/>
      <c r="GIW73" s="8"/>
      <c r="GIX73" s="8"/>
      <c r="GIY73" s="8"/>
      <c r="GIZ73" s="8"/>
      <c r="GJA73" s="8"/>
      <c r="GJB73" s="8"/>
      <c r="GJC73" s="8"/>
      <c r="GJD73" s="8"/>
      <c r="GJE73" s="8"/>
      <c r="GJF73" s="8"/>
      <c r="GJG73" s="8"/>
      <c r="GJH73" s="8"/>
      <c r="GJI73" s="8"/>
      <c r="GJJ73" s="8"/>
      <c r="GJK73" s="8"/>
      <c r="GJL73" s="8"/>
      <c r="GJM73" s="8"/>
      <c r="GJN73" s="8"/>
      <c r="GJO73" s="8"/>
      <c r="GJP73" s="8"/>
      <c r="GJQ73" s="8"/>
      <c r="GJR73" s="8"/>
      <c r="GJS73" s="8"/>
      <c r="GJT73" s="8"/>
      <c r="GJU73" s="8"/>
      <c r="GJV73" s="8"/>
      <c r="GJW73" s="8"/>
      <c r="GJX73" s="8"/>
      <c r="GJY73" s="8"/>
      <c r="GJZ73" s="8"/>
      <c r="GKA73" s="8"/>
      <c r="GKB73" s="8"/>
      <c r="GKC73" s="8"/>
      <c r="GKD73" s="8"/>
      <c r="GKE73" s="8"/>
      <c r="GKF73" s="8"/>
      <c r="GKG73" s="8"/>
      <c r="GKH73" s="8"/>
      <c r="GKI73" s="8"/>
      <c r="GKJ73" s="8"/>
      <c r="GKK73" s="8"/>
      <c r="GKL73" s="8"/>
      <c r="GKM73" s="8"/>
      <c r="GKN73" s="8"/>
      <c r="GKO73" s="8"/>
      <c r="GKP73" s="8"/>
      <c r="GKQ73" s="8"/>
      <c r="GKR73" s="8"/>
      <c r="GKS73" s="8"/>
      <c r="GKT73" s="8"/>
      <c r="GKU73" s="8"/>
      <c r="GKV73" s="8"/>
      <c r="GKW73" s="8"/>
      <c r="GKX73" s="8"/>
      <c r="GKY73" s="8"/>
      <c r="GKZ73" s="8"/>
      <c r="GLA73" s="8"/>
      <c r="GLB73" s="8"/>
      <c r="GLC73" s="8"/>
      <c r="GLD73" s="8"/>
      <c r="GLE73" s="8"/>
      <c r="GLF73" s="8"/>
      <c r="GLG73" s="8"/>
      <c r="GLH73" s="8"/>
      <c r="GLI73" s="8"/>
      <c r="GLJ73" s="8"/>
      <c r="GLK73" s="8"/>
      <c r="GLL73" s="8"/>
      <c r="GLM73" s="8"/>
      <c r="GLN73" s="8"/>
      <c r="GLO73" s="8"/>
      <c r="GLP73" s="8"/>
      <c r="GLQ73" s="8"/>
      <c r="GLR73" s="8"/>
      <c r="GLS73" s="8"/>
      <c r="GLT73" s="8"/>
      <c r="GLU73" s="8"/>
      <c r="GLV73" s="8"/>
      <c r="GLW73" s="8"/>
      <c r="GLX73" s="8"/>
      <c r="GLY73" s="8"/>
      <c r="GLZ73" s="8"/>
      <c r="GMA73" s="8"/>
      <c r="GMB73" s="8"/>
      <c r="GMC73" s="8"/>
      <c r="GMD73" s="8"/>
      <c r="GME73" s="8"/>
      <c r="GMF73" s="8"/>
      <c r="GMG73" s="8"/>
      <c r="GMH73" s="8"/>
      <c r="GMI73" s="8"/>
      <c r="GMJ73" s="8"/>
      <c r="GMK73" s="8"/>
      <c r="GML73" s="8"/>
      <c r="GMM73" s="8"/>
      <c r="GMN73" s="8"/>
      <c r="GMO73" s="8"/>
      <c r="GMP73" s="8"/>
      <c r="GMQ73" s="8"/>
      <c r="GMR73" s="8"/>
      <c r="GMS73" s="8"/>
      <c r="GMT73" s="8"/>
      <c r="GMU73" s="8"/>
      <c r="GMV73" s="8"/>
      <c r="GMW73" s="8"/>
      <c r="GMX73" s="8"/>
      <c r="GMY73" s="8"/>
      <c r="GMZ73" s="8"/>
      <c r="GNA73" s="8"/>
      <c r="GNB73" s="8"/>
      <c r="GNC73" s="8"/>
      <c r="GND73" s="8"/>
      <c r="GNE73" s="8"/>
      <c r="GNF73" s="8"/>
      <c r="GNG73" s="8"/>
      <c r="GNH73" s="8"/>
      <c r="GNI73" s="8"/>
      <c r="GNJ73" s="8"/>
      <c r="GNK73" s="8"/>
      <c r="GNL73" s="8"/>
      <c r="GNM73" s="8"/>
      <c r="GNN73" s="8"/>
      <c r="GNO73" s="8"/>
      <c r="GNP73" s="8"/>
      <c r="GNQ73" s="8"/>
      <c r="GNR73" s="8"/>
      <c r="GNS73" s="8"/>
      <c r="GNT73" s="8"/>
      <c r="GNU73" s="8"/>
      <c r="GNV73" s="8"/>
      <c r="GNW73" s="8"/>
      <c r="GNX73" s="8"/>
      <c r="GNY73" s="8"/>
      <c r="GNZ73" s="8"/>
      <c r="GOA73" s="8"/>
      <c r="GOB73" s="8"/>
      <c r="GOC73" s="8"/>
      <c r="GOD73" s="8"/>
      <c r="GOE73" s="8"/>
      <c r="GOF73" s="8"/>
      <c r="GOG73" s="8"/>
      <c r="GOH73" s="8"/>
      <c r="GOI73" s="8"/>
      <c r="GOJ73" s="8"/>
      <c r="GOK73" s="8"/>
      <c r="GOL73" s="8"/>
      <c r="GOM73" s="8"/>
      <c r="GON73" s="8"/>
      <c r="GOO73" s="8"/>
      <c r="GOP73" s="8"/>
      <c r="GOQ73" s="8"/>
      <c r="GOR73" s="8"/>
      <c r="GOS73" s="8"/>
      <c r="GOT73" s="8"/>
      <c r="GOU73" s="8"/>
      <c r="GOV73" s="8"/>
      <c r="GOW73" s="8"/>
      <c r="GOX73" s="8"/>
      <c r="GOY73" s="8"/>
      <c r="GOZ73" s="8"/>
      <c r="GPA73" s="8"/>
      <c r="GPB73" s="8"/>
      <c r="GPC73" s="8"/>
      <c r="GPD73" s="8"/>
      <c r="GPE73" s="8"/>
      <c r="GPF73" s="8"/>
      <c r="GPG73" s="8"/>
      <c r="GPH73" s="8"/>
      <c r="GPI73" s="8"/>
      <c r="GPJ73" s="8"/>
      <c r="GPK73" s="8"/>
      <c r="GPL73" s="8"/>
      <c r="GPM73" s="8"/>
      <c r="GPN73" s="8"/>
      <c r="GPO73" s="8"/>
      <c r="GPP73" s="8"/>
      <c r="GPQ73" s="8"/>
      <c r="GPR73" s="8"/>
      <c r="GPS73" s="8"/>
      <c r="GPT73" s="8"/>
      <c r="GPU73" s="8"/>
      <c r="GPV73" s="8"/>
      <c r="GPW73" s="8"/>
      <c r="GPX73" s="8"/>
      <c r="GPY73" s="8"/>
      <c r="GPZ73" s="8"/>
      <c r="GQA73" s="8"/>
      <c r="GQB73" s="8"/>
      <c r="GQC73" s="8"/>
      <c r="GQD73" s="8"/>
      <c r="GQE73" s="8"/>
      <c r="GQF73" s="8"/>
      <c r="GQG73" s="8"/>
      <c r="GQH73" s="8"/>
      <c r="GQI73" s="8"/>
      <c r="GQJ73" s="8"/>
      <c r="GQK73" s="8"/>
      <c r="GQL73" s="8"/>
      <c r="GQM73" s="8"/>
      <c r="GQN73" s="8"/>
      <c r="GQO73" s="8"/>
      <c r="GQP73" s="8"/>
      <c r="GQQ73" s="8"/>
      <c r="GQR73" s="8"/>
      <c r="GQS73" s="8"/>
      <c r="GQT73" s="8"/>
      <c r="GQU73" s="8"/>
      <c r="GQV73" s="8"/>
      <c r="GQW73" s="8"/>
      <c r="GQX73" s="8"/>
      <c r="GQY73" s="8"/>
      <c r="GQZ73" s="8"/>
      <c r="GRA73" s="8"/>
      <c r="GRB73" s="8"/>
      <c r="GRC73" s="8"/>
      <c r="GRD73" s="8"/>
      <c r="GRE73" s="8"/>
      <c r="GRF73" s="8"/>
      <c r="GRG73" s="8"/>
      <c r="GRH73" s="8"/>
      <c r="GRI73" s="8"/>
      <c r="GRJ73" s="8"/>
      <c r="GRK73" s="8"/>
      <c r="GRL73" s="8"/>
      <c r="GRM73" s="8"/>
      <c r="GRN73" s="8"/>
      <c r="GRO73" s="8"/>
      <c r="GRP73" s="8"/>
      <c r="GRQ73" s="8"/>
      <c r="GRR73" s="8"/>
      <c r="GRS73" s="8"/>
      <c r="GRT73" s="8"/>
      <c r="GRU73" s="8"/>
      <c r="GRV73" s="8"/>
      <c r="GRW73" s="8"/>
      <c r="GRX73" s="8"/>
      <c r="GRY73" s="8"/>
      <c r="GRZ73" s="8"/>
      <c r="GSA73" s="8"/>
      <c r="GSB73" s="8"/>
      <c r="GSC73" s="8"/>
      <c r="GSD73" s="8"/>
      <c r="GSE73" s="8"/>
      <c r="GSF73" s="8"/>
      <c r="GSG73" s="8"/>
      <c r="GSH73" s="8"/>
      <c r="GSI73" s="8"/>
      <c r="GSJ73" s="8"/>
      <c r="GSK73" s="8"/>
      <c r="GSL73" s="8"/>
      <c r="GSM73" s="8"/>
      <c r="GSN73" s="8"/>
      <c r="GSO73" s="8"/>
      <c r="GSP73" s="8"/>
      <c r="GSQ73" s="8"/>
      <c r="GSR73" s="8"/>
      <c r="GSS73" s="8"/>
      <c r="GST73" s="8"/>
      <c r="GSU73" s="8"/>
      <c r="GSV73" s="8"/>
      <c r="GSW73" s="8"/>
      <c r="GSX73" s="8"/>
      <c r="GSY73" s="8"/>
      <c r="GSZ73" s="8"/>
      <c r="GTA73" s="8"/>
      <c r="GTB73" s="8"/>
      <c r="GTC73" s="8"/>
      <c r="GTD73" s="8"/>
      <c r="GTE73" s="8"/>
      <c r="GTF73" s="8"/>
      <c r="GTG73" s="8"/>
      <c r="GTH73" s="8"/>
      <c r="GTI73" s="8"/>
      <c r="GTJ73" s="8"/>
      <c r="GTK73" s="8"/>
      <c r="GTL73" s="8"/>
      <c r="GTM73" s="8"/>
      <c r="GTN73" s="8"/>
      <c r="GTO73" s="8"/>
      <c r="GTP73" s="8"/>
      <c r="GTQ73" s="8"/>
      <c r="GTR73" s="8"/>
      <c r="GTS73" s="8"/>
      <c r="GTT73" s="8"/>
      <c r="GTU73" s="8"/>
      <c r="GTV73" s="8"/>
      <c r="GTW73" s="8"/>
      <c r="GTX73" s="8"/>
      <c r="GTY73" s="8"/>
      <c r="GTZ73" s="8"/>
      <c r="GUA73" s="8"/>
      <c r="GUB73" s="8"/>
      <c r="GUC73" s="8"/>
      <c r="GUD73" s="8"/>
      <c r="GUE73" s="8"/>
      <c r="GUF73" s="8"/>
      <c r="GUG73" s="8"/>
      <c r="GUH73" s="8"/>
      <c r="GUI73" s="8"/>
      <c r="GUJ73" s="8"/>
      <c r="GUK73" s="8"/>
      <c r="GUL73" s="8"/>
      <c r="GUM73" s="8"/>
      <c r="GUN73" s="8"/>
      <c r="GUO73" s="8"/>
      <c r="GUP73" s="8"/>
      <c r="GUQ73" s="8"/>
      <c r="GUR73" s="8"/>
      <c r="GUS73" s="8"/>
      <c r="GUT73" s="8"/>
      <c r="GUU73" s="8"/>
      <c r="GUV73" s="8"/>
      <c r="GUW73" s="8"/>
      <c r="GUX73" s="8"/>
      <c r="GUY73" s="8"/>
      <c r="GUZ73" s="8"/>
      <c r="GVA73" s="8"/>
      <c r="GVB73" s="8"/>
      <c r="GVC73" s="8"/>
      <c r="GVD73" s="8"/>
      <c r="GVE73" s="8"/>
      <c r="GVF73" s="8"/>
      <c r="GVG73" s="8"/>
      <c r="GVH73" s="8"/>
      <c r="GVI73" s="8"/>
      <c r="GVJ73" s="8"/>
      <c r="GVK73" s="8"/>
      <c r="GVL73" s="8"/>
      <c r="GVM73" s="8"/>
      <c r="GVN73" s="8"/>
      <c r="GVO73" s="8"/>
      <c r="GVP73" s="8"/>
      <c r="GVQ73" s="8"/>
      <c r="GVR73" s="8"/>
      <c r="GVS73" s="8"/>
      <c r="GVT73" s="8"/>
      <c r="GVU73" s="8"/>
      <c r="GVV73" s="8"/>
      <c r="GVW73" s="8"/>
      <c r="GVX73" s="8"/>
      <c r="GVY73" s="8"/>
      <c r="GVZ73" s="8"/>
      <c r="GWA73" s="8"/>
      <c r="GWB73" s="8"/>
      <c r="GWC73" s="8"/>
      <c r="GWD73" s="8"/>
      <c r="GWE73" s="8"/>
      <c r="GWF73" s="8"/>
      <c r="GWG73" s="8"/>
      <c r="GWH73" s="8"/>
      <c r="GWI73" s="8"/>
      <c r="GWJ73" s="8"/>
      <c r="GWK73" s="8"/>
      <c r="GWL73" s="8"/>
      <c r="GWM73" s="8"/>
      <c r="GWN73" s="8"/>
      <c r="GWO73" s="8"/>
      <c r="GWP73" s="8"/>
      <c r="GWQ73" s="8"/>
      <c r="GWR73" s="8"/>
      <c r="GWS73" s="8"/>
      <c r="GWT73" s="8"/>
      <c r="GWU73" s="8"/>
      <c r="GWV73" s="8"/>
      <c r="GWW73" s="8"/>
      <c r="GWX73" s="8"/>
      <c r="GWY73" s="8"/>
      <c r="GWZ73" s="8"/>
      <c r="GXA73" s="8"/>
      <c r="GXB73" s="8"/>
      <c r="GXC73" s="8"/>
      <c r="GXD73" s="8"/>
      <c r="GXE73" s="8"/>
      <c r="GXF73" s="8"/>
      <c r="GXG73" s="8"/>
      <c r="GXH73" s="8"/>
      <c r="GXI73" s="8"/>
      <c r="GXJ73" s="8"/>
      <c r="GXK73" s="8"/>
      <c r="GXL73" s="8"/>
      <c r="GXM73" s="8"/>
      <c r="GXN73" s="8"/>
      <c r="GXO73" s="8"/>
      <c r="GXP73" s="8"/>
      <c r="GXQ73" s="8"/>
      <c r="GXR73" s="8"/>
      <c r="GXS73" s="8"/>
      <c r="GXT73" s="8"/>
      <c r="GXU73" s="8"/>
      <c r="GXV73" s="8"/>
      <c r="GXW73" s="8"/>
      <c r="GXX73" s="8"/>
      <c r="GXY73" s="8"/>
      <c r="GXZ73" s="8"/>
      <c r="GYA73" s="8"/>
      <c r="GYB73" s="8"/>
      <c r="GYC73" s="8"/>
      <c r="GYD73" s="8"/>
      <c r="GYE73" s="8"/>
      <c r="GYF73" s="8"/>
      <c r="GYG73" s="8"/>
      <c r="GYH73" s="8"/>
      <c r="GYI73" s="8"/>
      <c r="GYJ73" s="8"/>
      <c r="GYK73" s="8"/>
      <c r="GYL73" s="8"/>
      <c r="GYM73" s="8"/>
      <c r="GYN73" s="8"/>
      <c r="GYO73" s="8"/>
      <c r="GYP73" s="8"/>
      <c r="GYQ73" s="8"/>
      <c r="GYR73" s="8"/>
      <c r="GYS73" s="8"/>
      <c r="GYT73" s="8"/>
      <c r="GYU73" s="8"/>
      <c r="GYV73" s="8"/>
      <c r="GYW73" s="8"/>
      <c r="GYX73" s="8"/>
      <c r="GYY73" s="8"/>
      <c r="GYZ73" s="8"/>
      <c r="GZA73" s="8"/>
      <c r="GZB73" s="8"/>
      <c r="GZC73" s="8"/>
      <c r="GZD73" s="8"/>
      <c r="GZE73" s="8"/>
      <c r="GZF73" s="8"/>
      <c r="GZG73" s="8"/>
      <c r="GZH73" s="8"/>
      <c r="GZI73" s="8"/>
      <c r="GZJ73" s="8"/>
      <c r="GZK73" s="8"/>
      <c r="GZL73" s="8"/>
      <c r="GZM73" s="8"/>
      <c r="GZN73" s="8"/>
      <c r="GZO73" s="8"/>
      <c r="GZP73" s="8"/>
      <c r="GZQ73" s="8"/>
      <c r="GZR73" s="8"/>
      <c r="GZS73" s="8"/>
      <c r="GZT73" s="8"/>
      <c r="GZU73" s="8"/>
      <c r="GZV73" s="8"/>
      <c r="GZW73" s="8"/>
      <c r="GZX73" s="8"/>
      <c r="GZY73" s="8"/>
      <c r="GZZ73" s="8"/>
      <c r="HAA73" s="8"/>
      <c r="HAB73" s="8"/>
      <c r="HAC73" s="8"/>
      <c r="HAD73" s="8"/>
      <c r="HAE73" s="8"/>
      <c r="HAF73" s="8"/>
      <c r="HAG73" s="8"/>
      <c r="HAH73" s="8"/>
      <c r="HAI73" s="8"/>
      <c r="HAJ73" s="8"/>
      <c r="HAK73" s="8"/>
      <c r="HAL73" s="8"/>
      <c r="HAM73" s="8"/>
      <c r="HAN73" s="8"/>
      <c r="HAO73" s="8"/>
      <c r="HAP73" s="8"/>
      <c r="HAQ73" s="8"/>
      <c r="HAR73" s="8"/>
      <c r="HAS73" s="8"/>
      <c r="HAT73" s="8"/>
      <c r="HAU73" s="8"/>
      <c r="HAV73" s="8"/>
      <c r="HAW73" s="8"/>
      <c r="HAX73" s="8"/>
      <c r="HAY73" s="8"/>
      <c r="HAZ73" s="8"/>
      <c r="HBA73" s="8"/>
      <c r="HBB73" s="8"/>
      <c r="HBC73" s="8"/>
      <c r="HBD73" s="8"/>
      <c r="HBE73" s="8"/>
      <c r="HBF73" s="8"/>
      <c r="HBG73" s="8"/>
      <c r="HBH73" s="8"/>
      <c r="HBI73" s="8"/>
      <c r="HBJ73" s="8"/>
      <c r="HBK73" s="8"/>
      <c r="HBL73" s="8"/>
      <c r="HBM73" s="8"/>
      <c r="HBN73" s="8"/>
      <c r="HBO73" s="8"/>
      <c r="HBP73" s="8"/>
      <c r="HBQ73" s="8"/>
      <c r="HBR73" s="8"/>
      <c r="HBS73" s="8"/>
      <c r="HBT73" s="8"/>
      <c r="HBU73" s="8"/>
      <c r="HBV73" s="8"/>
      <c r="HBW73" s="8"/>
      <c r="HBX73" s="8"/>
      <c r="HBY73" s="8"/>
      <c r="HBZ73" s="8"/>
      <c r="HCA73" s="8"/>
      <c r="HCB73" s="8"/>
      <c r="HCC73" s="8"/>
      <c r="HCD73" s="8"/>
      <c r="HCE73" s="8"/>
      <c r="HCF73" s="8"/>
      <c r="HCG73" s="8"/>
      <c r="HCH73" s="8"/>
      <c r="HCI73" s="8"/>
      <c r="HCJ73" s="8"/>
      <c r="HCK73" s="8"/>
      <c r="HCL73" s="8"/>
      <c r="HCM73" s="8"/>
      <c r="HCN73" s="8"/>
      <c r="HCO73" s="8"/>
      <c r="HCP73" s="8"/>
      <c r="HCQ73" s="8"/>
      <c r="HCR73" s="8"/>
      <c r="HCS73" s="8"/>
      <c r="HCT73" s="8"/>
      <c r="HCU73" s="8"/>
      <c r="HCV73" s="8"/>
      <c r="HCW73" s="8"/>
      <c r="HCX73" s="8"/>
      <c r="HCY73" s="8"/>
      <c r="HCZ73" s="8"/>
      <c r="HDA73" s="8"/>
      <c r="HDB73" s="8"/>
      <c r="HDC73" s="8"/>
      <c r="HDD73" s="8"/>
      <c r="HDE73" s="8"/>
      <c r="HDF73" s="8"/>
      <c r="HDG73" s="8"/>
      <c r="HDH73" s="8"/>
      <c r="HDI73" s="8"/>
      <c r="HDJ73" s="8"/>
      <c r="HDK73" s="8"/>
      <c r="HDL73" s="8"/>
      <c r="HDM73" s="8"/>
      <c r="HDN73" s="8"/>
      <c r="HDO73" s="8"/>
      <c r="HDP73" s="8"/>
      <c r="HDQ73" s="8"/>
      <c r="HDR73" s="8"/>
      <c r="HDS73" s="8"/>
      <c r="HDT73" s="8"/>
      <c r="HDU73" s="8"/>
      <c r="HDV73" s="8"/>
      <c r="HDW73" s="8"/>
      <c r="HDX73" s="8"/>
      <c r="HDY73" s="8"/>
      <c r="HDZ73" s="8"/>
      <c r="HEA73" s="8"/>
      <c r="HEB73" s="8"/>
      <c r="HEC73" s="8"/>
      <c r="HED73" s="8"/>
      <c r="HEE73" s="8"/>
      <c r="HEF73" s="8"/>
      <c r="HEG73" s="8"/>
      <c r="HEH73" s="8"/>
      <c r="HEI73" s="8"/>
      <c r="HEJ73" s="8"/>
      <c r="HEK73" s="8"/>
      <c r="HEL73" s="8"/>
      <c r="HEM73" s="8"/>
      <c r="HEN73" s="8"/>
      <c r="HEO73" s="8"/>
      <c r="HEP73" s="8"/>
      <c r="HEQ73" s="8"/>
      <c r="HER73" s="8"/>
      <c r="HES73" s="8"/>
      <c r="HET73" s="8"/>
      <c r="HEU73" s="8"/>
      <c r="HEV73" s="8"/>
      <c r="HEW73" s="8"/>
      <c r="HEX73" s="8"/>
      <c r="HEY73" s="8"/>
      <c r="HEZ73" s="8"/>
      <c r="HFA73" s="8"/>
      <c r="HFB73" s="8"/>
      <c r="HFC73" s="8"/>
      <c r="HFD73" s="8"/>
      <c r="HFE73" s="8"/>
      <c r="HFF73" s="8"/>
      <c r="HFG73" s="8"/>
      <c r="HFH73" s="8"/>
      <c r="HFI73" s="8"/>
      <c r="HFJ73" s="8"/>
      <c r="HFK73" s="8"/>
      <c r="HFL73" s="8"/>
      <c r="HFM73" s="8"/>
      <c r="HFN73" s="8"/>
      <c r="HFO73" s="8"/>
      <c r="HFP73" s="8"/>
      <c r="HFQ73" s="8"/>
      <c r="HFR73" s="8"/>
      <c r="HFS73" s="8"/>
      <c r="HFT73" s="8"/>
      <c r="HFU73" s="8"/>
      <c r="HFV73" s="8"/>
      <c r="HFW73" s="8"/>
      <c r="HFX73" s="8"/>
      <c r="HFY73" s="8"/>
      <c r="HFZ73" s="8"/>
      <c r="HGA73" s="8"/>
      <c r="HGB73" s="8"/>
      <c r="HGC73" s="8"/>
      <c r="HGD73" s="8"/>
      <c r="HGE73" s="8"/>
      <c r="HGF73" s="8"/>
      <c r="HGG73" s="8"/>
      <c r="HGH73" s="8"/>
      <c r="HGI73" s="8"/>
      <c r="HGJ73" s="8"/>
      <c r="HGK73" s="8"/>
      <c r="HGL73" s="8"/>
      <c r="HGM73" s="8"/>
      <c r="HGN73" s="8"/>
      <c r="HGO73" s="8"/>
      <c r="HGP73" s="8"/>
      <c r="HGQ73" s="8"/>
      <c r="HGR73" s="8"/>
      <c r="HGS73" s="8"/>
      <c r="HGT73" s="8"/>
      <c r="HGU73" s="8"/>
      <c r="HGV73" s="8"/>
      <c r="HGW73" s="8"/>
      <c r="HGX73" s="8"/>
      <c r="HGY73" s="8"/>
      <c r="HGZ73" s="8"/>
      <c r="HHA73" s="8"/>
      <c r="HHB73" s="8"/>
      <c r="HHC73" s="8"/>
      <c r="HHD73" s="8"/>
      <c r="HHE73" s="8"/>
      <c r="HHF73" s="8"/>
      <c r="HHG73" s="8"/>
      <c r="HHH73" s="8"/>
      <c r="HHI73" s="8"/>
      <c r="HHJ73" s="8"/>
      <c r="HHK73" s="8"/>
      <c r="HHL73" s="8"/>
      <c r="HHM73" s="8"/>
      <c r="HHN73" s="8"/>
      <c r="HHO73" s="8"/>
      <c r="HHP73" s="8"/>
      <c r="HHQ73" s="8"/>
      <c r="HHR73" s="8"/>
      <c r="HHS73" s="8"/>
      <c r="HHT73" s="8"/>
      <c r="HHU73" s="8"/>
      <c r="HHV73" s="8"/>
      <c r="HHW73" s="8"/>
      <c r="HHX73" s="8"/>
      <c r="HHY73" s="8"/>
      <c r="HHZ73" s="8"/>
      <c r="HIA73" s="8"/>
      <c r="HIB73" s="8"/>
      <c r="HIC73" s="8"/>
      <c r="HID73" s="8"/>
      <c r="HIE73" s="8"/>
      <c r="HIF73" s="8"/>
      <c r="HIG73" s="8"/>
      <c r="HIH73" s="8"/>
      <c r="HII73" s="8"/>
      <c r="HIJ73" s="8"/>
      <c r="HIK73" s="8"/>
      <c r="HIL73" s="8"/>
      <c r="HIM73" s="8"/>
      <c r="HIN73" s="8"/>
      <c r="HIO73" s="8"/>
      <c r="HIP73" s="8"/>
      <c r="HIQ73" s="8"/>
      <c r="HIR73" s="8"/>
      <c r="HIS73" s="8"/>
      <c r="HIT73" s="8"/>
      <c r="HIU73" s="8"/>
      <c r="HIV73" s="8"/>
      <c r="HIW73" s="8"/>
      <c r="HIX73" s="8"/>
      <c r="HIY73" s="8"/>
      <c r="HIZ73" s="8"/>
      <c r="HJA73" s="8"/>
      <c r="HJB73" s="8"/>
      <c r="HJC73" s="8"/>
      <c r="HJD73" s="8"/>
      <c r="HJE73" s="8"/>
      <c r="HJF73" s="8"/>
      <c r="HJG73" s="8"/>
      <c r="HJH73" s="8"/>
      <c r="HJI73" s="8"/>
      <c r="HJJ73" s="8"/>
      <c r="HJK73" s="8"/>
      <c r="HJL73" s="8"/>
      <c r="HJM73" s="8"/>
      <c r="HJN73" s="8"/>
      <c r="HJO73" s="8"/>
      <c r="HJP73" s="8"/>
      <c r="HJQ73" s="8"/>
      <c r="HJR73" s="8"/>
      <c r="HJS73" s="8"/>
      <c r="HJT73" s="8"/>
      <c r="HJU73" s="8"/>
      <c r="HJV73" s="8"/>
      <c r="HJW73" s="8"/>
      <c r="HJX73" s="8"/>
      <c r="HJY73" s="8"/>
      <c r="HJZ73" s="8"/>
      <c r="HKA73" s="8"/>
      <c r="HKB73" s="8"/>
      <c r="HKC73" s="8"/>
      <c r="HKD73" s="8"/>
      <c r="HKE73" s="8"/>
      <c r="HKF73" s="8"/>
      <c r="HKG73" s="8"/>
      <c r="HKH73" s="8"/>
      <c r="HKI73" s="8"/>
      <c r="HKJ73" s="8"/>
      <c r="HKK73" s="8"/>
      <c r="HKL73" s="8"/>
      <c r="HKM73" s="8"/>
      <c r="HKN73" s="8"/>
      <c r="HKO73" s="8"/>
      <c r="HKP73" s="8"/>
      <c r="HKQ73" s="8"/>
      <c r="HKR73" s="8"/>
      <c r="HKS73" s="8"/>
      <c r="HKT73" s="8"/>
      <c r="HKU73" s="8"/>
      <c r="HKV73" s="8"/>
      <c r="HKW73" s="8"/>
      <c r="HKX73" s="8"/>
      <c r="HKY73" s="8"/>
      <c r="HKZ73" s="8"/>
      <c r="HLA73" s="8"/>
      <c r="HLB73" s="8"/>
      <c r="HLC73" s="8"/>
      <c r="HLD73" s="8"/>
      <c r="HLE73" s="8"/>
      <c r="HLF73" s="8"/>
      <c r="HLG73" s="8"/>
      <c r="HLH73" s="8"/>
      <c r="HLI73" s="8"/>
      <c r="HLJ73" s="8"/>
      <c r="HLK73" s="8"/>
      <c r="HLL73" s="8"/>
      <c r="HLM73" s="8"/>
      <c r="HLN73" s="8"/>
      <c r="HLO73" s="8"/>
      <c r="HLP73" s="8"/>
      <c r="HLQ73" s="8"/>
      <c r="HLR73" s="8"/>
      <c r="HLS73" s="8"/>
      <c r="HLT73" s="8"/>
      <c r="HLU73" s="8"/>
      <c r="HLV73" s="8"/>
      <c r="HLW73" s="8"/>
      <c r="HLX73" s="8"/>
      <c r="HLY73" s="8"/>
      <c r="HLZ73" s="8"/>
      <c r="HMA73" s="8"/>
      <c r="HMB73" s="8"/>
      <c r="HMC73" s="8"/>
      <c r="HMD73" s="8"/>
      <c r="HME73" s="8"/>
      <c r="HMF73" s="8"/>
      <c r="HMG73" s="8"/>
      <c r="HMH73" s="8"/>
      <c r="HMI73" s="8"/>
      <c r="HMJ73" s="8"/>
      <c r="HMK73" s="8"/>
      <c r="HML73" s="8"/>
      <c r="HMM73" s="8"/>
      <c r="HMN73" s="8"/>
      <c r="HMO73" s="8"/>
      <c r="HMP73" s="8"/>
      <c r="HMQ73" s="8"/>
      <c r="HMR73" s="8"/>
      <c r="HMS73" s="8"/>
      <c r="HMT73" s="8"/>
      <c r="HMU73" s="8"/>
      <c r="HMV73" s="8"/>
      <c r="HMW73" s="8"/>
      <c r="HMX73" s="8"/>
      <c r="HMY73" s="8"/>
      <c r="HMZ73" s="8"/>
      <c r="HNA73" s="8"/>
      <c r="HNB73" s="8"/>
      <c r="HNC73" s="8"/>
      <c r="HND73" s="8"/>
      <c r="HNE73" s="8"/>
      <c r="HNF73" s="8"/>
      <c r="HNG73" s="8"/>
      <c r="HNH73" s="8"/>
      <c r="HNI73" s="8"/>
      <c r="HNJ73" s="8"/>
      <c r="HNK73" s="8"/>
      <c r="HNL73" s="8"/>
      <c r="HNM73" s="8"/>
      <c r="HNN73" s="8"/>
      <c r="HNO73" s="8"/>
      <c r="HNP73" s="8"/>
      <c r="HNQ73" s="8"/>
      <c r="HNR73" s="8"/>
      <c r="HNS73" s="8"/>
      <c r="HNT73" s="8"/>
      <c r="HNU73" s="8"/>
      <c r="HNV73" s="8"/>
      <c r="HNW73" s="8"/>
      <c r="HNX73" s="8"/>
      <c r="HNY73" s="8"/>
      <c r="HNZ73" s="8"/>
      <c r="HOA73" s="8"/>
      <c r="HOB73" s="8"/>
      <c r="HOC73" s="8"/>
      <c r="HOD73" s="8"/>
      <c r="HOE73" s="8"/>
      <c r="HOF73" s="8"/>
      <c r="HOG73" s="8"/>
      <c r="HOH73" s="8"/>
      <c r="HOI73" s="8"/>
      <c r="HOJ73" s="8"/>
      <c r="HOK73" s="8"/>
      <c r="HOL73" s="8"/>
      <c r="HOM73" s="8"/>
      <c r="HON73" s="8"/>
      <c r="HOO73" s="8"/>
      <c r="HOP73" s="8"/>
      <c r="HOQ73" s="8"/>
      <c r="HOR73" s="8"/>
      <c r="HOS73" s="8"/>
      <c r="HOT73" s="8"/>
      <c r="HOU73" s="8"/>
      <c r="HOV73" s="8"/>
      <c r="HOW73" s="8"/>
      <c r="HOX73" s="8"/>
      <c r="HOY73" s="8"/>
      <c r="HOZ73" s="8"/>
      <c r="HPA73" s="8"/>
      <c r="HPB73" s="8"/>
      <c r="HPC73" s="8"/>
      <c r="HPD73" s="8"/>
      <c r="HPE73" s="8"/>
      <c r="HPF73" s="8"/>
      <c r="HPG73" s="8"/>
      <c r="HPH73" s="8"/>
      <c r="HPI73" s="8"/>
      <c r="HPJ73" s="8"/>
      <c r="HPK73" s="8"/>
      <c r="HPL73" s="8"/>
      <c r="HPM73" s="8"/>
      <c r="HPN73" s="8"/>
      <c r="HPO73" s="8"/>
      <c r="HPP73" s="8"/>
      <c r="HPQ73" s="8"/>
      <c r="HPR73" s="8"/>
      <c r="HPS73" s="8"/>
      <c r="HPT73" s="8"/>
      <c r="HPU73" s="8"/>
      <c r="HPV73" s="8"/>
      <c r="HPW73" s="8"/>
      <c r="HPX73" s="8"/>
      <c r="HPY73" s="8"/>
      <c r="HPZ73" s="8"/>
      <c r="HQA73" s="8"/>
      <c r="HQB73" s="8"/>
      <c r="HQC73" s="8"/>
      <c r="HQD73" s="8"/>
      <c r="HQE73" s="8"/>
      <c r="HQF73" s="8"/>
      <c r="HQG73" s="8"/>
      <c r="HQH73" s="8"/>
      <c r="HQI73" s="8"/>
      <c r="HQJ73" s="8"/>
      <c r="HQK73" s="8"/>
      <c r="HQL73" s="8"/>
      <c r="HQM73" s="8"/>
      <c r="HQN73" s="8"/>
      <c r="HQO73" s="8"/>
      <c r="HQP73" s="8"/>
      <c r="HQQ73" s="8"/>
      <c r="HQR73" s="8"/>
      <c r="HQS73" s="8"/>
      <c r="HQT73" s="8"/>
      <c r="HQU73" s="8"/>
      <c r="HQV73" s="8"/>
      <c r="HQW73" s="8"/>
      <c r="HQX73" s="8"/>
      <c r="HQY73" s="8"/>
      <c r="HQZ73" s="8"/>
      <c r="HRA73" s="8"/>
      <c r="HRB73" s="8"/>
      <c r="HRC73" s="8"/>
      <c r="HRD73" s="8"/>
      <c r="HRE73" s="8"/>
      <c r="HRF73" s="8"/>
      <c r="HRG73" s="8"/>
      <c r="HRH73" s="8"/>
      <c r="HRI73" s="8"/>
      <c r="HRJ73" s="8"/>
      <c r="HRK73" s="8"/>
      <c r="HRL73" s="8"/>
      <c r="HRM73" s="8"/>
      <c r="HRN73" s="8"/>
      <c r="HRO73" s="8"/>
      <c r="HRP73" s="8"/>
      <c r="HRQ73" s="8"/>
      <c r="HRR73" s="8"/>
      <c r="HRS73" s="8"/>
      <c r="HRT73" s="8"/>
      <c r="HRU73" s="8"/>
      <c r="HRV73" s="8"/>
      <c r="HRW73" s="8"/>
      <c r="HRX73" s="8"/>
      <c r="HRY73" s="8"/>
      <c r="HRZ73" s="8"/>
      <c r="HSA73" s="8"/>
      <c r="HSB73" s="8"/>
      <c r="HSC73" s="8"/>
      <c r="HSD73" s="8"/>
      <c r="HSE73" s="8"/>
      <c r="HSF73" s="8"/>
      <c r="HSG73" s="8"/>
      <c r="HSH73" s="8"/>
      <c r="HSI73" s="8"/>
      <c r="HSJ73" s="8"/>
      <c r="HSK73" s="8"/>
      <c r="HSL73" s="8"/>
      <c r="HSM73" s="8"/>
      <c r="HSN73" s="8"/>
      <c r="HSO73" s="8"/>
      <c r="HSP73" s="8"/>
      <c r="HSQ73" s="8"/>
      <c r="HSR73" s="8"/>
      <c r="HSS73" s="8"/>
      <c r="HST73" s="8"/>
      <c r="HSU73" s="8"/>
      <c r="HSV73" s="8"/>
      <c r="HSW73" s="8"/>
      <c r="HSX73" s="8"/>
      <c r="HSY73" s="8"/>
      <c r="HSZ73" s="8"/>
      <c r="HTA73" s="8"/>
      <c r="HTB73" s="8"/>
      <c r="HTC73" s="8"/>
      <c r="HTD73" s="8"/>
      <c r="HTE73" s="8"/>
      <c r="HTF73" s="8"/>
      <c r="HTG73" s="8"/>
      <c r="HTH73" s="8"/>
      <c r="HTI73" s="8"/>
      <c r="HTJ73" s="8"/>
      <c r="HTK73" s="8"/>
      <c r="HTL73" s="8"/>
      <c r="HTM73" s="8"/>
      <c r="HTN73" s="8"/>
      <c r="HTO73" s="8"/>
      <c r="HTP73" s="8"/>
      <c r="HTQ73" s="8"/>
      <c r="HTR73" s="8"/>
      <c r="HTS73" s="8"/>
      <c r="HTT73" s="8"/>
      <c r="HTU73" s="8"/>
      <c r="HTV73" s="8"/>
      <c r="HTW73" s="8"/>
      <c r="HTX73" s="8"/>
      <c r="HTY73" s="8"/>
      <c r="HTZ73" s="8"/>
      <c r="HUA73" s="8"/>
      <c r="HUB73" s="8"/>
      <c r="HUC73" s="8"/>
      <c r="HUD73" s="8"/>
      <c r="HUE73" s="8"/>
      <c r="HUF73" s="8"/>
      <c r="HUG73" s="8"/>
      <c r="HUH73" s="8"/>
      <c r="HUI73" s="8"/>
      <c r="HUJ73" s="8"/>
      <c r="HUK73" s="8"/>
      <c r="HUL73" s="8"/>
      <c r="HUM73" s="8"/>
      <c r="HUN73" s="8"/>
      <c r="HUO73" s="8"/>
      <c r="HUP73" s="8"/>
      <c r="HUQ73" s="8"/>
      <c r="HUR73" s="8"/>
      <c r="HUS73" s="8"/>
      <c r="HUT73" s="8"/>
      <c r="HUU73" s="8"/>
      <c r="HUV73" s="8"/>
      <c r="HUW73" s="8"/>
      <c r="HUX73" s="8"/>
      <c r="HUY73" s="8"/>
      <c r="HUZ73" s="8"/>
      <c r="HVA73" s="8"/>
      <c r="HVB73" s="8"/>
      <c r="HVC73" s="8"/>
      <c r="HVD73" s="8"/>
      <c r="HVE73" s="8"/>
      <c r="HVF73" s="8"/>
      <c r="HVG73" s="8"/>
      <c r="HVH73" s="8"/>
      <c r="HVI73" s="8"/>
      <c r="HVJ73" s="8"/>
      <c r="HVK73" s="8"/>
      <c r="HVL73" s="8"/>
      <c r="HVM73" s="8"/>
      <c r="HVN73" s="8"/>
      <c r="HVO73" s="8"/>
      <c r="HVP73" s="8"/>
      <c r="HVQ73" s="8"/>
      <c r="HVR73" s="8"/>
      <c r="HVS73" s="8"/>
      <c r="HVT73" s="8"/>
      <c r="HVU73" s="8"/>
      <c r="HVV73" s="8"/>
      <c r="HVW73" s="8"/>
      <c r="HVX73" s="8"/>
      <c r="HVY73" s="8"/>
      <c r="HVZ73" s="8"/>
      <c r="HWA73" s="8"/>
      <c r="HWB73" s="8"/>
      <c r="HWC73" s="8"/>
      <c r="HWD73" s="8"/>
      <c r="HWE73" s="8"/>
      <c r="HWF73" s="8"/>
      <c r="HWG73" s="8"/>
      <c r="HWH73" s="8"/>
      <c r="HWI73" s="8"/>
      <c r="HWJ73" s="8"/>
      <c r="HWK73" s="8"/>
      <c r="HWL73" s="8"/>
      <c r="HWM73" s="8"/>
      <c r="HWN73" s="8"/>
      <c r="HWO73" s="8"/>
      <c r="HWP73" s="8"/>
      <c r="HWQ73" s="8"/>
      <c r="HWR73" s="8"/>
      <c r="HWS73" s="8"/>
      <c r="HWT73" s="8"/>
      <c r="HWU73" s="8"/>
      <c r="HWV73" s="8"/>
      <c r="HWW73" s="8"/>
      <c r="HWX73" s="8"/>
      <c r="HWY73" s="8"/>
      <c r="HWZ73" s="8"/>
      <c r="HXA73" s="8"/>
      <c r="HXB73" s="8"/>
      <c r="HXC73" s="8"/>
      <c r="HXD73" s="8"/>
      <c r="HXE73" s="8"/>
      <c r="HXF73" s="8"/>
      <c r="HXG73" s="8"/>
      <c r="HXH73" s="8"/>
      <c r="HXI73" s="8"/>
      <c r="HXJ73" s="8"/>
      <c r="HXK73" s="8"/>
      <c r="HXL73" s="8"/>
      <c r="HXM73" s="8"/>
      <c r="HXN73" s="8"/>
      <c r="HXO73" s="8"/>
      <c r="HXP73" s="8"/>
      <c r="HXQ73" s="8"/>
      <c r="HXR73" s="8"/>
      <c r="HXS73" s="8"/>
      <c r="HXT73" s="8"/>
      <c r="HXU73" s="8"/>
      <c r="HXV73" s="8"/>
      <c r="HXW73" s="8"/>
      <c r="HXX73" s="8"/>
      <c r="HXY73" s="8"/>
      <c r="HXZ73" s="8"/>
      <c r="HYA73" s="8"/>
      <c r="HYB73" s="8"/>
      <c r="HYC73" s="8"/>
      <c r="HYD73" s="8"/>
      <c r="HYE73" s="8"/>
      <c r="HYF73" s="8"/>
      <c r="HYG73" s="8"/>
      <c r="HYH73" s="8"/>
      <c r="HYI73" s="8"/>
      <c r="HYJ73" s="8"/>
      <c r="HYK73" s="8"/>
      <c r="HYL73" s="8"/>
      <c r="HYM73" s="8"/>
      <c r="HYN73" s="8"/>
      <c r="HYO73" s="8"/>
      <c r="HYP73" s="8"/>
      <c r="HYQ73" s="8"/>
      <c r="HYR73" s="8"/>
      <c r="HYS73" s="8"/>
      <c r="HYT73" s="8"/>
      <c r="HYU73" s="8"/>
      <c r="HYV73" s="8"/>
      <c r="HYW73" s="8"/>
      <c r="HYX73" s="8"/>
      <c r="HYY73" s="8"/>
      <c r="HYZ73" s="8"/>
      <c r="HZA73" s="8"/>
      <c r="HZB73" s="8"/>
      <c r="HZC73" s="8"/>
      <c r="HZD73" s="8"/>
      <c r="HZE73" s="8"/>
      <c r="HZF73" s="8"/>
      <c r="HZG73" s="8"/>
      <c r="HZH73" s="8"/>
      <c r="HZI73" s="8"/>
      <c r="HZJ73" s="8"/>
      <c r="HZK73" s="8"/>
      <c r="HZL73" s="8"/>
      <c r="HZM73" s="8"/>
      <c r="HZN73" s="8"/>
      <c r="HZO73" s="8"/>
      <c r="HZP73" s="8"/>
      <c r="HZQ73" s="8"/>
      <c r="HZR73" s="8"/>
      <c r="HZS73" s="8"/>
      <c r="HZT73" s="8"/>
      <c r="HZU73" s="8"/>
      <c r="HZV73" s="8"/>
      <c r="HZW73" s="8"/>
      <c r="HZX73" s="8"/>
      <c r="HZY73" s="8"/>
      <c r="HZZ73" s="8"/>
      <c r="IAA73" s="8"/>
      <c r="IAB73" s="8"/>
      <c r="IAC73" s="8"/>
      <c r="IAD73" s="8"/>
      <c r="IAE73" s="8"/>
      <c r="IAF73" s="8"/>
      <c r="IAG73" s="8"/>
      <c r="IAH73" s="8"/>
      <c r="IAI73" s="8"/>
      <c r="IAJ73" s="8"/>
      <c r="IAK73" s="8"/>
      <c r="IAL73" s="8"/>
      <c r="IAM73" s="8"/>
      <c r="IAN73" s="8"/>
      <c r="IAO73" s="8"/>
      <c r="IAP73" s="8"/>
      <c r="IAQ73" s="8"/>
      <c r="IAR73" s="8"/>
      <c r="IAS73" s="8"/>
      <c r="IAT73" s="8"/>
      <c r="IAU73" s="8"/>
      <c r="IAV73" s="8"/>
      <c r="IAW73" s="8"/>
      <c r="IAX73" s="8"/>
      <c r="IAY73" s="8"/>
      <c r="IAZ73" s="8"/>
      <c r="IBA73" s="8"/>
      <c r="IBB73" s="8"/>
      <c r="IBC73" s="8"/>
      <c r="IBD73" s="8"/>
      <c r="IBE73" s="8"/>
      <c r="IBF73" s="8"/>
      <c r="IBG73" s="8"/>
      <c r="IBH73" s="8"/>
      <c r="IBI73" s="8"/>
      <c r="IBJ73" s="8"/>
      <c r="IBK73" s="8"/>
      <c r="IBL73" s="8"/>
      <c r="IBM73" s="8"/>
      <c r="IBN73" s="8"/>
      <c r="IBO73" s="8"/>
      <c r="IBP73" s="8"/>
      <c r="IBQ73" s="8"/>
      <c r="IBR73" s="8"/>
      <c r="IBS73" s="8"/>
      <c r="IBT73" s="8"/>
      <c r="IBU73" s="8"/>
      <c r="IBV73" s="8"/>
      <c r="IBW73" s="8"/>
      <c r="IBX73" s="8"/>
      <c r="IBY73" s="8"/>
      <c r="IBZ73" s="8"/>
      <c r="ICA73" s="8"/>
      <c r="ICB73" s="8"/>
      <c r="ICC73" s="8"/>
      <c r="ICD73" s="8"/>
      <c r="ICE73" s="8"/>
      <c r="ICF73" s="8"/>
      <c r="ICG73" s="8"/>
      <c r="ICH73" s="8"/>
      <c r="ICI73" s="8"/>
      <c r="ICJ73" s="8"/>
      <c r="ICK73" s="8"/>
      <c r="ICL73" s="8"/>
      <c r="ICM73" s="8"/>
      <c r="ICN73" s="8"/>
      <c r="ICO73" s="8"/>
      <c r="ICP73" s="8"/>
      <c r="ICQ73" s="8"/>
      <c r="ICR73" s="8"/>
      <c r="ICS73" s="8"/>
      <c r="ICT73" s="8"/>
      <c r="ICU73" s="8"/>
      <c r="ICV73" s="8"/>
      <c r="ICW73" s="8"/>
      <c r="ICX73" s="8"/>
      <c r="ICY73" s="8"/>
      <c r="ICZ73" s="8"/>
      <c r="IDA73" s="8"/>
      <c r="IDB73" s="8"/>
      <c r="IDC73" s="8"/>
      <c r="IDD73" s="8"/>
      <c r="IDE73" s="8"/>
      <c r="IDF73" s="8"/>
      <c r="IDG73" s="8"/>
      <c r="IDH73" s="8"/>
      <c r="IDI73" s="8"/>
      <c r="IDJ73" s="8"/>
      <c r="IDK73" s="8"/>
      <c r="IDL73" s="8"/>
      <c r="IDM73" s="8"/>
      <c r="IDN73" s="8"/>
      <c r="IDO73" s="8"/>
      <c r="IDP73" s="8"/>
      <c r="IDQ73" s="8"/>
      <c r="IDR73" s="8"/>
      <c r="IDS73" s="8"/>
      <c r="IDT73" s="8"/>
      <c r="IDU73" s="8"/>
      <c r="IDV73" s="8"/>
      <c r="IDW73" s="8"/>
      <c r="IDX73" s="8"/>
      <c r="IDY73" s="8"/>
      <c r="IDZ73" s="8"/>
      <c r="IEA73" s="8"/>
      <c r="IEB73" s="8"/>
      <c r="IEC73" s="8"/>
      <c r="IED73" s="8"/>
      <c r="IEE73" s="8"/>
      <c r="IEF73" s="8"/>
      <c r="IEG73" s="8"/>
      <c r="IEH73" s="8"/>
      <c r="IEI73" s="8"/>
      <c r="IEJ73" s="8"/>
      <c r="IEK73" s="8"/>
      <c r="IEL73" s="8"/>
      <c r="IEM73" s="8"/>
      <c r="IEN73" s="8"/>
      <c r="IEO73" s="8"/>
      <c r="IEP73" s="8"/>
      <c r="IEQ73" s="8"/>
      <c r="IER73" s="8"/>
      <c r="IES73" s="8"/>
      <c r="IET73" s="8"/>
      <c r="IEU73" s="8"/>
      <c r="IEV73" s="8"/>
      <c r="IEW73" s="8"/>
      <c r="IEX73" s="8"/>
      <c r="IEY73" s="8"/>
      <c r="IEZ73" s="8"/>
      <c r="IFA73" s="8"/>
      <c r="IFB73" s="8"/>
      <c r="IFC73" s="8"/>
      <c r="IFD73" s="8"/>
      <c r="IFE73" s="8"/>
      <c r="IFF73" s="8"/>
      <c r="IFG73" s="8"/>
      <c r="IFH73" s="8"/>
      <c r="IFI73" s="8"/>
      <c r="IFJ73" s="8"/>
      <c r="IFK73" s="8"/>
      <c r="IFL73" s="8"/>
      <c r="IFM73" s="8"/>
      <c r="IFN73" s="8"/>
      <c r="IFO73" s="8"/>
      <c r="IFP73" s="8"/>
      <c r="IFQ73" s="8"/>
      <c r="IFR73" s="8"/>
      <c r="IFS73" s="8"/>
      <c r="IFT73" s="8"/>
      <c r="IFU73" s="8"/>
      <c r="IFV73" s="8"/>
      <c r="IFW73" s="8"/>
      <c r="IFX73" s="8"/>
      <c r="IFY73" s="8"/>
      <c r="IFZ73" s="8"/>
      <c r="IGA73" s="8"/>
      <c r="IGB73" s="8"/>
      <c r="IGC73" s="8"/>
      <c r="IGD73" s="8"/>
      <c r="IGE73" s="8"/>
      <c r="IGF73" s="8"/>
      <c r="IGG73" s="8"/>
      <c r="IGH73" s="8"/>
      <c r="IGI73" s="8"/>
      <c r="IGJ73" s="8"/>
      <c r="IGK73" s="8"/>
      <c r="IGL73" s="8"/>
      <c r="IGM73" s="8"/>
      <c r="IGN73" s="8"/>
      <c r="IGO73" s="8"/>
      <c r="IGP73" s="8"/>
      <c r="IGQ73" s="8"/>
      <c r="IGR73" s="8"/>
      <c r="IGS73" s="8"/>
      <c r="IGT73" s="8"/>
      <c r="IGU73" s="8"/>
      <c r="IGV73" s="8"/>
      <c r="IGW73" s="8"/>
      <c r="IGX73" s="8"/>
      <c r="IGY73" s="8"/>
      <c r="IGZ73" s="8"/>
      <c r="IHA73" s="8"/>
      <c r="IHB73" s="8"/>
      <c r="IHC73" s="8"/>
      <c r="IHD73" s="8"/>
      <c r="IHE73" s="8"/>
      <c r="IHF73" s="8"/>
      <c r="IHG73" s="8"/>
      <c r="IHH73" s="8"/>
      <c r="IHI73" s="8"/>
      <c r="IHJ73" s="8"/>
      <c r="IHK73" s="8"/>
      <c r="IHL73" s="8"/>
      <c r="IHM73" s="8"/>
      <c r="IHN73" s="8"/>
      <c r="IHO73" s="8"/>
      <c r="IHP73" s="8"/>
      <c r="IHQ73" s="8"/>
      <c r="IHR73" s="8"/>
      <c r="IHS73" s="8"/>
      <c r="IHT73" s="8"/>
      <c r="IHU73" s="8"/>
      <c r="IHV73" s="8"/>
      <c r="IHW73" s="8"/>
      <c r="IHX73" s="8"/>
      <c r="IHY73" s="8"/>
      <c r="IHZ73" s="8"/>
      <c r="IIA73" s="8"/>
      <c r="IIB73" s="8"/>
      <c r="IIC73" s="8"/>
      <c r="IID73" s="8"/>
      <c r="IIE73" s="8"/>
      <c r="IIF73" s="8"/>
      <c r="IIG73" s="8"/>
      <c r="IIH73" s="8"/>
      <c r="III73" s="8"/>
      <c r="IIJ73" s="8"/>
      <c r="IIK73" s="8"/>
      <c r="IIL73" s="8"/>
      <c r="IIM73" s="8"/>
      <c r="IIN73" s="8"/>
      <c r="IIO73" s="8"/>
      <c r="IIP73" s="8"/>
      <c r="IIQ73" s="8"/>
      <c r="IIR73" s="8"/>
      <c r="IIS73" s="8"/>
      <c r="IIT73" s="8"/>
      <c r="IIU73" s="8"/>
      <c r="IIV73" s="8"/>
      <c r="IIW73" s="8"/>
      <c r="IIX73" s="8"/>
      <c r="IIY73" s="8"/>
      <c r="IIZ73" s="8"/>
      <c r="IJA73" s="8"/>
      <c r="IJB73" s="8"/>
      <c r="IJC73" s="8"/>
      <c r="IJD73" s="8"/>
      <c r="IJE73" s="8"/>
      <c r="IJF73" s="8"/>
      <c r="IJG73" s="8"/>
      <c r="IJH73" s="8"/>
      <c r="IJI73" s="8"/>
      <c r="IJJ73" s="8"/>
      <c r="IJK73" s="8"/>
      <c r="IJL73" s="8"/>
      <c r="IJM73" s="8"/>
      <c r="IJN73" s="8"/>
      <c r="IJO73" s="8"/>
      <c r="IJP73" s="8"/>
      <c r="IJQ73" s="8"/>
      <c r="IJR73" s="8"/>
      <c r="IJS73" s="8"/>
      <c r="IJT73" s="8"/>
      <c r="IJU73" s="8"/>
      <c r="IJV73" s="8"/>
      <c r="IJW73" s="8"/>
      <c r="IJX73" s="8"/>
      <c r="IJY73" s="8"/>
      <c r="IJZ73" s="8"/>
      <c r="IKA73" s="8"/>
      <c r="IKB73" s="8"/>
      <c r="IKC73" s="8"/>
      <c r="IKD73" s="8"/>
      <c r="IKE73" s="8"/>
      <c r="IKF73" s="8"/>
      <c r="IKG73" s="8"/>
      <c r="IKH73" s="8"/>
      <c r="IKI73" s="8"/>
      <c r="IKJ73" s="8"/>
      <c r="IKK73" s="8"/>
      <c r="IKL73" s="8"/>
      <c r="IKM73" s="8"/>
      <c r="IKN73" s="8"/>
      <c r="IKO73" s="8"/>
      <c r="IKP73" s="8"/>
      <c r="IKQ73" s="8"/>
      <c r="IKR73" s="8"/>
      <c r="IKS73" s="8"/>
      <c r="IKT73" s="8"/>
      <c r="IKU73" s="8"/>
      <c r="IKV73" s="8"/>
      <c r="IKW73" s="8"/>
      <c r="IKX73" s="8"/>
      <c r="IKY73" s="8"/>
      <c r="IKZ73" s="8"/>
      <c r="ILA73" s="8"/>
      <c r="ILB73" s="8"/>
      <c r="ILC73" s="8"/>
      <c r="ILD73" s="8"/>
      <c r="ILE73" s="8"/>
      <c r="ILF73" s="8"/>
      <c r="ILG73" s="8"/>
      <c r="ILH73" s="8"/>
      <c r="ILI73" s="8"/>
      <c r="ILJ73" s="8"/>
      <c r="ILK73" s="8"/>
      <c r="ILL73" s="8"/>
      <c r="ILM73" s="8"/>
      <c r="ILN73" s="8"/>
      <c r="ILO73" s="8"/>
      <c r="ILP73" s="8"/>
      <c r="ILQ73" s="8"/>
      <c r="ILR73" s="8"/>
      <c r="ILS73" s="8"/>
      <c r="ILT73" s="8"/>
      <c r="ILU73" s="8"/>
      <c r="ILV73" s="8"/>
      <c r="ILW73" s="8"/>
      <c r="ILX73" s="8"/>
      <c r="ILY73" s="8"/>
      <c r="ILZ73" s="8"/>
      <c r="IMA73" s="8"/>
      <c r="IMB73" s="8"/>
      <c r="IMC73" s="8"/>
      <c r="IMD73" s="8"/>
      <c r="IME73" s="8"/>
      <c r="IMF73" s="8"/>
      <c r="IMG73" s="8"/>
      <c r="IMH73" s="8"/>
      <c r="IMI73" s="8"/>
      <c r="IMJ73" s="8"/>
      <c r="IMK73" s="8"/>
      <c r="IML73" s="8"/>
      <c r="IMM73" s="8"/>
      <c r="IMN73" s="8"/>
      <c r="IMO73" s="8"/>
      <c r="IMP73" s="8"/>
      <c r="IMQ73" s="8"/>
      <c r="IMR73" s="8"/>
      <c r="IMS73" s="8"/>
      <c r="IMT73" s="8"/>
      <c r="IMU73" s="8"/>
      <c r="IMV73" s="8"/>
      <c r="IMW73" s="8"/>
      <c r="IMX73" s="8"/>
      <c r="IMY73" s="8"/>
      <c r="IMZ73" s="8"/>
      <c r="INA73" s="8"/>
      <c r="INB73" s="8"/>
      <c r="INC73" s="8"/>
      <c r="IND73" s="8"/>
      <c r="INE73" s="8"/>
      <c r="INF73" s="8"/>
      <c r="ING73" s="8"/>
      <c r="INH73" s="8"/>
      <c r="INI73" s="8"/>
      <c r="INJ73" s="8"/>
      <c r="INK73" s="8"/>
      <c r="INL73" s="8"/>
      <c r="INM73" s="8"/>
      <c r="INN73" s="8"/>
      <c r="INO73" s="8"/>
      <c r="INP73" s="8"/>
      <c r="INQ73" s="8"/>
      <c r="INR73" s="8"/>
      <c r="INS73" s="8"/>
      <c r="INT73" s="8"/>
      <c r="INU73" s="8"/>
      <c r="INV73" s="8"/>
      <c r="INW73" s="8"/>
      <c r="INX73" s="8"/>
      <c r="INY73" s="8"/>
      <c r="INZ73" s="8"/>
      <c r="IOA73" s="8"/>
      <c r="IOB73" s="8"/>
      <c r="IOC73" s="8"/>
      <c r="IOD73" s="8"/>
      <c r="IOE73" s="8"/>
      <c r="IOF73" s="8"/>
      <c r="IOG73" s="8"/>
      <c r="IOH73" s="8"/>
      <c r="IOI73" s="8"/>
      <c r="IOJ73" s="8"/>
      <c r="IOK73" s="8"/>
      <c r="IOL73" s="8"/>
      <c r="IOM73" s="8"/>
      <c r="ION73" s="8"/>
      <c r="IOO73" s="8"/>
      <c r="IOP73" s="8"/>
      <c r="IOQ73" s="8"/>
      <c r="IOR73" s="8"/>
      <c r="IOS73" s="8"/>
      <c r="IOT73" s="8"/>
      <c r="IOU73" s="8"/>
      <c r="IOV73" s="8"/>
      <c r="IOW73" s="8"/>
      <c r="IOX73" s="8"/>
      <c r="IOY73" s="8"/>
      <c r="IOZ73" s="8"/>
      <c r="IPA73" s="8"/>
      <c r="IPB73" s="8"/>
      <c r="IPC73" s="8"/>
      <c r="IPD73" s="8"/>
      <c r="IPE73" s="8"/>
      <c r="IPF73" s="8"/>
      <c r="IPG73" s="8"/>
      <c r="IPH73" s="8"/>
      <c r="IPI73" s="8"/>
      <c r="IPJ73" s="8"/>
      <c r="IPK73" s="8"/>
      <c r="IPL73" s="8"/>
      <c r="IPM73" s="8"/>
      <c r="IPN73" s="8"/>
      <c r="IPO73" s="8"/>
      <c r="IPP73" s="8"/>
      <c r="IPQ73" s="8"/>
      <c r="IPR73" s="8"/>
      <c r="IPS73" s="8"/>
      <c r="IPT73" s="8"/>
      <c r="IPU73" s="8"/>
      <c r="IPV73" s="8"/>
      <c r="IPW73" s="8"/>
      <c r="IPX73" s="8"/>
      <c r="IPY73" s="8"/>
      <c r="IPZ73" s="8"/>
      <c r="IQA73" s="8"/>
      <c r="IQB73" s="8"/>
      <c r="IQC73" s="8"/>
      <c r="IQD73" s="8"/>
      <c r="IQE73" s="8"/>
      <c r="IQF73" s="8"/>
      <c r="IQG73" s="8"/>
      <c r="IQH73" s="8"/>
      <c r="IQI73" s="8"/>
      <c r="IQJ73" s="8"/>
      <c r="IQK73" s="8"/>
      <c r="IQL73" s="8"/>
      <c r="IQM73" s="8"/>
      <c r="IQN73" s="8"/>
      <c r="IQO73" s="8"/>
      <c r="IQP73" s="8"/>
      <c r="IQQ73" s="8"/>
      <c r="IQR73" s="8"/>
      <c r="IQS73" s="8"/>
      <c r="IQT73" s="8"/>
      <c r="IQU73" s="8"/>
      <c r="IQV73" s="8"/>
      <c r="IQW73" s="8"/>
      <c r="IQX73" s="8"/>
      <c r="IQY73" s="8"/>
      <c r="IQZ73" s="8"/>
      <c r="IRA73" s="8"/>
      <c r="IRB73" s="8"/>
      <c r="IRC73" s="8"/>
      <c r="IRD73" s="8"/>
      <c r="IRE73" s="8"/>
      <c r="IRF73" s="8"/>
      <c r="IRG73" s="8"/>
      <c r="IRH73" s="8"/>
      <c r="IRI73" s="8"/>
      <c r="IRJ73" s="8"/>
      <c r="IRK73" s="8"/>
      <c r="IRL73" s="8"/>
      <c r="IRM73" s="8"/>
      <c r="IRN73" s="8"/>
      <c r="IRO73" s="8"/>
      <c r="IRP73" s="8"/>
      <c r="IRQ73" s="8"/>
      <c r="IRR73" s="8"/>
      <c r="IRS73" s="8"/>
      <c r="IRT73" s="8"/>
      <c r="IRU73" s="8"/>
      <c r="IRV73" s="8"/>
      <c r="IRW73" s="8"/>
      <c r="IRX73" s="8"/>
      <c r="IRY73" s="8"/>
      <c r="IRZ73" s="8"/>
      <c r="ISA73" s="8"/>
      <c r="ISB73" s="8"/>
      <c r="ISC73" s="8"/>
      <c r="ISD73" s="8"/>
      <c r="ISE73" s="8"/>
      <c r="ISF73" s="8"/>
      <c r="ISG73" s="8"/>
      <c r="ISH73" s="8"/>
      <c r="ISI73" s="8"/>
      <c r="ISJ73" s="8"/>
      <c r="ISK73" s="8"/>
      <c r="ISL73" s="8"/>
      <c r="ISM73" s="8"/>
      <c r="ISN73" s="8"/>
      <c r="ISO73" s="8"/>
      <c r="ISP73" s="8"/>
      <c r="ISQ73" s="8"/>
      <c r="ISR73" s="8"/>
      <c r="ISS73" s="8"/>
      <c r="IST73" s="8"/>
      <c r="ISU73" s="8"/>
      <c r="ISV73" s="8"/>
      <c r="ISW73" s="8"/>
      <c r="ISX73" s="8"/>
      <c r="ISY73" s="8"/>
      <c r="ISZ73" s="8"/>
      <c r="ITA73" s="8"/>
      <c r="ITB73" s="8"/>
      <c r="ITC73" s="8"/>
      <c r="ITD73" s="8"/>
      <c r="ITE73" s="8"/>
      <c r="ITF73" s="8"/>
      <c r="ITG73" s="8"/>
      <c r="ITH73" s="8"/>
      <c r="ITI73" s="8"/>
      <c r="ITJ73" s="8"/>
      <c r="ITK73" s="8"/>
      <c r="ITL73" s="8"/>
      <c r="ITM73" s="8"/>
      <c r="ITN73" s="8"/>
      <c r="ITO73" s="8"/>
      <c r="ITP73" s="8"/>
      <c r="ITQ73" s="8"/>
      <c r="ITR73" s="8"/>
      <c r="ITS73" s="8"/>
      <c r="ITT73" s="8"/>
      <c r="ITU73" s="8"/>
      <c r="ITV73" s="8"/>
      <c r="ITW73" s="8"/>
      <c r="ITX73" s="8"/>
      <c r="ITY73" s="8"/>
      <c r="ITZ73" s="8"/>
      <c r="IUA73" s="8"/>
      <c r="IUB73" s="8"/>
      <c r="IUC73" s="8"/>
      <c r="IUD73" s="8"/>
      <c r="IUE73" s="8"/>
      <c r="IUF73" s="8"/>
      <c r="IUG73" s="8"/>
      <c r="IUH73" s="8"/>
      <c r="IUI73" s="8"/>
      <c r="IUJ73" s="8"/>
      <c r="IUK73" s="8"/>
      <c r="IUL73" s="8"/>
      <c r="IUM73" s="8"/>
      <c r="IUN73" s="8"/>
      <c r="IUO73" s="8"/>
      <c r="IUP73" s="8"/>
      <c r="IUQ73" s="8"/>
      <c r="IUR73" s="8"/>
      <c r="IUS73" s="8"/>
      <c r="IUT73" s="8"/>
      <c r="IUU73" s="8"/>
      <c r="IUV73" s="8"/>
      <c r="IUW73" s="8"/>
      <c r="IUX73" s="8"/>
      <c r="IUY73" s="8"/>
      <c r="IUZ73" s="8"/>
      <c r="IVA73" s="8"/>
      <c r="IVB73" s="8"/>
      <c r="IVC73" s="8"/>
      <c r="IVD73" s="8"/>
      <c r="IVE73" s="8"/>
      <c r="IVF73" s="8"/>
      <c r="IVG73" s="8"/>
      <c r="IVH73" s="8"/>
      <c r="IVI73" s="8"/>
      <c r="IVJ73" s="8"/>
      <c r="IVK73" s="8"/>
      <c r="IVL73" s="8"/>
      <c r="IVM73" s="8"/>
      <c r="IVN73" s="8"/>
      <c r="IVO73" s="8"/>
      <c r="IVP73" s="8"/>
      <c r="IVQ73" s="8"/>
      <c r="IVR73" s="8"/>
      <c r="IVS73" s="8"/>
      <c r="IVT73" s="8"/>
      <c r="IVU73" s="8"/>
      <c r="IVV73" s="8"/>
      <c r="IVW73" s="8"/>
      <c r="IVX73" s="8"/>
      <c r="IVY73" s="8"/>
      <c r="IVZ73" s="8"/>
      <c r="IWA73" s="8"/>
      <c r="IWB73" s="8"/>
      <c r="IWC73" s="8"/>
      <c r="IWD73" s="8"/>
      <c r="IWE73" s="8"/>
      <c r="IWF73" s="8"/>
      <c r="IWG73" s="8"/>
      <c r="IWH73" s="8"/>
      <c r="IWI73" s="8"/>
      <c r="IWJ73" s="8"/>
      <c r="IWK73" s="8"/>
      <c r="IWL73" s="8"/>
      <c r="IWM73" s="8"/>
      <c r="IWN73" s="8"/>
      <c r="IWO73" s="8"/>
      <c r="IWP73" s="8"/>
      <c r="IWQ73" s="8"/>
      <c r="IWR73" s="8"/>
      <c r="IWS73" s="8"/>
      <c r="IWT73" s="8"/>
      <c r="IWU73" s="8"/>
      <c r="IWV73" s="8"/>
      <c r="IWW73" s="8"/>
      <c r="IWX73" s="8"/>
      <c r="IWY73" s="8"/>
      <c r="IWZ73" s="8"/>
      <c r="IXA73" s="8"/>
      <c r="IXB73" s="8"/>
      <c r="IXC73" s="8"/>
      <c r="IXD73" s="8"/>
      <c r="IXE73" s="8"/>
      <c r="IXF73" s="8"/>
      <c r="IXG73" s="8"/>
      <c r="IXH73" s="8"/>
      <c r="IXI73" s="8"/>
      <c r="IXJ73" s="8"/>
      <c r="IXK73" s="8"/>
      <c r="IXL73" s="8"/>
      <c r="IXM73" s="8"/>
      <c r="IXN73" s="8"/>
      <c r="IXO73" s="8"/>
      <c r="IXP73" s="8"/>
      <c r="IXQ73" s="8"/>
      <c r="IXR73" s="8"/>
      <c r="IXS73" s="8"/>
      <c r="IXT73" s="8"/>
      <c r="IXU73" s="8"/>
      <c r="IXV73" s="8"/>
      <c r="IXW73" s="8"/>
      <c r="IXX73" s="8"/>
      <c r="IXY73" s="8"/>
      <c r="IXZ73" s="8"/>
      <c r="IYA73" s="8"/>
      <c r="IYB73" s="8"/>
      <c r="IYC73" s="8"/>
      <c r="IYD73" s="8"/>
      <c r="IYE73" s="8"/>
      <c r="IYF73" s="8"/>
      <c r="IYG73" s="8"/>
      <c r="IYH73" s="8"/>
      <c r="IYI73" s="8"/>
      <c r="IYJ73" s="8"/>
      <c r="IYK73" s="8"/>
      <c r="IYL73" s="8"/>
      <c r="IYM73" s="8"/>
      <c r="IYN73" s="8"/>
      <c r="IYO73" s="8"/>
      <c r="IYP73" s="8"/>
      <c r="IYQ73" s="8"/>
      <c r="IYR73" s="8"/>
      <c r="IYS73" s="8"/>
      <c r="IYT73" s="8"/>
      <c r="IYU73" s="8"/>
      <c r="IYV73" s="8"/>
      <c r="IYW73" s="8"/>
      <c r="IYX73" s="8"/>
      <c r="IYY73" s="8"/>
      <c r="IYZ73" s="8"/>
      <c r="IZA73" s="8"/>
      <c r="IZB73" s="8"/>
      <c r="IZC73" s="8"/>
      <c r="IZD73" s="8"/>
      <c r="IZE73" s="8"/>
      <c r="IZF73" s="8"/>
      <c r="IZG73" s="8"/>
      <c r="IZH73" s="8"/>
      <c r="IZI73" s="8"/>
      <c r="IZJ73" s="8"/>
      <c r="IZK73" s="8"/>
      <c r="IZL73" s="8"/>
      <c r="IZM73" s="8"/>
      <c r="IZN73" s="8"/>
      <c r="IZO73" s="8"/>
      <c r="IZP73" s="8"/>
      <c r="IZQ73" s="8"/>
      <c r="IZR73" s="8"/>
      <c r="IZS73" s="8"/>
      <c r="IZT73" s="8"/>
      <c r="IZU73" s="8"/>
      <c r="IZV73" s="8"/>
      <c r="IZW73" s="8"/>
      <c r="IZX73" s="8"/>
      <c r="IZY73" s="8"/>
      <c r="IZZ73" s="8"/>
      <c r="JAA73" s="8"/>
      <c r="JAB73" s="8"/>
      <c r="JAC73" s="8"/>
      <c r="JAD73" s="8"/>
      <c r="JAE73" s="8"/>
      <c r="JAF73" s="8"/>
      <c r="JAG73" s="8"/>
      <c r="JAH73" s="8"/>
      <c r="JAI73" s="8"/>
      <c r="JAJ73" s="8"/>
      <c r="JAK73" s="8"/>
      <c r="JAL73" s="8"/>
      <c r="JAM73" s="8"/>
      <c r="JAN73" s="8"/>
      <c r="JAO73" s="8"/>
      <c r="JAP73" s="8"/>
      <c r="JAQ73" s="8"/>
      <c r="JAR73" s="8"/>
      <c r="JAS73" s="8"/>
      <c r="JAT73" s="8"/>
      <c r="JAU73" s="8"/>
      <c r="JAV73" s="8"/>
      <c r="JAW73" s="8"/>
      <c r="JAX73" s="8"/>
      <c r="JAY73" s="8"/>
      <c r="JAZ73" s="8"/>
      <c r="JBA73" s="8"/>
      <c r="JBB73" s="8"/>
      <c r="JBC73" s="8"/>
      <c r="JBD73" s="8"/>
      <c r="JBE73" s="8"/>
      <c r="JBF73" s="8"/>
      <c r="JBG73" s="8"/>
      <c r="JBH73" s="8"/>
      <c r="JBI73" s="8"/>
      <c r="JBJ73" s="8"/>
      <c r="JBK73" s="8"/>
      <c r="JBL73" s="8"/>
      <c r="JBM73" s="8"/>
      <c r="JBN73" s="8"/>
      <c r="JBO73" s="8"/>
      <c r="JBP73" s="8"/>
      <c r="JBQ73" s="8"/>
      <c r="JBR73" s="8"/>
      <c r="JBS73" s="8"/>
      <c r="JBT73" s="8"/>
      <c r="JBU73" s="8"/>
      <c r="JBV73" s="8"/>
      <c r="JBW73" s="8"/>
      <c r="JBX73" s="8"/>
      <c r="JBY73" s="8"/>
      <c r="JBZ73" s="8"/>
      <c r="JCA73" s="8"/>
      <c r="JCB73" s="8"/>
      <c r="JCC73" s="8"/>
      <c r="JCD73" s="8"/>
      <c r="JCE73" s="8"/>
      <c r="JCF73" s="8"/>
      <c r="JCG73" s="8"/>
      <c r="JCH73" s="8"/>
      <c r="JCI73" s="8"/>
      <c r="JCJ73" s="8"/>
      <c r="JCK73" s="8"/>
      <c r="JCL73" s="8"/>
      <c r="JCM73" s="8"/>
      <c r="JCN73" s="8"/>
      <c r="JCO73" s="8"/>
      <c r="JCP73" s="8"/>
      <c r="JCQ73" s="8"/>
      <c r="JCR73" s="8"/>
      <c r="JCS73" s="8"/>
      <c r="JCT73" s="8"/>
      <c r="JCU73" s="8"/>
      <c r="JCV73" s="8"/>
      <c r="JCW73" s="8"/>
      <c r="JCX73" s="8"/>
      <c r="JCY73" s="8"/>
      <c r="JCZ73" s="8"/>
      <c r="JDA73" s="8"/>
      <c r="JDB73" s="8"/>
      <c r="JDC73" s="8"/>
      <c r="JDD73" s="8"/>
      <c r="JDE73" s="8"/>
      <c r="JDF73" s="8"/>
      <c r="JDG73" s="8"/>
      <c r="JDH73" s="8"/>
      <c r="JDI73" s="8"/>
      <c r="JDJ73" s="8"/>
      <c r="JDK73" s="8"/>
      <c r="JDL73" s="8"/>
      <c r="JDM73" s="8"/>
      <c r="JDN73" s="8"/>
      <c r="JDO73" s="8"/>
      <c r="JDP73" s="8"/>
      <c r="JDQ73" s="8"/>
      <c r="JDR73" s="8"/>
      <c r="JDS73" s="8"/>
      <c r="JDT73" s="8"/>
      <c r="JDU73" s="8"/>
      <c r="JDV73" s="8"/>
      <c r="JDW73" s="8"/>
      <c r="JDX73" s="8"/>
      <c r="JDY73" s="8"/>
      <c r="JDZ73" s="8"/>
      <c r="JEA73" s="8"/>
      <c r="JEB73" s="8"/>
      <c r="JEC73" s="8"/>
      <c r="JED73" s="8"/>
      <c r="JEE73" s="8"/>
      <c r="JEF73" s="8"/>
      <c r="JEG73" s="8"/>
      <c r="JEH73" s="8"/>
      <c r="JEI73" s="8"/>
      <c r="JEJ73" s="8"/>
      <c r="JEK73" s="8"/>
      <c r="JEL73" s="8"/>
      <c r="JEM73" s="8"/>
      <c r="JEN73" s="8"/>
      <c r="JEO73" s="8"/>
      <c r="JEP73" s="8"/>
      <c r="JEQ73" s="8"/>
      <c r="JER73" s="8"/>
      <c r="JES73" s="8"/>
      <c r="JET73" s="8"/>
      <c r="JEU73" s="8"/>
      <c r="JEV73" s="8"/>
      <c r="JEW73" s="8"/>
      <c r="JEX73" s="8"/>
      <c r="JEY73" s="8"/>
      <c r="JEZ73" s="8"/>
      <c r="JFA73" s="8"/>
      <c r="JFB73" s="8"/>
      <c r="JFC73" s="8"/>
      <c r="JFD73" s="8"/>
      <c r="JFE73" s="8"/>
      <c r="JFF73" s="8"/>
      <c r="JFG73" s="8"/>
      <c r="JFH73" s="8"/>
      <c r="JFI73" s="8"/>
      <c r="JFJ73" s="8"/>
      <c r="JFK73" s="8"/>
      <c r="JFL73" s="8"/>
      <c r="JFM73" s="8"/>
      <c r="JFN73" s="8"/>
      <c r="JFO73" s="8"/>
      <c r="JFP73" s="8"/>
      <c r="JFQ73" s="8"/>
      <c r="JFR73" s="8"/>
      <c r="JFS73" s="8"/>
      <c r="JFT73" s="8"/>
      <c r="JFU73" s="8"/>
      <c r="JFV73" s="8"/>
      <c r="JFW73" s="8"/>
      <c r="JFX73" s="8"/>
      <c r="JFY73" s="8"/>
      <c r="JFZ73" s="8"/>
      <c r="JGA73" s="8"/>
      <c r="JGB73" s="8"/>
      <c r="JGC73" s="8"/>
      <c r="JGD73" s="8"/>
      <c r="JGE73" s="8"/>
      <c r="JGF73" s="8"/>
      <c r="JGG73" s="8"/>
      <c r="JGH73" s="8"/>
      <c r="JGI73" s="8"/>
      <c r="JGJ73" s="8"/>
      <c r="JGK73" s="8"/>
      <c r="JGL73" s="8"/>
      <c r="JGM73" s="8"/>
      <c r="JGN73" s="8"/>
      <c r="JGO73" s="8"/>
      <c r="JGP73" s="8"/>
      <c r="JGQ73" s="8"/>
      <c r="JGR73" s="8"/>
      <c r="JGS73" s="8"/>
      <c r="JGT73" s="8"/>
      <c r="JGU73" s="8"/>
      <c r="JGV73" s="8"/>
      <c r="JGW73" s="8"/>
      <c r="JGX73" s="8"/>
      <c r="JGY73" s="8"/>
      <c r="JGZ73" s="8"/>
      <c r="JHA73" s="8"/>
      <c r="JHB73" s="8"/>
      <c r="JHC73" s="8"/>
      <c r="JHD73" s="8"/>
      <c r="JHE73" s="8"/>
      <c r="JHF73" s="8"/>
      <c r="JHG73" s="8"/>
      <c r="JHH73" s="8"/>
      <c r="JHI73" s="8"/>
      <c r="JHJ73" s="8"/>
      <c r="JHK73" s="8"/>
      <c r="JHL73" s="8"/>
      <c r="JHM73" s="8"/>
      <c r="JHN73" s="8"/>
      <c r="JHO73" s="8"/>
      <c r="JHP73" s="8"/>
      <c r="JHQ73" s="8"/>
      <c r="JHR73" s="8"/>
      <c r="JHS73" s="8"/>
      <c r="JHT73" s="8"/>
      <c r="JHU73" s="8"/>
      <c r="JHV73" s="8"/>
      <c r="JHW73" s="8"/>
      <c r="JHX73" s="8"/>
      <c r="JHY73" s="8"/>
      <c r="JHZ73" s="8"/>
      <c r="JIA73" s="8"/>
      <c r="JIB73" s="8"/>
      <c r="JIC73" s="8"/>
      <c r="JID73" s="8"/>
      <c r="JIE73" s="8"/>
      <c r="JIF73" s="8"/>
      <c r="JIG73" s="8"/>
      <c r="JIH73" s="8"/>
      <c r="JII73" s="8"/>
      <c r="JIJ73" s="8"/>
      <c r="JIK73" s="8"/>
      <c r="JIL73" s="8"/>
      <c r="JIM73" s="8"/>
      <c r="JIN73" s="8"/>
      <c r="JIO73" s="8"/>
      <c r="JIP73" s="8"/>
      <c r="JIQ73" s="8"/>
      <c r="JIR73" s="8"/>
      <c r="JIS73" s="8"/>
      <c r="JIT73" s="8"/>
      <c r="JIU73" s="8"/>
      <c r="JIV73" s="8"/>
      <c r="JIW73" s="8"/>
      <c r="JIX73" s="8"/>
      <c r="JIY73" s="8"/>
      <c r="JIZ73" s="8"/>
      <c r="JJA73" s="8"/>
      <c r="JJB73" s="8"/>
      <c r="JJC73" s="8"/>
      <c r="JJD73" s="8"/>
      <c r="JJE73" s="8"/>
      <c r="JJF73" s="8"/>
      <c r="JJG73" s="8"/>
      <c r="JJH73" s="8"/>
      <c r="JJI73" s="8"/>
      <c r="JJJ73" s="8"/>
      <c r="JJK73" s="8"/>
      <c r="JJL73" s="8"/>
      <c r="JJM73" s="8"/>
      <c r="JJN73" s="8"/>
      <c r="JJO73" s="8"/>
      <c r="JJP73" s="8"/>
      <c r="JJQ73" s="8"/>
      <c r="JJR73" s="8"/>
      <c r="JJS73" s="8"/>
      <c r="JJT73" s="8"/>
      <c r="JJU73" s="8"/>
      <c r="JJV73" s="8"/>
      <c r="JJW73" s="8"/>
      <c r="JJX73" s="8"/>
      <c r="JJY73" s="8"/>
      <c r="JJZ73" s="8"/>
      <c r="JKA73" s="8"/>
      <c r="JKB73" s="8"/>
      <c r="JKC73" s="8"/>
      <c r="JKD73" s="8"/>
      <c r="JKE73" s="8"/>
      <c r="JKF73" s="8"/>
      <c r="JKG73" s="8"/>
      <c r="JKH73" s="8"/>
      <c r="JKI73" s="8"/>
      <c r="JKJ73" s="8"/>
      <c r="JKK73" s="8"/>
      <c r="JKL73" s="8"/>
      <c r="JKM73" s="8"/>
      <c r="JKN73" s="8"/>
      <c r="JKO73" s="8"/>
      <c r="JKP73" s="8"/>
      <c r="JKQ73" s="8"/>
      <c r="JKR73" s="8"/>
      <c r="JKS73" s="8"/>
      <c r="JKT73" s="8"/>
      <c r="JKU73" s="8"/>
      <c r="JKV73" s="8"/>
      <c r="JKW73" s="8"/>
      <c r="JKX73" s="8"/>
      <c r="JKY73" s="8"/>
      <c r="JKZ73" s="8"/>
      <c r="JLA73" s="8"/>
      <c r="JLB73" s="8"/>
      <c r="JLC73" s="8"/>
      <c r="JLD73" s="8"/>
      <c r="JLE73" s="8"/>
      <c r="JLF73" s="8"/>
      <c r="JLG73" s="8"/>
      <c r="JLH73" s="8"/>
      <c r="JLI73" s="8"/>
      <c r="JLJ73" s="8"/>
      <c r="JLK73" s="8"/>
      <c r="JLL73" s="8"/>
      <c r="JLM73" s="8"/>
      <c r="JLN73" s="8"/>
      <c r="JLO73" s="8"/>
      <c r="JLP73" s="8"/>
      <c r="JLQ73" s="8"/>
      <c r="JLR73" s="8"/>
      <c r="JLS73" s="8"/>
      <c r="JLT73" s="8"/>
      <c r="JLU73" s="8"/>
      <c r="JLV73" s="8"/>
      <c r="JLW73" s="8"/>
      <c r="JLX73" s="8"/>
      <c r="JLY73" s="8"/>
      <c r="JLZ73" s="8"/>
      <c r="JMA73" s="8"/>
      <c r="JMB73" s="8"/>
      <c r="JMC73" s="8"/>
      <c r="JMD73" s="8"/>
      <c r="JME73" s="8"/>
      <c r="JMF73" s="8"/>
      <c r="JMG73" s="8"/>
      <c r="JMH73" s="8"/>
      <c r="JMI73" s="8"/>
      <c r="JMJ73" s="8"/>
      <c r="JMK73" s="8"/>
      <c r="JML73" s="8"/>
      <c r="JMM73" s="8"/>
      <c r="JMN73" s="8"/>
      <c r="JMO73" s="8"/>
      <c r="JMP73" s="8"/>
      <c r="JMQ73" s="8"/>
      <c r="JMR73" s="8"/>
      <c r="JMS73" s="8"/>
      <c r="JMT73" s="8"/>
      <c r="JMU73" s="8"/>
      <c r="JMV73" s="8"/>
      <c r="JMW73" s="8"/>
      <c r="JMX73" s="8"/>
      <c r="JMY73" s="8"/>
      <c r="JMZ73" s="8"/>
      <c r="JNA73" s="8"/>
      <c r="JNB73" s="8"/>
      <c r="JNC73" s="8"/>
      <c r="JND73" s="8"/>
      <c r="JNE73" s="8"/>
      <c r="JNF73" s="8"/>
      <c r="JNG73" s="8"/>
      <c r="JNH73" s="8"/>
      <c r="JNI73" s="8"/>
      <c r="JNJ73" s="8"/>
      <c r="JNK73" s="8"/>
      <c r="JNL73" s="8"/>
      <c r="JNM73" s="8"/>
      <c r="JNN73" s="8"/>
      <c r="JNO73" s="8"/>
      <c r="JNP73" s="8"/>
      <c r="JNQ73" s="8"/>
      <c r="JNR73" s="8"/>
      <c r="JNS73" s="8"/>
      <c r="JNT73" s="8"/>
      <c r="JNU73" s="8"/>
      <c r="JNV73" s="8"/>
      <c r="JNW73" s="8"/>
      <c r="JNX73" s="8"/>
      <c r="JNY73" s="8"/>
      <c r="JNZ73" s="8"/>
      <c r="JOA73" s="8"/>
      <c r="JOB73" s="8"/>
      <c r="JOC73" s="8"/>
      <c r="JOD73" s="8"/>
      <c r="JOE73" s="8"/>
      <c r="JOF73" s="8"/>
      <c r="JOG73" s="8"/>
      <c r="JOH73" s="8"/>
      <c r="JOI73" s="8"/>
      <c r="JOJ73" s="8"/>
      <c r="JOK73" s="8"/>
      <c r="JOL73" s="8"/>
      <c r="JOM73" s="8"/>
      <c r="JON73" s="8"/>
      <c r="JOO73" s="8"/>
      <c r="JOP73" s="8"/>
      <c r="JOQ73" s="8"/>
      <c r="JOR73" s="8"/>
      <c r="JOS73" s="8"/>
      <c r="JOT73" s="8"/>
      <c r="JOU73" s="8"/>
      <c r="JOV73" s="8"/>
      <c r="JOW73" s="8"/>
      <c r="JOX73" s="8"/>
      <c r="JOY73" s="8"/>
      <c r="JOZ73" s="8"/>
      <c r="JPA73" s="8"/>
      <c r="JPB73" s="8"/>
      <c r="JPC73" s="8"/>
      <c r="JPD73" s="8"/>
      <c r="JPE73" s="8"/>
      <c r="JPF73" s="8"/>
      <c r="JPG73" s="8"/>
      <c r="JPH73" s="8"/>
      <c r="JPI73" s="8"/>
      <c r="JPJ73" s="8"/>
      <c r="JPK73" s="8"/>
      <c r="JPL73" s="8"/>
      <c r="JPM73" s="8"/>
      <c r="JPN73" s="8"/>
      <c r="JPO73" s="8"/>
      <c r="JPP73" s="8"/>
      <c r="JPQ73" s="8"/>
      <c r="JPR73" s="8"/>
      <c r="JPS73" s="8"/>
      <c r="JPT73" s="8"/>
      <c r="JPU73" s="8"/>
      <c r="JPV73" s="8"/>
      <c r="JPW73" s="8"/>
      <c r="JPX73" s="8"/>
      <c r="JPY73" s="8"/>
      <c r="JPZ73" s="8"/>
      <c r="JQA73" s="8"/>
      <c r="JQB73" s="8"/>
      <c r="JQC73" s="8"/>
      <c r="JQD73" s="8"/>
      <c r="JQE73" s="8"/>
      <c r="JQF73" s="8"/>
      <c r="JQG73" s="8"/>
      <c r="JQH73" s="8"/>
      <c r="JQI73" s="8"/>
      <c r="JQJ73" s="8"/>
      <c r="JQK73" s="8"/>
      <c r="JQL73" s="8"/>
      <c r="JQM73" s="8"/>
      <c r="JQN73" s="8"/>
      <c r="JQO73" s="8"/>
      <c r="JQP73" s="8"/>
      <c r="JQQ73" s="8"/>
      <c r="JQR73" s="8"/>
      <c r="JQS73" s="8"/>
      <c r="JQT73" s="8"/>
      <c r="JQU73" s="8"/>
      <c r="JQV73" s="8"/>
      <c r="JQW73" s="8"/>
      <c r="JQX73" s="8"/>
      <c r="JQY73" s="8"/>
      <c r="JQZ73" s="8"/>
      <c r="JRA73" s="8"/>
      <c r="JRB73" s="8"/>
      <c r="JRC73" s="8"/>
      <c r="JRD73" s="8"/>
      <c r="JRE73" s="8"/>
      <c r="JRF73" s="8"/>
      <c r="JRG73" s="8"/>
      <c r="JRH73" s="8"/>
      <c r="JRI73" s="8"/>
      <c r="JRJ73" s="8"/>
      <c r="JRK73" s="8"/>
      <c r="JRL73" s="8"/>
      <c r="JRM73" s="8"/>
      <c r="JRN73" s="8"/>
      <c r="JRO73" s="8"/>
      <c r="JRP73" s="8"/>
      <c r="JRQ73" s="8"/>
      <c r="JRR73" s="8"/>
      <c r="JRS73" s="8"/>
      <c r="JRT73" s="8"/>
      <c r="JRU73" s="8"/>
      <c r="JRV73" s="8"/>
      <c r="JRW73" s="8"/>
      <c r="JRX73" s="8"/>
      <c r="JRY73" s="8"/>
      <c r="JRZ73" s="8"/>
      <c r="JSA73" s="8"/>
      <c r="JSB73" s="8"/>
      <c r="JSC73" s="8"/>
      <c r="JSD73" s="8"/>
      <c r="JSE73" s="8"/>
      <c r="JSF73" s="8"/>
      <c r="JSG73" s="8"/>
      <c r="JSH73" s="8"/>
      <c r="JSI73" s="8"/>
      <c r="JSJ73" s="8"/>
      <c r="JSK73" s="8"/>
      <c r="JSL73" s="8"/>
      <c r="JSM73" s="8"/>
      <c r="JSN73" s="8"/>
      <c r="JSO73" s="8"/>
      <c r="JSP73" s="8"/>
      <c r="JSQ73" s="8"/>
      <c r="JSR73" s="8"/>
      <c r="JSS73" s="8"/>
      <c r="JST73" s="8"/>
      <c r="JSU73" s="8"/>
      <c r="JSV73" s="8"/>
      <c r="JSW73" s="8"/>
      <c r="JSX73" s="8"/>
      <c r="JSY73" s="8"/>
      <c r="JSZ73" s="8"/>
      <c r="JTA73" s="8"/>
      <c r="JTB73" s="8"/>
      <c r="JTC73" s="8"/>
      <c r="JTD73" s="8"/>
      <c r="JTE73" s="8"/>
      <c r="JTF73" s="8"/>
      <c r="JTG73" s="8"/>
      <c r="JTH73" s="8"/>
      <c r="JTI73" s="8"/>
      <c r="JTJ73" s="8"/>
      <c r="JTK73" s="8"/>
      <c r="JTL73" s="8"/>
      <c r="JTM73" s="8"/>
      <c r="JTN73" s="8"/>
      <c r="JTO73" s="8"/>
      <c r="JTP73" s="8"/>
      <c r="JTQ73" s="8"/>
      <c r="JTR73" s="8"/>
      <c r="JTS73" s="8"/>
      <c r="JTT73" s="8"/>
      <c r="JTU73" s="8"/>
      <c r="JTV73" s="8"/>
      <c r="JTW73" s="8"/>
      <c r="JTX73" s="8"/>
      <c r="JTY73" s="8"/>
      <c r="JTZ73" s="8"/>
      <c r="JUA73" s="8"/>
      <c r="JUB73" s="8"/>
      <c r="JUC73" s="8"/>
      <c r="JUD73" s="8"/>
      <c r="JUE73" s="8"/>
      <c r="JUF73" s="8"/>
      <c r="JUG73" s="8"/>
      <c r="JUH73" s="8"/>
      <c r="JUI73" s="8"/>
      <c r="JUJ73" s="8"/>
      <c r="JUK73" s="8"/>
      <c r="JUL73" s="8"/>
      <c r="JUM73" s="8"/>
      <c r="JUN73" s="8"/>
      <c r="JUO73" s="8"/>
      <c r="JUP73" s="8"/>
      <c r="JUQ73" s="8"/>
      <c r="JUR73" s="8"/>
      <c r="JUS73" s="8"/>
      <c r="JUT73" s="8"/>
      <c r="JUU73" s="8"/>
      <c r="JUV73" s="8"/>
      <c r="JUW73" s="8"/>
      <c r="JUX73" s="8"/>
      <c r="JUY73" s="8"/>
      <c r="JUZ73" s="8"/>
      <c r="JVA73" s="8"/>
      <c r="JVB73" s="8"/>
      <c r="JVC73" s="8"/>
      <c r="JVD73" s="8"/>
      <c r="JVE73" s="8"/>
      <c r="JVF73" s="8"/>
      <c r="JVG73" s="8"/>
      <c r="JVH73" s="8"/>
      <c r="JVI73" s="8"/>
      <c r="JVJ73" s="8"/>
      <c r="JVK73" s="8"/>
      <c r="JVL73" s="8"/>
      <c r="JVM73" s="8"/>
      <c r="JVN73" s="8"/>
      <c r="JVO73" s="8"/>
      <c r="JVP73" s="8"/>
      <c r="JVQ73" s="8"/>
      <c r="JVR73" s="8"/>
      <c r="JVS73" s="8"/>
      <c r="JVT73" s="8"/>
      <c r="JVU73" s="8"/>
      <c r="JVV73" s="8"/>
      <c r="JVW73" s="8"/>
      <c r="JVX73" s="8"/>
      <c r="JVY73" s="8"/>
      <c r="JVZ73" s="8"/>
      <c r="JWA73" s="8"/>
      <c r="JWB73" s="8"/>
      <c r="JWC73" s="8"/>
      <c r="JWD73" s="8"/>
      <c r="JWE73" s="8"/>
      <c r="JWF73" s="8"/>
      <c r="JWG73" s="8"/>
      <c r="JWH73" s="8"/>
      <c r="JWI73" s="8"/>
      <c r="JWJ73" s="8"/>
      <c r="JWK73" s="8"/>
      <c r="JWL73" s="8"/>
      <c r="JWM73" s="8"/>
      <c r="JWN73" s="8"/>
      <c r="JWO73" s="8"/>
      <c r="JWP73" s="8"/>
      <c r="JWQ73" s="8"/>
      <c r="JWR73" s="8"/>
      <c r="JWS73" s="8"/>
      <c r="JWT73" s="8"/>
      <c r="JWU73" s="8"/>
      <c r="JWV73" s="8"/>
      <c r="JWW73" s="8"/>
      <c r="JWX73" s="8"/>
      <c r="JWY73" s="8"/>
      <c r="JWZ73" s="8"/>
      <c r="JXA73" s="8"/>
      <c r="JXB73" s="8"/>
      <c r="JXC73" s="8"/>
      <c r="JXD73" s="8"/>
      <c r="JXE73" s="8"/>
      <c r="JXF73" s="8"/>
      <c r="JXG73" s="8"/>
      <c r="JXH73" s="8"/>
      <c r="JXI73" s="8"/>
      <c r="JXJ73" s="8"/>
      <c r="JXK73" s="8"/>
      <c r="JXL73" s="8"/>
      <c r="JXM73" s="8"/>
      <c r="JXN73" s="8"/>
      <c r="JXO73" s="8"/>
      <c r="JXP73" s="8"/>
      <c r="JXQ73" s="8"/>
      <c r="JXR73" s="8"/>
      <c r="JXS73" s="8"/>
      <c r="JXT73" s="8"/>
      <c r="JXU73" s="8"/>
      <c r="JXV73" s="8"/>
      <c r="JXW73" s="8"/>
      <c r="JXX73" s="8"/>
      <c r="JXY73" s="8"/>
      <c r="JXZ73" s="8"/>
      <c r="JYA73" s="8"/>
      <c r="JYB73" s="8"/>
      <c r="JYC73" s="8"/>
      <c r="JYD73" s="8"/>
      <c r="JYE73" s="8"/>
      <c r="JYF73" s="8"/>
      <c r="JYG73" s="8"/>
      <c r="JYH73" s="8"/>
      <c r="JYI73" s="8"/>
      <c r="JYJ73" s="8"/>
      <c r="JYK73" s="8"/>
      <c r="JYL73" s="8"/>
      <c r="JYM73" s="8"/>
      <c r="JYN73" s="8"/>
      <c r="JYO73" s="8"/>
      <c r="JYP73" s="8"/>
      <c r="JYQ73" s="8"/>
      <c r="JYR73" s="8"/>
      <c r="JYS73" s="8"/>
      <c r="JYT73" s="8"/>
      <c r="JYU73" s="8"/>
      <c r="JYV73" s="8"/>
      <c r="JYW73" s="8"/>
      <c r="JYX73" s="8"/>
      <c r="JYY73" s="8"/>
      <c r="JYZ73" s="8"/>
      <c r="JZA73" s="8"/>
      <c r="JZB73" s="8"/>
      <c r="JZC73" s="8"/>
      <c r="JZD73" s="8"/>
      <c r="JZE73" s="8"/>
      <c r="JZF73" s="8"/>
      <c r="JZG73" s="8"/>
      <c r="JZH73" s="8"/>
      <c r="JZI73" s="8"/>
      <c r="JZJ73" s="8"/>
      <c r="JZK73" s="8"/>
      <c r="JZL73" s="8"/>
      <c r="JZM73" s="8"/>
      <c r="JZN73" s="8"/>
      <c r="JZO73" s="8"/>
      <c r="JZP73" s="8"/>
      <c r="JZQ73" s="8"/>
      <c r="JZR73" s="8"/>
      <c r="JZS73" s="8"/>
      <c r="JZT73" s="8"/>
      <c r="JZU73" s="8"/>
      <c r="JZV73" s="8"/>
      <c r="JZW73" s="8"/>
      <c r="JZX73" s="8"/>
      <c r="JZY73" s="8"/>
      <c r="JZZ73" s="8"/>
      <c r="KAA73" s="8"/>
      <c r="KAB73" s="8"/>
      <c r="KAC73" s="8"/>
      <c r="KAD73" s="8"/>
      <c r="KAE73" s="8"/>
      <c r="KAF73" s="8"/>
      <c r="KAG73" s="8"/>
      <c r="KAH73" s="8"/>
      <c r="KAI73" s="8"/>
      <c r="KAJ73" s="8"/>
      <c r="KAK73" s="8"/>
      <c r="KAL73" s="8"/>
      <c r="KAM73" s="8"/>
      <c r="KAN73" s="8"/>
      <c r="KAO73" s="8"/>
      <c r="KAP73" s="8"/>
      <c r="KAQ73" s="8"/>
      <c r="KAR73" s="8"/>
      <c r="KAS73" s="8"/>
      <c r="KAT73" s="8"/>
      <c r="KAU73" s="8"/>
      <c r="KAV73" s="8"/>
      <c r="KAW73" s="8"/>
      <c r="KAX73" s="8"/>
      <c r="KAY73" s="8"/>
      <c r="KAZ73" s="8"/>
      <c r="KBA73" s="8"/>
      <c r="KBB73" s="8"/>
      <c r="KBC73" s="8"/>
      <c r="KBD73" s="8"/>
      <c r="KBE73" s="8"/>
      <c r="KBF73" s="8"/>
      <c r="KBG73" s="8"/>
      <c r="KBH73" s="8"/>
      <c r="KBI73" s="8"/>
      <c r="KBJ73" s="8"/>
      <c r="KBK73" s="8"/>
      <c r="KBL73" s="8"/>
      <c r="KBM73" s="8"/>
      <c r="KBN73" s="8"/>
      <c r="KBO73" s="8"/>
      <c r="KBP73" s="8"/>
      <c r="KBQ73" s="8"/>
      <c r="KBR73" s="8"/>
      <c r="KBS73" s="8"/>
      <c r="KBT73" s="8"/>
      <c r="KBU73" s="8"/>
      <c r="KBV73" s="8"/>
      <c r="KBW73" s="8"/>
      <c r="KBX73" s="8"/>
      <c r="KBY73" s="8"/>
      <c r="KBZ73" s="8"/>
      <c r="KCA73" s="8"/>
      <c r="KCB73" s="8"/>
      <c r="KCC73" s="8"/>
      <c r="KCD73" s="8"/>
      <c r="KCE73" s="8"/>
      <c r="KCF73" s="8"/>
      <c r="KCG73" s="8"/>
      <c r="KCH73" s="8"/>
      <c r="KCI73" s="8"/>
      <c r="KCJ73" s="8"/>
      <c r="KCK73" s="8"/>
      <c r="KCL73" s="8"/>
      <c r="KCM73" s="8"/>
      <c r="KCN73" s="8"/>
      <c r="KCO73" s="8"/>
      <c r="KCP73" s="8"/>
      <c r="KCQ73" s="8"/>
      <c r="KCR73" s="8"/>
      <c r="KCS73" s="8"/>
      <c r="KCT73" s="8"/>
      <c r="KCU73" s="8"/>
      <c r="KCV73" s="8"/>
      <c r="KCW73" s="8"/>
      <c r="KCX73" s="8"/>
      <c r="KCY73" s="8"/>
      <c r="KCZ73" s="8"/>
      <c r="KDA73" s="8"/>
      <c r="KDB73" s="8"/>
      <c r="KDC73" s="8"/>
      <c r="KDD73" s="8"/>
      <c r="KDE73" s="8"/>
      <c r="KDF73" s="8"/>
      <c r="KDG73" s="8"/>
      <c r="KDH73" s="8"/>
      <c r="KDI73" s="8"/>
      <c r="KDJ73" s="8"/>
      <c r="KDK73" s="8"/>
      <c r="KDL73" s="8"/>
      <c r="KDM73" s="8"/>
      <c r="KDN73" s="8"/>
      <c r="KDO73" s="8"/>
      <c r="KDP73" s="8"/>
      <c r="KDQ73" s="8"/>
      <c r="KDR73" s="8"/>
      <c r="KDS73" s="8"/>
      <c r="KDT73" s="8"/>
      <c r="KDU73" s="8"/>
      <c r="KDV73" s="8"/>
      <c r="KDW73" s="8"/>
      <c r="KDX73" s="8"/>
      <c r="KDY73" s="8"/>
      <c r="KDZ73" s="8"/>
      <c r="KEA73" s="8"/>
      <c r="KEB73" s="8"/>
      <c r="KEC73" s="8"/>
      <c r="KED73" s="8"/>
      <c r="KEE73" s="8"/>
      <c r="KEF73" s="8"/>
      <c r="KEG73" s="8"/>
      <c r="KEH73" s="8"/>
      <c r="KEI73" s="8"/>
      <c r="KEJ73" s="8"/>
      <c r="KEK73" s="8"/>
      <c r="KEL73" s="8"/>
      <c r="KEM73" s="8"/>
      <c r="KEN73" s="8"/>
      <c r="KEO73" s="8"/>
      <c r="KEP73" s="8"/>
      <c r="KEQ73" s="8"/>
      <c r="KER73" s="8"/>
      <c r="KES73" s="8"/>
      <c r="KET73" s="8"/>
      <c r="KEU73" s="8"/>
      <c r="KEV73" s="8"/>
      <c r="KEW73" s="8"/>
      <c r="KEX73" s="8"/>
      <c r="KEY73" s="8"/>
      <c r="KEZ73" s="8"/>
      <c r="KFA73" s="8"/>
      <c r="KFB73" s="8"/>
      <c r="KFC73" s="8"/>
      <c r="KFD73" s="8"/>
      <c r="KFE73" s="8"/>
      <c r="KFF73" s="8"/>
      <c r="KFG73" s="8"/>
      <c r="KFH73" s="8"/>
      <c r="KFI73" s="8"/>
      <c r="KFJ73" s="8"/>
      <c r="KFK73" s="8"/>
      <c r="KFL73" s="8"/>
      <c r="KFM73" s="8"/>
      <c r="KFN73" s="8"/>
      <c r="KFO73" s="8"/>
      <c r="KFP73" s="8"/>
      <c r="KFQ73" s="8"/>
      <c r="KFR73" s="8"/>
      <c r="KFS73" s="8"/>
      <c r="KFT73" s="8"/>
      <c r="KFU73" s="8"/>
      <c r="KFV73" s="8"/>
      <c r="KFW73" s="8"/>
      <c r="KFX73" s="8"/>
      <c r="KFY73" s="8"/>
      <c r="KFZ73" s="8"/>
      <c r="KGA73" s="8"/>
      <c r="KGB73" s="8"/>
      <c r="KGC73" s="8"/>
      <c r="KGD73" s="8"/>
      <c r="KGE73" s="8"/>
      <c r="KGF73" s="8"/>
      <c r="KGG73" s="8"/>
      <c r="KGH73" s="8"/>
      <c r="KGI73" s="8"/>
      <c r="KGJ73" s="8"/>
      <c r="KGK73" s="8"/>
      <c r="KGL73" s="8"/>
      <c r="KGM73" s="8"/>
      <c r="KGN73" s="8"/>
      <c r="KGO73" s="8"/>
      <c r="KGP73" s="8"/>
      <c r="KGQ73" s="8"/>
      <c r="KGR73" s="8"/>
      <c r="KGS73" s="8"/>
      <c r="KGT73" s="8"/>
      <c r="KGU73" s="8"/>
      <c r="KGV73" s="8"/>
      <c r="KGW73" s="8"/>
      <c r="KGX73" s="8"/>
      <c r="KGY73" s="8"/>
      <c r="KGZ73" s="8"/>
      <c r="KHA73" s="8"/>
      <c r="KHB73" s="8"/>
      <c r="KHC73" s="8"/>
      <c r="KHD73" s="8"/>
      <c r="KHE73" s="8"/>
      <c r="KHF73" s="8"/>
      <c r="KHG73" s="8"/>
      <c r="KHH73" s="8"/>
      <c r="KHI73" s="8"/>
      <c r="KHJ73" s="8"/>
      <c r="KHK73" s="8"/>
      <c r="KHL73" s="8"/>
      <c r="KHM73" s="8"/>
      <c r="KHN73" s="8"/>
      <c r="KHO73" s="8"/>
      <c r="KHP73" s="8"/>
      <c r="KHQ73" s="8"/>
      <c r="KHR73" s="8"/>
      <c r="KHS73" s="8"/>
      <c r="KHT73" s="8"/>
      <c r="KHU73" s="8"/>
      <c r="KHV73" s="8"/>
      <c r="KHW73" s="8"/>
      <c r="KHX73" s="8"/>
      <c r="KHY73" s="8"/>
      <c r="KHZ73" s="8"/>
      <c r="KIA73" s="8"/>
      <c r="KIB73" s="8"/>
      <c r="KIC73" s="8"/>
      <c r="KID73" s="8"/>
      <c r="KIE73" s="8"/>
      <c r="KIF73" s="8"/>
      <c r="KIG73" s="8"/>
      <c r="KIH73" s="8"/>
      <c r="KII73" s="8"/>
      <c r="KIJ73" s="8"/>
      <c r="KIK73" s="8"/>
      <c r="KIL73" s="8"/>
      <c r="KIM73" s="8"/>
      <c r="KIN73" s="8"/>
      <c r="KIO73" s="8"/>
      <c r="KIP73" s="8"/>
      <c r="KIQ73" s="8"/>
      <c r="KIR73" s="8"/>
      <c r="KIS73" s="8"/>
      <c r="KIT73" s="8"/>
      <c r="KIU73" s="8"/>
      <c r="KIV73" s="8"/>
      <c r="KIW73" s="8"/>
      <c r="KIX73" s="8"/>
      <c r="KIY73" s="8"/>
      <c r="KIZ73" s="8"/>
      <c r="KJA73" s="8"/>
      <c r="KJB73" s="8"/>
      <c r="KJC73" s="8"/>
      <c r="KJD73" s="8"/>
      <c r="KJE73" s="8"/>
      <c r="KJF73" s="8"/>
      <c r="KJG73" s="8"/>
      <c r="KJH73" s="8"/>
      <c r="KJI73" s="8"/>
      <c r="KJJ73" s="8"/>
      <c r="KJK73" s="8"/>
      <c r="KJL73" s="8"/>
      <c r="KJM73" s="8"/>
      <c r="KJN73" s="8"/>
      <c r="KJO73" s="8"/>
      <c r="KJP73" s="8"/>
      <c r="KJQ73" s="8"/>
      <c r="KJR73" s="8"/>
      <c r="KJS73" s="8"/>
      <c r="KJT73" s="8"/>
      <c r="KJU73" s="8"/>
      <c r="KJV73" s="8"/>
      <c r="KJW73" s="8"/>
      <c r="KJX73" s="8"/>
      <c r="KJY73" s="8"/>
      <c r="KJZ73" s="8"/>
      <c r="KKA73" s="8"/>
      <c r="KKB73" s="8"/>
      <c r="KKC73" s="8"/>
      <c r="KKD73" s="8"/>
      <c r="KKE73" s="8"/>
      <c r="KKF73" s="8"/>
      <c r="KKG73" s="8"/>
      <c r="KKH73" s="8"/>
      <c r="KKI73" s="8"/>
      <c r="KKJ73" s="8"/>
      <c r="KKK73" s="8"/>
      <c r="KKL73" s="8"/>
      <c r="KKM73" s="8"/>
      <c r="KKN73" s="8"/>
      <c r="KKO73" s="8"/>
      <c r="KKP73" s="8"/>
      <c r="KKQ73" s="8"/>
      <c r="KKR73" s="8"/>
      <c r="KKS73" s="8"/>
      <c r="KKT73" s="8"/>
      <c r="KKU73" s="8"/>
      <c r="KKV73" s="8"/>
      <c r="KKW73" s="8"/>
      <c r="KKX73" s="8"/>
      <c r="KKY73" s="8"/>
      <c r="KKZ73" s="8"/>
      <c r="KLA73" s="8"/>
      <c r="KLB73" s="8"/>
      <c r="KLC73" s="8"/>
      <c r="KLD73" s="8"/>
      <c r="KLE73" s="8"/>
      <c r="KLF73" s="8"/>
      <c r="KLG73" s="8"/>
      <c r="KLH73" s="8"/>
      <c r="KLI73" s="8"/>
      <c r="KLJ73" s="8"/>
      <c r="KLK73" s="8"/>
      <c r="KLL73" s="8"/>
      <c r="KLM73" s="8"/>
      <c r="KLN73" s="8"/>
      <c r="KLO73" s="8"/>
      <c r="KLP73" s="8"/>
      <c r="KLQ73" s="8"/>
      <c r="KLR73" s="8"/>
      <c r="KLS73" s="8"/>
      <c r="KLT73" s="8"/>
      <c r="KLU73" s="8"/>
      <c r="KLV73" s="8"/>
      <c r="KLW73" s="8"/>
      <c r="KLX73" s="8"/>
      <c r="KLY73" s="8"/>
      <c r="KLZ73" s="8"/>
      <c r="KMA73" s="8"/>
      <c r="KMB73" s="8"/>
      <c r="KMC73" s="8"/>
      <c r="KMD73" s="8"/>
      <c r="KME73" s="8"/>
      <c r="KMF73" s="8"/>
      <c r="KMG73" s="8"/>
      <c r="KMH73" s="8"/>
      <c r="KMI73" s="8"/>
      <c r="KMJ73" s="8"/>
      <c r="KMK73" s="8"/>
      <c r="KML73" s="8"/>
      <c r="KMM73" s="8"/>
      <c r="KMN73" s="8"/>
      <c r="KMO73" s="8"/>
      <c r="KMP73" s="8"/>
      <c r="KMQ73" s="8"/>
      <c r="KMR73" s="8"/>
      <c r="KMS73" s="8"/>
      <c r="KMT73" s="8"/>
      <c r="KMU73" s="8"/>
      <c r="KMV73" s="8"/>
      <c r="KMW73" s="8"/>
      <c r="KMX73" s="8"/>
      <c r="KMY73" s="8"/>
      <c r="KMZ73" s="8"/>
      <c r="KNA73" s="8"/>
      <c r="KNB73" s="8"/>
      <c r="KNC73" s="8"/>
      <c r="KND73" s="8"/>
      <c r="KNE73" s="8"/>
      <c r="KNF73" s="8"/>
      <c r="KNG73" s="8"/>
      <c r="KNH73" s="8"/>
      <c r="KNI73" s="8"/>
      <c r="KNJ73" s="8"/>
      <c r="KNK73" s="8"/>
      <c r="KNL73" s="8"/>
      <c r="KNM73" s="8"/>
      <c r="KNN73" s="8"/>
      <c r="KNO73" s="8"/>
      <c r="KNP73" s="8"/>
      <c r="KNQ73" s="8"/>
      <c r="KNR73" s="8"/>
      <c r="KNS73" s="8"/>
      <c r="KNT73" s="8"/>
      <c r="KNU73" s="8"/>
      <c r="KNV73" s="8"/>
      <c r="KNW73" s="8"/>
      <c r="KNX73" s="8"/>
      <c r="KNY73" s="8"/>
      <c r="KNZ73" s="8"/>
      <c r="KOA73" s="8"/>
      <c r="KOB73" s="8"/>
      <c r="KOC73" s="8"/>
      <c r="KOD73" s="8"/>
      <c r="KOE73" s="8"/>
      <c r="KOF73" s="8"/>
      <c r="KOG73" s="8"/>
      <c r="KOH73" s="8"/>
      <c r="KOI73" s="8"/>
      <c r="KOJ73" s="8"/>
      <c r="KOK73" s="8"/>
      <c r="KOL73" s="8"/>
      <c r="KOM73" s="8"/>
      <c r="KON73" s="8"/>
      <c r="KOO73" s="8"/>
      <c r="KOP73" s="8"/>
      <c r="KOQ73" s="8"/>
      <c r="KOR73" s="8"/>
      <c r="KOS73" s="8"/>
      <c r="KOT73" s="8"/>
      <c r="KOU73" s="8"/>
      <c r="KOV73" s="8"/>
      <c r="KOW73" s="8"/>
      <c r="KOX73" s="8"/>
      <c r="KOY73" s="8"/>
      <c r="KOZ73" s="8"/>
      <c r="KPA73" s="8"/>
      <c r="KPB73" s="8"/>
      <c r="KPC73" s="8"/>
      <c r="KPD73" s="8"/>
      <c r="KPE73" s="8"/>
      <c r="KPF73" s="8"/>
      <c r="KPG73" s="8"/>
      <c r="KPH73" s="8"/>
      <c r="KPI73" s="8"/>
      <c r="KPJ73" s="8"/>
      <c r="KPK73" s="8"/>
      <c r="KPL73" s="8"/>
      <c r="KPM73" s="8"/>
      <c r="KPN73" s="8"/>
      <c r="KPO73" s="8"/>
      <c r="KPP73" s="8"/>
      <c r="KPQ73" s="8"/>
      <c r="KPR73" s="8"/>
      <c r="KPS73" s="8"/>
      <c r="KPT73" s="8"/>
      <c r="KPU73" s="8"/>
      <c r="KPV73" s="8"/>
      <c r="KPW73" s="8"/>
      <c r="KPX73" s="8"/>
      <c r="KPY73" s="8"/>
      <c r="KPZ73" s="8"/>
      <c r="KQA73" s="8"/>
      <c r="KQB73" s="8"/>
      <c r="KQC73" s="8"/>
      <c r="KQD73" s="8"/>
      <c r="KQE73" s="8"/>
      <c r="KQF73" s="8"/>
      <c r="KQG73" s="8"/>
      <c r="KQH73" s="8"/>
      <c r="KQI73" s="8"/>
      <c r="KQJ73" s="8"/>
      <c r="KQK73" s="8"/>
      <c r="KQL73" s="8"/>
      <c r="KQM73" s="8"/>
      <c r="KQN73" s="8"/>
      <c r="KQO73" s="8"/>
      <c r="KQP73" s="8"/>
      <c r="KQQ73" s="8"/>
      <c r="KQR73" s="8"/>
      <c r="KQS73" s="8"/>
      <c r="KQT73" s="8"/>
      <c r="KQU73" s="8"/>
      <c r="KQV73" s="8"/>
      <c r="KQW73" s="8"/>
      <c r="KQX73" s="8"/>
      <c r="KQY73" s="8"/>
      <c r="KQZ73" s="8"/>
      <c r="KRA73" s="8"/>
      <c r="KRB73" s="8"/>
      <c r="KRC73" s="8"/>
      <c r="KRD73" s="8"/>
      <c r="KRE73" s="8"/>
      <c r="KRF73" s="8"/>
      <c r="KRG73" s="8"/>
      <c r="KRH73" s="8"/>
      <c r="KRI73" s="8"/>
      <c r="KRJ73" s="8"/>
      <c r="KRK73" s="8"/>
      <c r="KRL73" s="8"/>
      <c r="KRM73" s="8"/>
      <c r="KRN73" s="8"/>
      <c r="KRO73" s="8"/>
      <c r="KRP73" s="8"/>
      <c r="KRQ73" s="8"/>
      <c r="KRR73" s="8"/>
      <c r="KRS73" s="8"/>
      <c r="KRT73" s="8"/>
      <c r="KRU73" s="8"/>
      <c r="KRV73" s="8"/>
      <c r="KRW73" s="8"/>
      <c r="KRX73" s="8"/>
      <c r="KRY73" s="8"/>
      <c r="KRZ73" s="8"/>
      <c r="KSA73" s="8"/>
      <c r="KSB73" s="8"/>
      <c r="KSC73" s="8"/>
      <c r="KSD73" s="8"/>
      <c r="KSE73" s="8"/>
      <c r="KSF73" s="8"/>
      <c r="KSG73" s="8"/>
      <c r="KSH73" s="8"/>
      <c r="KSI73" s="8"/>
      <c r="KSJ73" s="8"/>
      <c r="KSK73" s="8"/>
      <c r="KSL73" s="8"/>
      <c r="KSM73" s="8"/>
      <c r="KSN73" s="8"/>
      <c r="KSO73" s="8"/>
      <c r="KSP73" s="8"/>
      <c r="KSQ73" s="8"/>
      <c r="KSR73" s="8"/>
      <c r="KSS73" s="8"/>
      <c r="KST73" s="8"/>
      <c r="KSU73" s="8"/>
      <c r="KSV73" s="8"/>
      <c r="KSW73" s="8"/>
      <c r="KSX73" s="8"/>
      <c r="KSY73" s="8"/>
      <c r="KSZ73" s="8"/>
      <c r="KTA73" s="8"/>
      <c r="KTB73" s="8"/>
      <c r="KTC73" s="8"/>
      <c r="KTD73" s="8"/>
      <c r="KTE73" s="8"/>
      <c r="KTF73" s="8"/>
      <c r="KTG73" s="8"/>
      <c r="KTH73" s="8"/>
      <c r="KTI73" s="8"/>
      <c r="KTJ73" s="8"/>
      <c r="KTK73" s="8"/>
      <c r="KTL73" s="8"/>
      <c r="KTM73" s="8"/>
      <c r="KTN73" s="8"/>
      <c r="KTO73" s="8"/>
      <c r="KTP73" s="8"/>
      <c r="KTQ73" s="8"/>
      <c r="KTR73" s="8"/>
      <c r="KTS73" s="8"/>
      <c r="KTT73" s="8"/>
      <c r="KTU73" s="8"/>
      <c r="KTV73" s="8"/>
      <c r="KTW73" s="8"/>
      <c r="KTX73" s="8"/>
      <c r="KTY73" s="8"/>
      <c r="KTZ73" s="8"/>
      <c r="KUA73" s="8"/>
      <c r="KUB73" s="8"/>
      <c r="KUC73" s="8"/>
      <c r="KUD73" s="8"/>
      <c r="KUE73" s="8"/>
      <c r="KUF73" s="8"/>
      <c r="KUG73" s="8"/>
      <c r="KUH73" s="8"/>
      <c r="KUI73" s="8"/>
      <c r="KUJ73" s="8"/>
      <c r="KUK73" s="8"/>
      <c r="KUL73" s="8"/>
      <c r="KUM73" s="8"/>
      <c r="KUN73" s="8"/>
      <c r="KUO73" s="8"/>
      <c r="KUP73" s="8"/>
      <c r="KUQ73" s="8"/>
      <c r="KUR73" s="8"/>
      <c r="KUS73" s="8"/>
      <c r="KUT73" s="8"/>
      <c r="KUU73" s="8"/>
      <c r="KUV73" s="8"/>
      <c r="KUW73" s="8"/>
      <c r="KUX73" s="8"/>
      <c r="KUY73" s="8"/>
      <c r="KUZ73" s="8"/>
      <c r="KVA73" s="8"/>
      <c r="KVB73" s="8"/>
      <c r="KVC73" s="8"/>
      <c r="KVD73" s="8"/>
      <c r="KVE73" s="8"/>
      <c r="KVF73" s="8"/>
      <c r="KVG73" s="8"/>
      <c r="KVH73" s="8"/>
      <c r="KVI73" s="8"/>
      <c r="KVJ73" s="8"/>
      <c r="KVK73" s="8"/>
      <c r="KVL73" s="8"/>
      <c r="KVM73" s="8"/>
      <c r="KVN73" s="8"/>
      <c r="KVO73" s="8"/>
      <c r="KVP73" s="8"/>
      <c r="KVQ73" s="8"/>
      <c r="KVR73" s="8"/>
      <c r="KVS73" s="8"/>
      <c r="KVT73" s="8"/>
      <c r="KVU73" s="8"/>
      <c r="KVV73" s="8"/>
      <c r="KVW73" s="8"/>
      <c r="KVX73" s="8"/>
      <c r="KVY73" s="8"/>
      <c r="KVZ73" s="8"/>
      <c r="KWA73" s="8"/>
      <c r="KWB73" s="8"/>
      <c r="KWC73" s="8"/>
      <c r="KWD73" s="8"/>
      <c r="KWE73" s="8"/>
      <c r="KWF73" s="8"/>
      <c r="KWG73" s="8"/>
      <c r="KWH73" s="8"/>
      <c r="KWI73" s="8"/>
      <c r="KWJ73" s="8"/>
      <c r="KWK73" s="8"/>
      <c r="KWL73" s="8"/>
      <c r="KWM73" s="8"/>
      <c r="KWN73" s="8"/>
      <c r="KWO73" s="8"/>
      <c r="KWP73" s="8"/>
      <c r="KWQ73" s="8"/>
      <c r="KWR73" s="8"/>
      <c r="KWS73" s="8"/>
      <c r="KWT73" s="8"/>
      <c r="KWU73" s="8"/>
      <c r="KWV73" s="8"/>
      <c r="KWW73" s="8"/>
      <c r="KWX73" s="8"/>
      <c r="KWY73" s="8"/>
      <c r="KWZ73" s="8"/>
      <c r="KXA73" s="8"/>
      <c r="KXB73" s="8"/>
      <c r="KXC73" s="8"/>
      <c r="KXD73" s="8"/>
      <c r="KXE73" s="8"/>
      <c r="KXF73" s="8"/>
      <c r="KXG73" s="8"/>
      <c r="KXH73" s="8"/>
      <c r="KXI73" s="8"/>
      <c r="KXJ73" s="8"/>
      <c r="KXK73" s="8"/>
      <c r="KXL73" s="8"/>
      <c r="KXM73" s="8"/>
      <c r="KXN73" s="8"/>
      <c r="KXO73" s="8"/>
      <c r="KXP73" s="8"/>
      <c r="KXQ73" s="8"/>
      <c r="KXR73" s="8"/>
      <c r="KXS73" s="8"/>
      <c r="KXT73" s="8"/>
      <c r="KXU73" s="8"/>
      <c r="KXV73" s="8"/>
      <c r="KXW73" s="8"/>
      <c r="KXX73" s="8"/>
      <c r="KXY73" s="8"/>
      <c r="KXZ73" s="8"/>
      <c r="KYA73" s="8"/>
      <c r="KYB73" s="8"/>
      <c r="KYC73" s="8"/>
      <c r="KYD73" s="8"/>
      <c r="KYE73" s="8"/>
      <c r="KYF73" s="8"/>
      <c r="KYG73" s="8"/>
      <c r="KYH73" s="8"/>
      <c r="KYI73" s="8"/>
      <c r="KYJ73" s="8"/>
      <c r="KYK73" s="8"/>
      <c r="KYL73" s="8"/>
      <c r="KYM73" s="8"/>
      <c r="KYN73" s="8"/>
      <c r="KYO73" s="8"/>
      <c r="KYP73" s="8"/>
      <c r="KYQ73" s="8"/>
      <c r="KYR73" s="8"/>
      <c r="KYS73" s="8"/>
      <c r="KYT73" s="8"/>
      <c r="KYU73" s="8"/>
      <c r="KYV73" s="8"/>
      <c r="KYW73" s="8"/>
      <c r="KYX73" s="8"/>
      <c r="KYY73" s="8"/>
      <c r="KYZ73" s="8"/>
      <c r="KZA73" s="8"/>
      <c r="KZB73" s="8"/>
      <c r="KZC73" s="8"/>
      <c r="KZD73" s="8"/>
      <c r="KZE73" s="8"/>
      <c r="KZF73" s="8"/>
      <c r="KZG73" s="8"/>
      <c r="KZH73" s="8"/>
      <c r="KZI73" s="8"/>
      <c r="KZJ73" s="8"/>
      <c r="KZK73" s="8"/>
      <c r="KZL73" s="8"/>
      <c r="KZM73" s="8"/>
      <c r="KZN73" s="8"/>
      <c r="KZO73" s="8"/>
      <c r="KZP73" s="8"/>
      <c r="KZQ73" s="8"/>
      <c r="KZR73" s="8"/>
      <c r="KZS73" s="8"/>
      <c r="KZT73" s="8"/>
      <c r="KZU73" s="8"/>
      <c r="KZV73" s="8"/>
      <c r="KZW73" s="8"/>
      <c r="KZX73" s="8"/>
      <c r="KZY73" s="8"/>
      <c r="KZZ73" s="8"/>
      <c r="LAA73" s="8"/>
      <c r="LAB73" s="8"/>
      <c r="LAC73" s="8"/>
      <c r="LAD73" s="8"/>
      <c r="LAE73" s="8"/>
      <c r="LAF73" s="8"/>
      <c r="LAG73" s="8"/>
      <c r="LAH73" s="8"/>
      <c r="LAI73" s="8"/>
      <c r="LAJ73" s="8"/>
      <c r="LAK73" s="8"/>
      <c r="LAL73" s="8"/>
      <c r="LAM73" s="8"/>
      <c r="LAN73" s="8"/>
      <c r="LAO73" s="8"/>
      <c r="LAP73" s="8"/>
      <c r="LAQ73" s="8"/>
      <c r="LAR73" s="8"/>
      <c r="LAS73" s="8"/>
      <c r="LAT73" s="8"/>
      <c r="LAU73" s="8"/>
      <c r="LAV73" s="8"/>
      <c r="LAW73" s="8"/>
      <c r="LAX73" s="8"/>
      <c r="LAY73" s="8"/>
      <c r="LAZ73" s="8"/>
      <c r="LBA73" s="8"/>
      <c r="LBB73" s="8"/>
      <c r="LBC73" s="8"/>
      <c r="LBD73" s="8"/>
      <c r="LBE73" s="8"/>
      <c r="LBF73" s="8"/>
      <c r="LBG73" s="8"/>
      <c r="LBH73" s="8"/>
      <c r="LBI73" s="8"/>
      <c r="LBJ73" s="8"/>
      <c r="LBK73" s="8"/>
      <c r="LBL73" s="8"/>
      <c r="LBM73" s="8"/>
      <c r="LBN73" s="8"/>
      <c r="LBO73" s="8"/>
      <c r="LBP73" s="8"/>
      <c r="LBQ73" s="8"/>
      <c r="LBR73" s="8"/>
      <c r="LBS73" s="8"/>
      <c r="LBT73" s="8"/>
      <c r="LBU73" s="8"/>
      <c r="LBV73" s="8"/>
      <c r="LBW73" s="8"/>
      <c r="LBX73" s="8"/>
      <c r="LBY73" s="8"/>
      <c r="LBZ73" s="8"/>
      <c r="LCA73" s="8"/>
      <c r="LCB73" s="8"/>
      <c r="LCC73" s="8"/>
      <c r="LCD73" s="8"/>
      <c r="LCE73" s="8"/>
      <c r="LCF73" s="8"/>
      <c r="LCG73" s="8"/>
      <c r="LCH73" s="8"/>
      <c r="LCI73" s="8"/>
      <c r="LCJ73" s="8"/>
      <c r="LCK73" s="8"/>
      <c r="LCL73" s="8"/>
      <c r="LCM73" s="8"/>
      <c r="LCN73" s="8"/>
      <c r="LCO73" s="8"/>
      <c r="LCP73" s="8"/>
      <c r="LCQ73" s="8"/>
      <c r="LCR73" s="8"/>
      <c r="LCS73" s="8"/>
      <c r="LCT73" s="8"/>
      <c r="LCU73" s="8"/>
      <c r="LCV73" s="8"/>
      <c r="LCW73" s="8"/>
      <c r="LCX73" s="8"/>
      <c r="LCY73" s="8"/>
      <c r="LCZ73" s="8"/>
      <c r="LDA73" s="8"/>
      <c r="LDB73" s="8"/>
      <c r="LDC73" s="8"/>
      <c r="LDD73" s="8"/>
      <c r="LDE73" s="8"/>
      <c r="LDF73" s="8"/>
      <c r="LDG73" s="8"/>
      <c r="LDH73" s="8"/>
      <c r="LDI73" s="8"/>
      <c r="LDJ73" s="8"/>
      <c r="LDK73" s="8"/>
      <c r="LDL73" s="8"/>
      <c r="LDM73" s="8"/>
      <c r="LDN73" s="8"/>
      <c r="LDO73" s="8"/>
      <c r="LDP73" s="8"/>
      <c r="LDQ73" s="8"/>
      <c r="LDR73" s="8"/>
      <c r="LDS73" s="8"/>
      <c r="LDT73" s="8"/>
      <c r="LDU73" s="8"/>
      <c r="LDV73" s="8"/>
      <c r="LDW73" s="8"/>
      <c r="LDX73" s="8"/>
      <c r="LDY73" s="8"/>
      <c r="LDZ73" s="8"/>
      <c r="LEA73" s="8"/>
      <c r="LEB73" s="8"/>
      <c r="LEC73" s="8"/>
      <c r="LED73" s="8"/>
      <c r="LEE73" s="8"/>
      <c r="LEF73" s="8"/>
      <c r="LEG73" s="8"/>
      <c r="LEH73" s="8"/>
      <c r="LEI73" s="8"/>
      <c r="LEJ73" s="8"/>
      <c r="LEK73" s="8"/>
      <c r="LEL73" s="8"/>
      <c r="LEM73" s="8"/>
      <c r="LEN73" s="8"/>
      <c r="LEO73" s="8"/>
      <c r="LEP73" s="8"/>
      <c r="LEQ73" s="8"/>
      <c r="LER73" s="8"/>
      <c r="LES73" s="8"/>
      <c r="LET73" s="8"/>
      <c r="LEU73" s="8"/>
      <c r="LEV73" s="8"/>
      <c r="LEW73" s="8"/>
      <c r="LEX73" s="8"/>
      <c r="LEY73" s="8"/>
      <c r="LEZ73" s="8"/>
      <c r="LFA73" s="8"/>
      <c r="LFB73" s="8"/>
      <c r="LFC73" s="8"/>
      <c r="LFD73" s="8"/>
      <c r="LFE73" s="8"/>
      <c r="LFF73" s="8"/>
      <c r="LFG73" s="8"/>
      <c r="LFH73" s="8"/>
      <c r="LFI73" s="8"/>
      <c r="LFJ73" s="8"/>
      <c r="LFK73" s="8"/>
      <c r="LFL73" s="8"/>
      <c r="LFM73" s="8"/>
      <c r="LFN73" s="8"/>
      <c r="LFO73" s="8"/>
      <c r="LFP73" s="8"/>
      <c r="LFQ73" s="8"/>
      <c r="LFR73" s="8"/>
      <c r="LFS73" s="8"/>
      <c r="LFT73" s="8"/>
      <c r="LFU73" s="8"/>
      <c r="LFV73" s="8"/>
      <c r="LFW73" s="8"/>
      <c r="LFX73" s="8"/>
      <c r="LFY73" s="8"/>
      <c r="LFZ73" s="8"/>
      <c r="LGA73" s="8"/>
      <c r="LGB73" s="8"/>
      <c r="LGC73" s="8"/>
      <c r="LGD73" s="8"/>
      <c r="LGE73" s="8"/>
      <c r="LGF73" s="8"/>
      <c r="LGG73" s="8"/>
      <c r="LGH73" s="8"/>
      <c r="LGI73" s="8"/>
      <c r="LGJ73" s="8"/>
      <c r="LGK73" s="8"/>
      <c r="LGL73" s="8"/>
      <c r="LGM73" s="8"/>
      <c r="LGN73" s="8"/>
      <c r="LGO73" s="8"/>
      <c r="LGP73" s="8"/>
      <c r="LGQ73" s="8"/>
      <c r="LGR73" s="8"/>
      <c r="LGS73" s="8"/>
      <c r="LGT73" s="8"/>
      <c r="LGU73" s="8"/>
      <c r="LGV73" s="8"/>
      <c r="LGW73" s="8"/>
      <c r="LGX73" s="8"/>
      <c r="LGY73" s="8"/>
      <c r="LGZ73" s="8"/>
      <c r="LHA73" s="8"/>
      <c r="LHB73" s="8"/>
      <c r="LHC73" s="8"/>
      <c r="LHD73" s="8"/>
      <c r="LHE73" s="8"/>
      <c r="LHF73" s="8"/>
      <c r="LHG73" s="8"/>
      <c r="LHH73" s="8"/>
      <c r="LHI73" s="8"/>
      <c r="LHJ73" s="8"/>
      <c r="LHK73" s="8"/>
      <c r="LHL73" s="8"/>
      <c r="LHM73" s="8"/>
      <c r="LHN73" s="8"/>
      <c r="LHO73" s="8"/>
      <c r="LHP73" s="8"/>
      <c r="LHQ73" s="8"/>
      <c r="LHR73" s="8"/>
      <c r="LHS73" s="8"/>
      <c r="LHT73" s="8"/>
      <c r="LHU73" s="8"/>
      <c r="LHV73" s="8"/>
      <c r="LHW73" s="8"/>
      <c r="LHX73" s="8"/>
      <c r="LHY73" s="8"/>
      <c r="LHZ73" s="8"/>
      <c r="LIA73" s="8"/>
      <c r="LIB73" s="8"/>
      <c r="LIC73" s="8"/>
      <c r="LID73" s="8"/>
      <c r="LIE73" s="8"/>
      <c r="LIF73" s="8"/>
      <c r="LIG73" s="8"/>
      <c r="LIH73" s="8"/>
      <c r="LII73" s="8"/>
      <c r="LIJ73" s="8"/>
      <c r="LIK73" s="8"/>
      <c r="LIL73" s="8"/>
      <c r="LIM73" s="8"/>
      <c r="LIN73" s="8"/>
      <c r="LIO73" s="8"/>
      <c r="LIP73" s="8"/>
      <c r="LIQ73" s="8"/>
      <c r="LIR73" s="8"/>
      <c r="LIS73" s="8"/>
      <c r="LIT73" s="8"/>
      <c r="LIU73" s="8"/>
      <c r="LIV73" s="8"/>
      <c r="LIW73" s="8"/>
      <c r="LIX73" s="8"/>
      <c r="LIY73" s="8"/>
      <c r="LIZ73" s="8"/>
      <c r="LJA73" s="8"/>
      <c r="LJB73" s="8"/>
      <c r="LJC73" s="8"/>
      <c r="LJD73" s="8"/>
      <c r="LJE73" s="8"/>
      <c r="LJF73" s="8"/>
      <c r="LJG73" s="8"/>
      <c r="LJH73" s="8"/>
      <c r="LJI73" s="8"/>
      <c r="LJJ73" s="8"/>
      <c r="LJK73" s="8"/>
      <c r="LJL73" s="8"/>
      <c r="LJM73" s="8"/>
      <c r="LJN73" s="8"/>
      <c r="LJO73" s="8"/>
      <c r="LJP73" s="8"/>
      <c r="LJQ73" s="8"/>
      <c r="LJR73" s="8"/>
      <c r="LJS73" s="8"/>
      <c r="LJT73" s="8"/>
      <c r="LJU73" s="8"/>
      <c r="LJV73" s="8"/>
      <c r="LJW73" s="8"/>
      <c r="LJX73" s="8"/>
      <c r="LJY73" s="8"/>
      <c r="LJZ73" s="8"/>
      <c r="LKA73" s="8"/>
      <c r="LKB73" s="8"/>
      <c r="LKC73" s="8"/>
      <c r="LKD73" s="8"/>
      <c r="LKE73" s="8"/>
      <c r="LKF73" s="8"/>
      <c r="LKG73" s="8"/>
      <c r="LKH73" s="8"/>
      <c r="LKI73" s="8"/>
      <c r="LKJ73" s="8"/>
      <c r="LKK73" s="8"/>
      <c r="LKL73" s="8"/>
      <c r="LKM73" s="8"/>
      <c r="LKN73" s="8"/>
      <c r="LKO73" s="8"/>
      <c r="LKP73" s="8"/>
      <c r="LKQ73" s="8"/>
      <c r="LKR73" s="8"/>
      <c r="LKS73" s="8"/>
      <c r="LKT73" s="8"/>
      <c r="LKU73" s="8"/>
      <c r="LKV73" s="8"/>
      <c r="LKW73" s="8"/>
      <c r="LKX73" s="8"/>
      <c r="LKY73" s="8"/>
      <c r="LKZ73" s="8"/>
      <c r="LLA73" s="8"/>
      <c r="LLB73" s="8"/>
      <c r="LLC73" s="8"/>
      <c r="LLD73" s="8"/>
      <c r="LLE73" s="8"/>
      <c r="LLF73" s="8"/>
      <c r="LLG73" s="8"/>
      <c r="LLH73" s="8"/>
      <c r="LLI73" s="8"/>
      <c r="LLJ73" s="8"/>
      <c r="LLK73" s="8"/>
      <c r="LLL73" s="8"/>
      <c r="LLM73" s="8"/>
      <c r="LLN73" s="8"/>
      <c r="LLO73" s="8"/>
      <c r="LLP73" s="8"/>
      <c r="LLQ73" s="8"/>
      <c r="LLR73" s="8"/>
      <c r="LLS73" s="8"/>
      <c r="LLT73" s="8"/>
      <c r="LLU73" s="8"/>
      <c r="LLV73" s="8"/>
      <c r="LLW73" s="8"/>
      <c r="LLX73" s="8"/>
      <c r="LLY73" s="8"/>
      <c r="LLZ73" s="8"/>
      <c r="LMA73" s="8"/>
      <c r="LMB73" s="8"/>
      <c r="LMC73" s="8"/>
      <c r="LMD73" s="8"/>
      <c r="LME73" s="8"/>
      <c r="LMF73" s="8"/>
      <c r="LMG73" s="8"/>
      <c r="LMH73" s="8"/>
      <c r="LMI73" s="8"/>
      <c r="LMJ73" s="8"/>
      <c r="LMK73" s="8"/>
      <c r="LML73" s="8"/>
      <c r="LMM73" s="8"/>
      <c r="LMN73" s="8"/>
      <c r="LMO73" s="8"/>
      <c r="LMP73" s="8"/>
      <c r="LMQ73" s="8"/>
      <c r="LMR73" s="8"/>
      <c r="LMS73" s="8"/>
      <c r="LMT73" s="8"/>
      <c r="LMU73" s="8"/>
      <c r="LMV73" s="8"/>
      <c r="LMW73" s="8"/>
      <c r="LMX73" s="8"/>
      <c r="LMY73" s="8"/>
      <c r="LMZ73" s="8"/>
      <c r="LNA73" s="8"/>
      <c r="LNB73" s="8"/>
      <c r="LNC73" s="8"/>
      <c r="LND73" s="8"/>
      <c r="LNE73" s="8"/>
      <c r="LNF73" s="8"/>
      <c r="LNG73" s="8"/>
      <c r="LNH73" s="8"/>
      <c r="LNI73" s="8"/>
      <c r="LNJ73" s="8"/>
      <c r="LNK73" s="8"/>
      <c r="LNL73" s="8"/>
      <c r="LNM73" s="8"/>
      <c r="LNN73" s="8"/>
      <c r="LNO73" s="8"/>
      <c r="LNP73" s="8"/>
      <c r="LNQ73" s="8"/>
      <c r="LNR73" s="8"/>
      <c r="LNS73" s="8"/>
      <c r="LNT73" s="8"/>
      <c r="LNU73" s="8"/>
      <c r="LNV73" s="8"/>
      <c r="LNW73" s="8"/>
      <c r="LNX73" s="8"/>
      <c r="LNY73" s="8"/>
      <c r="LNZ73" s="8"/>
      <c r="LOA73" s="8"/>
      <c r="LOB73" s="8"/>
      <c r="LOC73" s="8"/>
      <c r="LOD73" s="8"/>
      <c r="LOE73" s="8"/>
      <c r="LOF73" s="8"/>
      <c r="LOG73" s="8"/>
      <c r="LOH73" s="8"/>
      <c r="LOI73" s="8"/>
      <c r="LOJ73" s="8"/>
      <c r="LOK73" s="8"/>
      <c r="LOL73" s="8"/>
      <c r="LOM73" s="8"/>
      <c r="LON73" s="8"/>
      <c r="LOO73" s="8"/>
      <c r="LOP73" s="8"/>
      <c r="LOQ73" s="8"/>
      <c r="LOR73" s="8"/>
      <c r="LOS73" s="8"/>
      <c r="LOT73" s="8"/>
      <c r="LOU73" s="8"/>
      <c r="LOV73" s="8"/>
      <c r="LOW73" s="8"/>
      <c r="LOX73" s="8"/>
      <c r="LOY73" s="8"/>
      <c r="LOZ73" s="8"/>
      <c r="LPA73" s="8"/>
      <c r="LPB73" s="8"/>
      <c r="LPC73" s="8"/>
      <c r="LPD73" s="8"/>
      <c r="LPE73" s="8"/>
      <c r="LPF73" s="8"/>
      <c r="LPG73" s="8"/>
      <c r="LPH73" s="8"/>
      <c r="LPI73" s="8"/>
      <c r="LPJ73" s="8"/>
      <c r="LPK73" s="8"/>
      <c r="LPL73" s="8"/>
      <c r="LPM73" s="8"/>
      <c r="LPN73" s="8"/>
      <c r="LPO73" s="8"/>
      <c r="LPP73" s="8"/>
      <c r="LPQ73" s="8"/>
      <c r="LPR73" s="8"/>
      <c r="LPS73" s="8"/>
      <c r="LPT73" s="8"/>
      <c r="LPU73" s="8"/>
      <c r="LPV73" s="8"/>
      <c r="LPW73" s="8"/>
      <c r="LPX73" s="8"/>
      <c r="LPY73" s="8"/>
      <c r="LPZ73" s="8"/>
      <c r="LQA73" s="8"/>
      <c r="LQB73" s="8"/>
      <c r="LQC73" s="8"/>
      <c r="LQD73" s="8"/>
      <c r="LQE73" s="8"/>
      <c r="LQF73" s="8"/>
      <c r="LQG73" s="8"/>
      <c r="LQH73" s="8"/>
      <c r="LQI73" s="8"/>
      <c r="LQJ73" s="8"/>
      <c r="LQK73" s="8"/>
      <c r="LQL73" s="8"/>
      <c r="LQM73" s="8"/>
      <c r="LQN73" s="8"/>
      <c r="LQO73" s="8"/>
      <c r="LQP73" s="8"/>
      <c r="LQQ73" s="8"/>
      <c r="LQR73" s="8"/>
      <c r="LQS73" s="8"/>
      <c r="LQT73" s="8"/>
      <c r="LQU73" s="8"/>
      <c r="LQV73" s="8"/>
      <c r="LQW73" s="8"/>
      <c r="LQX73" s="8"/>
      <c r="LQY73" s="8"/>
      <c r="LQZ73" s="8"/>
      <c r="LRA73" s="8"/>
      <c r="LRB73" s="8"/>
      <c r="LRC73" s="8"/>
      <c r="LRD73" s="8"/>
      <c r="LRE73" s="8"/>
      <c r="LRF73" s="8"/>
      <c r="LRG73" s="8"/>
      <c r="LRH73" s="8"/>
      <c r="LRI73" s="8"/>
      <c r="LRJ73" s="8"/>
      <c r="LRK73" s="8"/>
      <c r="LRL73" s="8"/>
      <c r="LRM73" s="8"/>
      <c r="LRN73" s="8"/>
      <c r="LRO73" s="8"/>
      <c r="LRP73" s="8"/>
      <c r="LRQ73" s="8"/>
      <c r="LRR73" s="8"/>
      <c r="LRS73" s="8"/>
      <c r="LRT73" s="8"/>
      <c r="LRU73" s="8"/>
      <c r="LRV73" s="8"/>
      <c r="LRW73" s="8"/>
      <c r="LRX73" s="8"/>
      <c r="LRY73" s="8"/>
      <c r="LRZ73" s="8"/>
      <c r="LSA73" s="8"/>
      <c r="LSB73" s="8"/>
      <c r="LSC73" s="8"/>
      <c r="LSD73" s="8"/>
      <c r="LSE73" s="8"/>
      <c r="LSF73" s="8"/>
      <c r="LSG73" s="8"/>
      <c r="LSH73" s="8"/>
      <c r="LSI73" s="8"/>
      <c r="LSJ73" s="8"/>
      <c r="LSK73" s="8"/>
      <c r="LSL73" s="8"/>
      <c r="LSM73" s="8"/>
      <c r="LSN73" s="8"/>
      <c r="LSO73" s="8"/>
      <c r="LSP73" s="8"/>
      <c r="LSQ73" s="8"/>
      <c r="LSR73" s="8"/>
      <c r="LSS73" s="8"/>
      <c r="LST73" s="8"/>
      <c r="LSU73" s="8"/>
      <c r="LSV73" s="8"/>
      <c r="LSW73" s="8"/>
      <c r="LSX73" s="8"/>
      <c r="LSY73" s="8"/>
      <c r="LSZ73" s="8"/>
      <c r="LTA73" s="8"/>
      <c r="LTB73" s="8"/>
      <c r="LTC73" s="8"/>
      <c r="LTD73" s="8"/>
      <c r="LTE73" s="8"/>
      <c r="LTF73" s="8"/>
      <c r="LTG73" s="8"/>
      <c r="LTH73" s="8"/>
      <c r="LTI73" s="8"/>
      <c r="LTJ73" s="8"/>
      <c r="LTK73" s="8"/>
      <c r="LTL73" s="8"/>
      <c r="LTM73" s="8"/>
      <c r="LTN73" s="8"/>
      <c r="LTO73" s="8"/>
      <c r="LTP73" s="8"/>
      <c r="LTQ73" s="8"/>
      <c r="LTR73" s="8"/>
      <c r="LTS73" s="8"/>
      <c r="LTT73" s="8"/>
      <c r="LTU73" s="8"/>
      <c r="LTV73" s="8"/>
      <c r="LTW73" s="8"/>
      <c r="LTX73" s="8"/>
      <c r="LTY73" s="8"/>
      <c r="LTZ73" s="8"/>
      <c r="LUA73" s="8"/>
      <c r="LUB73" s="8"/>
      <c r="LUC73" s="8"/>
      <c r="LUD73" s="8"/>
      <c r="LUE73" s="8"/>
      <c r="LUF73" s="8"/>
      <c r="LUG73" s="8"/>
      <c r="LUH73" s="8"/>
      <c r="LUI73" s="8"/>
      <c r="LUJ73" s="8"/>
      <c r="LUK73" s="8"/>
      <c r="LUL73" s="8"/>
      <c r="LUM73" s="8"/>
      <c r="LUN73" s="8"/>
      <c r="LUO73" s="8"/>
      <c r="LUP73" s="8"/>
      <c r="LUQ73" s="8"/>
      <c r="LUR73" s="8"/>
      <c r="LUS73" s="8"/>
      <c r="LUT73" s="8"/>
      <c r="LUU73" s="8"/>
      <c r="LUV73" s="8"/>
      <c r="LUW73" s="8"/>
      <c r="LUX73" s="8"/>
      <c r="LUY73" s="8"/>
      <c r="LUZ73" s="8"/>
      <c r="LVA73" s="8"/>
      <c r="LVB73" s="8"/>
      <c r="LVC73" s="8"/>
      <c r="LVD73" s="8"/>
      <c r="LVE73" s="8"/>
      <c r="LVF73" s="8"/>
      <c r="LVG73" s="8"/>
      <c r="LVH73" s="8"/>
      <c r="LVI73" s="8"/>
      <c r="LVJ73" s="8"/>
      <c r="LVK73" s="8"/>
      <c r="LVL73" s="8"/>
      <c r="LVM73" s="8"/>
      <c r="LVN73" s="8"/>
      <c r="LVO73" s="8"/>
      <c r="LVP73" s="8"/>
      <c r="LVQ73" s="8"/>
      <c r="LVR73" s="8"/>
      <c r="LVS73" s="8"/>
      <c r="LVT73" s="8"/>
      <c r="LVU73" s="8"/>
      <c r="LVV73" s="8"/>
      <c r="LVW73" s="8"/>
      <c r="LVX73" s="8"/>
      <c r="LVY73" s="8"/>
      <c r="LVZ73" s="8"/>
      <c r="LWA73" s="8"/>
      <c r="LWB73" s="8"/>
      <c r="LWC73" s="8"/>
      <c r="LWD73" s="8"/>
      <c r="LWE73" s="8"/>
      <c r="LWF73" s="8"/>
      <c r="LWG73" s="8"/>
      <c r="LWH73" s="8"/>
      <c r="LWI73" s="8"/>
      <c r="LWJ73" s="8"/>
      <c r="LWK73" s="8"/>
      <c r="LWL73" s="8"/>
      <c r="LWM73" s="8"/>
      <c r="LWN73" s="8"/>
      <c r="LWO73" s="8"/>
      <c r="LWP73" s="8"/>
      <c r="LWQ73" s="8"/>
      <c r="LWR73" s="8"/>
      <c r="LWS73" s="8"/>
      <c r="LWT73" s="8"/>
      <c r="LWU73" s="8"/>
      <c r="LWV73" s="8"/>
      <c r="LWW73" s="8"/>
      <c r="LWX73" s="8"/>
      <c r="LWY73" s="8"/>
      <c r="LWZ73" s="8"/>
      <c r="LXA73" s="8"/>
      <c r="LXB73" s="8"/>
      <c r="LXC73" s="8"/>
      <c r="LXD73" s="8"/>
      <c r="LXE73" s="8"/>
      <c r="LXF73" s="8"/>
      <c r="LXG73" s="8"/>
      <c r="LXH73" s="8"/>
      <c r="LXI73" s="8"/>
      <c r="LXJ73" s="8"/>
      <c r="LXK73" s="8"/>
      <c r="LXL73" s="8"/>
      <c r="LXM73" s="8"/>
      <c r="LXN73" s="8"/>
      <c r="LXO73" s="8"/>
      <c r="LXP73" s="8"/>
      <c r="LXQ73" s="8"/>
      <c r="LXR73" s="8"/>
      <c r="LXS73" s="8"/>
      <c r="LXT73" s="8"/>
      <c r="LXU73" s="8"/>
      <c r="LXV73" s="8"/>
      <c r="LXW73" s="8"/>
      <c r="LXX73" s="8"/>
      <c r="LXY73" s="8"/>
      <c r="LXZ73" s="8"/>
      <c r="LYA73" s="8"/>
      <c r="LYB73" s="8"/>
      <c r="LYC73" s="8"/>
      <c r="LYD73" s="8"/>
      <c r="LYE73" s="8"/>
      <c r="LYF73" s="8"/>
      <c r="LYG73" s="8"/>
      <c r="LYH73" s="8"/>
      <c r="LYI73" s="8"/>
      <c r="LYJ73" s="8"/>
      <c r="LYK73" s="8"/>
      <c r="LYL73" s="8"/>
      <c r="LYM73" s="8"/>
      <c r="LYN73" s="8"/>
      <c r="LYO73" s="8"/>
      <c r="LYP73" s="8"/>
      <c r="LYQ73" s="8"/>
      <c r="LYR73" s="8"/>
      <c r="LYS73" s="8"/>
      <c r="LYT73" s="8"/>
      <c r="LYU73" s="8"/>
      <c r="LYV73" s="8"/>
      <c r="LYW73" s="8"/>
      <c r="LYX73" s="8"/>
      <c r="LYY73" s="8"/>
      <c r="LYZ73" s="8"/>
      <c r="LZA73" s="8"/>
      <c r="LZB73" s="8"/>
      <c r="LZC73" s="8"/>
      <c r="LZD73" s="8"/>
      <c r="LZE73" s="8"/>
      <c r="LZF73" s="8"/>
      <c r="LZG73" s="8"/>
      <c r="LZH73" s="8"/>
      <c r="LZI73" s="8"/>
      <c r="LZJ73" s="8"/>
      <c r="LZK73" s="8"/>
      <c r="LZL73" s="8"/>
      <c r="LZM73" s="8"/>
      <c r="LZN73" s="8"/>
      <c r="LZO73" s="8"/>
      <c r="LZP73" s="8"/>
      <c r="LZQ73" s="8"/>
      <c r="LZR73" s="8"/>
      <c r="LZS73" s="8"/>
      <c r="LZT73" s="8"/>
      <c r="LZU73" s="8"/>
      <c r="LZV73" s="8"/>
      <c r="LZW73" s="8"/>
      <c r="LZX73" s="8"/>
      <c r="LZY73" s="8"/>
      <c r="LZZ73" s="8"/>
      <c r="MAA73" s="8"/>
      <c r="MAB73" s="8"/>
      <c r="MAC73" s="8"/>
      <c r="MAD73" s="8"/>
      <c r="MAE73" s="8"/>
      <c r="MAF73" s="8"/>
      <c r="MAG73" s="8"/>
      <c r="MAH73" s="8"/>
      <c r="MAI73" s="8"/>
      <c r="MAJ73" s="8"/>
      <c r="MAK73" s="8"/>
      <c r="MAL73" s="8"/>
      <c r="MAM73" s="8"/>
      <c r="MAN73" s="8"/>
      <c r="MAO73" s="8"/>
      <c r="MAP73" s="8"/>
      <c r="MAQ73" s="8"/>
      <c r="MAR73" s="8"/>
      <c r="MAS73" s="8"/>
      <c r="MAT73" s="8"/>
      <c r="MAU73" s="8"/>
      <c r="MAV73" s="8"/>
      <c r="MAW73" s="8"/>
      <c r="MAX73" s="8"/>
      <c r="MAY73" s="8"/>
      <c r="MAZ73" s="8"/>
      <c r="MBA73" s="8"/>
      <c r="MBB73" s="8"/>
      <c r="MBC73" s="8"/>
      <c r="MBD73" s="8"/>
      <c r="MBE73" s="8"/>
      <c r="MBF73" s="8"/>
      <c r="MBG73" s="8"/>
      <c r="MBH73" s="8"/>
      <c r="MBI73" s="8"/>
      <c r="MBJ73" s="8"/>
      <c r="MBK73" s="8"/>
      <c r="MBL73" s="8"/>
      <c r="MBM73" s="8"/>
      <c r="MBN73" s="8"/>
      <c r="MBO73" s="8"/>
      <c r="MBP73" s="8"/>
      <c r="MBQ73" s="8"/>
      <c r="MBR73" s="8"/>
      <c r="MBS73" s="8"/>
      <c r="MBT73" s="8"/>
      <c r="MBU73" s="8"/>
      <c r="MBV73" s="8"/>
      <c r="MBW73" s="8"/>
      <c r="MBX73" s="8"/>
      <c r="MBY73" s="8"/>
      <c r="MBZ73" s="8"/>
      <c r="MCA73" s="8"/>
      <c r="MCB73" s="8"/>
      <c r="MCC73" s="8"/>
      <c r="MCD73" s="8"/>
      <c r="MCE73" s="8"/>
      <c r="MCF73" s="8"/>
      <c r="MCG73" s="8"/>
      <c r="MCH73" s="8"/>
      <c r="MCI73" s="8"/>
      <c r="MCJ73" s="8"/>
      <c r="MCK73" s="8"/>
      <c r="MCL73" s="8"/>
      <c r="MCM73" s="8"/>
      <c r="MCN73" s="8"/>
      <c r="MCO73" s="8"/>
      <c r="MCP73" s="8"/>
      <c r="MCQ73" s="8"/>
      <c r="MCR73" s="8"/>
      <c r="MCS73" s="8"/>
      <c r="MCT73" s="8"/>
      <c r="MCU73" s="8"/>
      <c r="MCV73" s="8"/>
      <c r="MCW73" s="8"/>
      <c r="MCX73" s="8"/>
      <c r="MCY73" s="8"/>
      <c r="MCZ73" s="8"/>
      <c r="MDA73" s="8"/>
      <c r="MDB73" s="8"/>
      <c r="MDC73" s="8"/>
      <c r="MDD73" s="8"/>
      <c r="MDE73" s="8"/>
      <c r="MDF73" s="8"/>
      <c r="MDG73" s="8"/>
      <c r="MDH73" s="8"/>
      <c r="MDI73" s="8"/>
      <c r="MDJ73" s="8"/>
      <c r="MDK73" s="8"/>
      <c r="MDL73" s="8"/>
      <c r="MDM73" s="8"/>
      <c r="MDN73" s="8"/>
      <c r="MDO73" s="8"/>
      <c r="MDP73" s="8"/>
      <c r="MDQ73" s="8"/>
      <c r="MDR73" s="8"/>
      <c r="MDS73" s="8"/>
      <c r="MDT73" s="8"/>
      <c r="MDU73" s="8"/>
      <c r="MDV73" s="8"/>
      <c r="MDW73" s="8"/>
      <c r="MDX73" s="8"/>
      <c r="MDY73" s="8"/>
      <c r="MDZ73" s="8"/>
      <c r="MEA73" s="8"/>
      <c r="MEB73" s="8"/>
      <c r="MEC73" s="8"/>
      <c r="MED73" s="8"/>
      <c r="MEE73" s="8"/>
      <c r="MEF73" s="8"/>
      <c r="MEG73" s="8"/>
      <c r="MEH73" s="8"/>
      <c r="MEI73" s="8"/>
      <c r="MEJ73" s="8"/>
      <c r="MEK73" s="8"/>
      <c r="MEL73" s="8"/>
      <c r="MEM73" s="8"/>
      <c r="MEN73" s="8"/>
      <c r="MEO73" s="8"/>
      <c r="MEP73" s="8"/>
      <c r="MEQ73" s="8"/>
      <c r="MER73" s="8"/>
      <c r="MES73" s="8"/>
      <c r="MET73" s="8"/>
      <c r="MEU73" s="8"/>
      <c r="MEV73" s="8"/>
      <c r="MEW73" s="8"/>
      <c r="MEX73" s="8"/>
      <c r="MEY73" s="8"/>
      <c r="MEZ73" s="8"/>
      <c r="MFA73" s="8"/>
      <c r="MFB73" s="8"/>
      <c r="MFC73" s="8"/>
      <c r="MFD73" s="8"/>
      <c r="MFE73" s="8"/>
      <c r="MFF73" s="8"/>
      <c r="MFG73" s="8"/>
      <c r="MFH73" s="8"/>
      <c r="MFI73" s="8"/>
      <c r="MFJ73" s="8"/>
      <c r="MFK73" s="8"/>
      <c r="MFL73" s="8"/>
      <c r="MFM73" s="8"/>
      <c r="MFN73" s="8"/>
      <c r="MFO73" s="8"/>
      <c r="MFP73" s="8"/>
      <c r="MFQ73" s="8"/>
      <c r="MFR73" s="8"/>
      <c r="MFS73" s="8"/>
      <c r="MFT73" s="8"/>
      <c r="MFU73" s="8"/>
      <c r="MFV73" s="8"/>
      <c r="MFW73" s="8"/>
      <c r="MFX73" s="8"/>
      <c r="MFY73" s="8"/>
      <c r="MFZ73" s="8"/>
      <c r="MGA73" s="8"/>
      <c r="MGB73" s="8"/>
      <c r="MGC73" s="8"/>
      <c r="MGD73" s="8"/>
      <c r="MGE73" s="8"/>
      <c r="MGF73" s="8"/>
      <c r="MGG73" s="8"/>
      <c r="MGH73" s="8"/>
      <c r="MGI73" s="8"/>
      <c r="MGJ73" s="8"/>
      <c r="MGK73" s="8"/>
      <c r="MGL73" s="8"/>
      <c r="MGM73" s="8"/>
      <c r="MGN73" s="8"/>
      <c r="MGO73" s="8"/>
      <c r="MGP73" s="8"/>
      <c r="MGQ73" s="8"/>
      <c r="MGR73" s="8"/>
      <c r="MGS73" s="8"/>
      <c r="MGT73" s="8"/>
      <c r="MGU73" s="8"/>
      <c r="MGV73" s="8"/>
      <c r="MGW73" s="8"/>
      <c r="MGX73" s="8"/>
      <c r="MGY73" s="8"/>
      <c r="MGZ73" s="8"/>
      <c r="MHA73" s="8"/>
      <c r="MHB73" s="8"/>
      <c r="MHC73" s="8"/>
      <c r="MHD73" s="8"/>
      <c r="MHE73" s="8"/>
      <c r="MHF73" s="8"/>
      <c r="MHG73" s="8"/>
      <c r="MHH73" s="8"/>
      <c r="MHI73" s="8"/>
      <c r="MHJ73" s="8"/>
      <c r="MHK73" s="8"/>
      <c r="MHL73" s="8"/>
      <c r="MHM73" s="8"/>
      <c r="MHN73" s="8"/>
      <c r="MHO73" s="8"/>
      <c r="MHP73" s="8"/>
      <c r="MHQ73" s="8"/>
      <c r="MHR73" s="8"/>
      <c r="MHS73" s="8"/>
      <c r="MHT73" s="8"/>
      <c r="MHU73" s="8"/>
      <c r="MHV73" s="8"/>
      <c r="MHW73" s="8"/>
      <c r="MHX73" s="8"/>
      <c r="MHY73" s="8"/>
      <c r="MHZ73" s="8"/>
      <c r="MIA73" s="8"/>
      <c r="MIB73" s="8"/>
      <c r="MIC73" s="8"/>
      <c r="MID73" s="8"/>
      <c r="MIE73" s="8"/>
      <c r="MIF73" s="8"/>
      <c r="MIG73" s="8"/>
      <c r="MIH73" s="8"/>
      <c r="MII73" s="8"/>
      <c r="MIJ73" s="8"/>
      <c r="MIK73" s="8"/>
      <c r="MIL73" s="8"/>
      <c r="MIM73" s="8"/>
      <c r="MIN73" s="8"/>
      <c r="MIO73" s="8"/>
      <c r="MIP73" s="8"/>
      <c r="MIQ73" s="8"/>
      <c r="MIR73" s="8"/>
      <c r="MIS73" s="8"/>
      <c r="MIT73" s="8"/>
      <c r="MIU73" s="8"/>
      <c r="MIV73" s="8"/>
      <c r="MIW73" s="8"/>
      <c r="MIX73" s="8"/>
      <c r="MIY73" s="8"/>
      <c r="MIZ73" s="8"/>
      <c r="MJA73" s="8"/>
      <c r="MJB73" s="8"/>
      <c r="MJC73" s="8"/>
      <c r="MJD73" s="8"/>
      <c r="MJE73" s="8"/>
      <c r="MJF73" s="8"/>
      <c r="MJG73" s="8"/>
      <c r="MJH73" s="8"/>
      <c r="MJI73" s="8"/>
      <c r="MJJ73" s="8"/>
      <c r="MJK73" s="8"/>
      <c r="MJL73" s="8"/>
      <c r="MJM73" s="8"/>
      <c r="MJN73" s="8"/>
      <c r="MJO73" s="8"/>
      <c r="MJP73" s="8"/>
      <c r="MJQ73" s="8"/>
      <c r="MJR73" s="8"/>
      <c r="MJS73" s="8"/>
      <c r="MJT73" s="8"/>
      <c r="MJU73" s="8"/>
      <c r="MJV73" s="8"/>
      <c r="MJW73" s="8"/>
      <c r="MJX73" s="8"/>
      <c r="MJY73" s="8"/>
      <c r="MJZ73" s="8"/>
      <c r="MKA73" s="8"/>
      <c r="MKB73" s="8"/>
      <c r="MKC73" s="8"/>
      <c r="MKD73" s="8"/>
      <c r="MKE73" s="8"/>
      <c r="MKF73" s="8"/>
      <c r="MKG73" s="8"/>
      <c r="MKH73" s="8"/>
      <c r="MKI73" s="8"/>
      <c r="MKJ73" s="8"/>
      <c r="MKK73" s="8"/>
      <c r="MKL73" s="8"/>
      <c r="MKM73" s="8"/>
      <c r="MKN73" s="8"/>
      <c r="MKO73" s="8"/>
      <c r="MKP73" s="8"/>
      <c r="MKQ73" s="8"/>
      <c r="MKR73" s="8"/>
      <c r="MKS73" s="8"/>
      <c r="MKT73" s="8"/>
      <c r="MKU73" s="8"/>
      <c r="MKV73" s="8"/>
      <c r="MKW73" s="8"/>
      <c r="MKX73" s="8"/>
      <c r="MKY73" s="8"/>
      <c r="MKZ73" s="8"/>
      <c r="MLA73" s="8"/>
      <c r="MLB73" s="8"/>
      <c r="MLC73" s="8"/>
      <c r="MLD73" s="8"/>
      <c r="MLE73" s="8"/>
      <c r="MLF73" s="8"/>
      <c r="MLG73" s="8"/>
      <c r="MLH73" s="8"/>
      <c r="MLI73" s="8"/>
      <c r="MLJ73" s="8"/>
      <c r="MLK73" s="8"/>
      <c r="MLL73" s="8"/>
      <c r="MLM73" s="8"/>
      <c r="MLN73" s="8"/>
      <c r="MLO73" s="8"/>
      <c r="MLP73" s="8"/>
      <c r="MLQ73" s="8"/>
      <c r="MLR73" s="8"/>
      <c r="MLS73" s="8"/>
      <c r="MLT73" s="8"/>
      <c r="MLU73" s="8"/>
      <c r="MLV73" s="8"/>
      <c r="MLW73" s="8"/>
      <c r="MLX73" s="8"/>
      <c r="MLY73" s="8"/>
      <c r="MLZ73" s="8"/>
      <c r="MMA73" s="8"/>
      <c r="MMB73" s="8"/>
      <c r="MMC73" s="8"/>
      <c r="MMD73" s="8"/>
      <c r="MME73" s="8"/>
      <c r="MMF73" s="8"/>
      <c r="MMG73" s="8"/>
      <c r="MMH73" s="8"/>
      <c r="MMI73" s="8"/>
      <c r="MMJ73" s="8"/>
      <c r="MMK73" s="8"/>
      <c r="MML73" s="8"/>
      <c r="MMM73" s="8"/>
      <c r="MMN73" s="8"/>
      <c r="MMO73" s="8"/>
      <c r="MMP73" s="8"/>
      <c r="MMQ73" s="8"/>
      <c r="MMR73" s="8"/>
      <c r="MMS73" s="8"/>
      <c r="MMT73" s="8"/>
      <c r="MMU73" s="8"/>
      <c r="MMV73" s="8"/>
      <c r="MMW73" s="8"/>
      <c r="MMX73" s="8"/>
      <c r="MMY73" s="8"/>
      <c r="MMZ73" s="8"/>
      <c r="MNA73" s="8"/>
      <c r="MNB73" s="8"/>
      <c r="MNC73" s="8"/>
      <c r="MND73" s="8"/>
      <c r="MNE73" s="8"/>
      <c r="MNF73" s="8"/>
      <c r="MNG73" s="8"/>
      <c r="MNH73" s="8"/>
      <c r="MNI73" s="8"/>
      <c r="MNJ73" s="8"/>
      <c r="MNK73" s="8"/>
      <c r="MNL73" s="8"/>
      <c r="MNM73" s="8"/>
      <c r="MNN73" s="8"/>
      <c r="MNO73" s="8"/>
      <c r="MNP73" s="8"/>
      <c r="MNQ73" s="8"/>
      <c r="MNR73" s="8"/>
      <c r="MNS73" s="8"/>
      <c r="MNT73" s="8"/>
      <c r="MNU73" s="8"/>
      <c r="MNV73" s="8"/>
      <c r="MNW73" s="8"/>
      <c r="MNX73" s="8"/>
      <c r="MNY73" s="8"/>
      <c r="MNZ73" s="8"/>
      <c r="MOA73" s="8"/>
      <c r="MOB73" s="8"/>
      <c r="MOC73" s="8"/>
      <c r="MOD73" s="8"/>
      <c r="MOE73" s="8"/>
      <c r="MOF73" s="8"/>
      <c r="MOG73" s="8"/>
      <c r="MOH73" s="8"/>
      <c r="MOI73" s="8"/>
      <c r="MOJ73" s="8"/>
      <c r="MOK73" s="8"/>
      <c r="MOL73" s="8"/>
      <c r="MOM73" s="8"/>
      <c r="MON73" s="8"/>
      <c r="MOO73" s="8"/>
      <c r="MOP73" s="8"/>
      <c r="MOQ73" s="8"/>
      <c r="MOR73" s="8"/>
      <c r="MOS73" s="8"/>
      <c r="MOT73" s="8"/>
      <c r="MOU73" s="8"/>
      <c r="MOV73" s="8"/>
      <c r="MOW73" s="8"/>
      <c r="MOX73" s="8"/>
      <c r="MOY73" s="8"/>
      <c r="MOZ73" s="8"/>
      <c r="MPA73" s="8"/>
      <c r="MPB73" s="8"/>
      <c r="MPC73" s="8"/>
      <c r="MPD73" s="8"/>
      <c r="MPE73" s="8"/>
      <c r="MPF73" s="8"/>
      <c r="MPG73" s="8"/>
      <c r="MPH73" s="8"/>
      <c r="MPI73" s="8"/>
      <c r="MPJ73" s="8"/>
      <c r="MPK73" s="8"/>
      <c r="MPL73" s="8"/>
      <c r="MPM73" s="8"/>
      <c r="MPN73" s="8"/>
      <c r="MPO73" s="8"/>
      <c r="MPP73" s="8"/>
      <c r="MPQ73" s="8"/>
      <c r="MPR73" s="8"/>
      <c r="MPS73" s="8"/>
      <c r="MPT73" s="8"/>
      <c r="MPU73" s="8"/>
      <c r="MPV73" s="8"/>
      <c r="MPW73" s="8"/>
      <c r="MPX73" s="8"/>
      <c r="MPY73" s="8"/>
      <c r="MPZ73" s="8"/>
      <c r="MQA73" s="8"/>
      <c r="MQB73" s="8"/>
      <c r="MQC73" s="8"/>
      <c r="MQD73" s="8"/>
      <c r="MQE73" s="8"/>
      <c r="MQF73" s="8"/>
      <c r="MQG73" s="8"/>
      <c r="MQH73" s="8"/>
      <c r="MQI73" s="8"/>
      <c r="MQJ73" s="8"/>
      <c r="MQK73" s="8"/>
      <c r="MQL73" s="8"/>
      <c r="MQM73" s="8"/>
      <c r="MQN73" s="8"/>
      <c r="MQO73" s="8"/>
      <c r="MQP73" s="8"/>
      <c r="MQQ73" s="8"/>
      <c r="MQR73" s="8"/>
      <c r="MQS73" s="8"/>
      <c r="MQT73" s="8"/>
      <c r="MQU73" s="8"/>
      <c r="MQV73" s="8"/>
      <c r="MQW73" s="8"/>
      <c r="MQX73" s="8"/>
      <c r="MQY73" s="8"/>
      <c r="MQZ73" s="8"/>
      <c r="MRA73" s="8"/>
      <c r="MRB73" s="8"/>
      <c r="MRC73" s="8"/>
      <c r="MRD73" s="8"/>
      <c r="MRE73" s="8"/>
      <c r="MRF73" s="8"/>
      <c r="MRG73" s="8"/>
      <c r="MRH73" s="8"/>
      <c r="MRI73" s="8"/>
      <c r="MRJ73" s="8"/>
      <c r="MRK73" s="8"/>
      <c r="MRL73" s="8"/>
      <c r="MRM73" s="8"/>
      <c r="MRN73" s="8"/>
      <c r="MRO73" s="8"/>
      <c r="MRP73" s="8"/>
      <c r="MRQ73" s="8"/>
      <c r="MRR73" s="8"/>
      <c r="MRS73" s="8"/>
      <c r="MRT73" s="8"/>
      <c r="MRU73" s="8"/>
      <c r="MRV73" s="8"/>
      <c r="MRW73" s="8"/>
      <c r="MRX73" s="8"/>
      <c r="MRY73" s="8"/>
      <c r="MRZ73" s="8"/>
      <c r="MSA73" s="8"/>
      <c r="MSB73" s="8"/>
      <c r="MSC73" s="8"/>
      <c r="MSD73" s="8"/>
      <c r="MSE73" s="8"/>
      <c r="MSF73" s="8"/>
      <c r="MSG73" s="8"/>
      <c r="MSH73" s="8"/>
      <c r="MSI73" s="8"/>
      <c r="MSJ73" s="8"/>
      <c r="MSK73" s="8"/>
      <c r="MSL73" s="8"/>
      <c r="MSM73" s="8"/>
      <c r="MSN73" s="8"/>
      <c r="MSO73" s="8"/>
      <c r="MSP73" s="8"/>
      <c r="MSQ73" s="8"/>
      <c r="MSR73" s="8"/>
      <c r="MSS73" s="8"/>
      <c r="MST73" s="8"/>
      <c r="MSU73" s="8"/>
      <c r="MSV73" s="8"/>
      <c r="MSW73" s="8"/>
      <c r="MSX73" s="8"/>
      <c r="MSY73" s="8"/>
      <c r="MSZ73" s="8"/>
      <c r="MTA73" s="8"/>
      <c r="MTB73" s="8"/>
      <c r="MTC73" s="8"/>
      <c r="MTD73" s="8"/>
      <c r="MTE73" s="8"/>
      <c r="MTF73" s="8"/>
      <c r="MTG73" s="8"/>
      <c r="MTH73" s="8"/>
      <c r="MTI73" s="8"/>
      <c r="MTJ73" s="8"/>
      <c r="MTK73" s="8"/>
      <c r="MTL73" s="8"/>
      <c r="MTM73" s="8"/>
      <c r="MTN73" s="8"/>
      <c r="MTO73" s="8"/>
      <c r="MTP73" s="8"/>
      <c r="MTQ73" s="8"/>
      <c r="MTR73" s="8"/>
      <c r="MTS73" s="8"/>
      <c r="MTT73" s="8"/>
      <c r="MTU73" s="8"/>
      <c r="MTV73" s="8"/>
      <c r="MTW73" s="8"/>
      <c r="MTX73" s="8"/>
      <c r="MTY73" s="8"/>
      <c r="MTZ73" s="8"/>
      <c r="MUA73" s="8"/>
      <c r="MUB73" s="8"/>
      <c r="MUC73" s="8"/>
      <c r="MUD73" s="8"/>
      <c r="MUE73" s="8"/>
      <c r="MUF73" s="8"/>
      <c r="MUG73" s="8"/>
      <c r="MUH73" s="8"/>
      <c r="MUI73" s="8"/>
      <c r="MUJ73" s="8"/>
      <c r="MUK73" s="8"/>
      <c r="MUL73" s="8"/>
      <c r="MUM73" s="8"/>
      <c r="MUN73" s="8"/>
      <c r="MUO73" s="8"/>
      <c r="MUP73" s="8"/>
      <c r="MUQ73" s="8"/>
      <c r="MUR73" s="8"/>
      <c r="MUS73" s="8"/>
      <c r="MUT73" s="8"/>
      <c r="MUU73" s="8"/>
      <c r="MUV73" s="8"/>
      <c r="MUW73" s="8"/>
      <c r="MUX73" s="8"/>
      <c r="MUY73" s="8"/>
      <c r="MUZ73" s="8"/>
      <c r="MVA73" s="8"/>
      <c r="MVB73" s="8"/>
      <c r="MVC73" s="8"/>
      <c r="MVD73" s="8"/>
      <c r="MVE73" s="8"/>
      <c r="MVF73" s="8"/>
      <c r="MVG73" s="8"/>
      <c r="MVH73" s="8"/>
      <c r="MVI73" s="8"/>
      <c r="MVJ73" s="8"/>
      <c r="MVK73" s="8"/>
      <c r="MVL73" s="8"/>
      <c r="MVM73" s="8"/>
      <c r="MVN73" s="8"/>
      <c r="MVO73" s="8"/>
      <c r="MVP73" s="8"/>
      <c r="MVQ73" s="8"/>
      <c r="MVR73" s="8"/>
      <c r="MVS73" s="8"/>
      <c r="MVT73" s="8"/>
      <c r="MVU73" s="8"/>
      <c r="MVV73" s="8"/>
      <c r="MVW73" s="8"/>
      <c r="MVX73" s="8"/>
      <c r="MVY73" s="8"/>
      <c r="MVZ73" s="8"/>
      <c r="MWA73" s="8"/>
      <c r="MWB73" s="8"/>
      <c r="MWC73" s="8"/>
      <c r="MWD73" s="8"/>
      <c r="MWE73" s="8"/>
      <c r="MWF73" s="8"/>
      <c r="MWG73" s="8"/>
      <c r="MWH73" s="8"/>
      <c r="MWI73" s="8"/>
      <c r="MWJ73" s="8"/>
      <c r="MWK73" s="8"/>
      <c r="MWL73" s="8"/>
      <c r="MWM73" s="8"/>
      <c r="MWN73" s="8"/>
      <c r="MWO73" s="8"/>
      <c r="MWP73" s="8"/>
      <c r="MWQ73" s="8"/>
      <c r="MWR73" s="8"/>
      <c r="MWS73" s="8"/>
      <c r="MWT73" s="8"/>
      <c r="MWU73" s="8"/>
      <c r="MWV73" s="8"/>
      <c r="MWW73" s="8"/>
      <c r="MWX73" s="8"/>
      <c r="MWY73" s="8"/>
      <c r="MWZ73" s="8"/>
      <c r="MXA73" s="8"/>
      <c r="MXB73" s="8"/>
      <c r="MXC73" s="8"/>
      <c r="MXD73" s="8"/>
      <c r="MXE73" s="8"/>
      <c r="MXF73" s="8"/>
      <c r="MXG73" s="8"/>
      <c r="MXH73" s="8"/>
      <c r="MXI73" s="8"/>
      <c r="MXJ73" s="8"/>
      <c r="MXK73" s="8"/>
      <c r="MXL73" s="8"/>
      <c r="MXM73" s="8"/>
      <c r="MXN73" s="8"/>
      <c r="MXO73" s="8"/>
      <c r="MXP73" s="8"/>
      <c r="MXQ73" s="8"/>
      <c r="MXR73" s="8"/>
      <c r="MXS73" s="8"/>
      <c r="MXT73" s="8"/>
      <c r="MXU73" s="8"/>
      <c r="MXV73" s="8"/>
      <c r="MXW73" s="8"/>
      <c r="MXX73" s="8"/>
      <c r="MXY73" s="8"/>
      <c r="MXZ73" s="8"/>
      <c r="MYA73" s="8"/>
      <c r="MYB73" s="8"/>
      <c r="MYC73" s="8"/>
      <c r="MYD73" s="8"/>
      <c r="MYE73" s="8"/>
      <c r="MYF73" s="8"/>
      <c r="MYG73" s="8"/>
      <c r="MYH73" s="8"/>
      <c r="MYI73" s="8"/>
      <c r="MYJ73" s="8"/>
      <c r="MYK73" s="8"/>
      <c r="MYL73" s="8"/>
      <c r="MYM73" s="8"/>
      <c r="MYN73" s="8"/>
      <c r="MYO73" s="8"/>
      <c r="MYP73" s="8"/>
      <c r="MYQ73" s="8"/>
      <c r="MYR73" s="8"/>
      <c r="MYS73" s="8"/>
      <c r="MYT73" s="8"/>
      <c r="MYU73" s="8"/>
      <c r="MYV73" s="8"/>
      <c r="MYW73" s="8"/>
      <c r="MYX73" s="8"/>
      <c r="MYY73" s="8"/>
      <c r="MYZ73" s="8"/>
      <c r="MZA73" s="8"/>
      <c r="MZB73" s="8"/>
      <c r="MZC73" s="8"/>
      <c r="MZD73" s="8"/>
      <c r="MZE73" s="8"/>
      <c r="MZF73" s="8"/>
      <c r="MZG73" s="8"/>
      <c r="MZH73" s="8"/>
      <c r="MZI73" s="8"/>
      <c r="MZJ73" s="8"/>
      <c r="MZK73" s="8"/>
      <c r="MZL73" s="8"/>
      <c r="MZM73" s="8"/>
      <c r="MZN73" s="8"/>
      <c r="MZO73" s="8"/>
      <c r="MZP73" s="8"/>
      <c r="MZQ73" s="8"/>
      <c r="MZR73" s="8"/>
      <c r="MZS73" s="8"/>
      <c r="MZT73" s="8"/>
      <c r="MZU73" s="8"/>
      <c r="MZV73" s="8"/>
      <c r="MZW73" s="8"/>
      <c r="MZX73" s="8"/>
      <c r="MZY73" s="8"/>
      <c r="MZZ73" s="8"/>
      <c r="NAA73" s="8"/>
      <c r="NAB73" s="8"/>
      <c r="NAC73" s="8"/>
      <c r="NAD73" s="8"/>
      <c r="NAE73" s="8"/>
      <c r="NAF73" s="8"/>
      <c r="NAG73" s="8"/>
      <c r="NAH73" s="8"/>
      <c r="NAI73" s="8"/>
      <c r="NAJ73" s="8"/>
      <c r="NAK73" s="8"/>
      <c r="NAL73" s="8"/>
      <c r="NAM73" s="8"/>
      <c r="NAN73" s="8"/>
      <c r="NAO73" s="8"/>
      <c r="NAP73" s="8"/>
      <c r="NAQ73" s="8"/>
      <c r="NAR73" s="8"/>
      <c r="NAS73" s="8"/>
      <c r="NAT73" s="8"/>
      <c r="NAU73" s="8"/>
      <c r="NAV73" s="8"/>
      <c r="NAW73" s="8"/>
      <c r="NAX73" s="8"/>
      <c r="NAY73" s="8"/>
      <c r="NAZ73" s="8"/>
      <c r="NBA73" s="8"/>
      <c r="NBB73" s="8"/>
      <c r="NBC73" s="8"/>
      <c r="NBD73" s="8"/>
      <c r="NBE73" s="8"/>
      <c r="NBF73" s="8"/>
      <c r="NBG73" s="8"/>
      <c r="NBH73" s="8"/>
      <c r="NBI73" s="8"/>
      <c r="NBJ73" s="8"/>
      <c r="NBK73" s="8"/>
      <c r="NBL73" s="8"/>
      <c r="NBM73" s="8"/>
      <c r="NBN73" s="8"/>
      <c r="NBO73" s="8"/>
      <c r="NBP73" s="8"/>
      <c r="NBQ73" s="8"/>
      <c r="NBR73" s="8"/>
      <c r="NBS73" s="8"/>
      <c r="NBT73" s="8"/>
      <c r="NBU73" s="8"/>
      <c r="NBV73" s="8"/>
      <c r="NBW73" s="8"/>
      <c r="NBX73" s="8"/>
      <c r="NBY73" s="8"/>
      <c r="NBZ73" s="8"/>
      <c r="NCA73" s="8"/>
      <c r="NCB73" s="8"/>
      <c r="NCC73" s="8"/>
      <c r="NCD73" s="8"/>
      <c r="NCE73" s="8"/>
      <c r="NCF73" s="8"/>
      <c r="NCG73" s="8"/>
      <c r="NCH73" s="8"/>
      <c r="NCI73" s="8"/>
      <c r="NCJ73" s="8"/>
      <c r="NCK73" s="8"/>
      <c r="NCL73" s="8"/>
      <c r="NCM73" s="8"/>
      <c r="NCN73" s="8"/>
      <c r="NCO73" s="8"/>
      <c r="NCP73" s="8"/>
      <c r="NCQ73" s="8"/>
      <c r="NCR73" s="8"/>
      <c r="NCS73" s="8"/>
      <c r="NCT73" s="8"/>
      <c r="NCU73" s="8"/>
      <c r="NCV73" s="8"/>
      <c r="NCW73" s="8"/>
      <c r="NCX73" s="8"/>
      <c r="NCY73" s="8"/>
      <c r="NCZ73" s="8"/>
      <c r="NDA73" s="8"/>
      <c r="NDB73" s="8"/>
      <c r="NDC73" s="8"/>
      <c r="NDD73" s="8"/>
      <c r="NDE73" s="8"/>
      <c r="NDF73" s="8"/>
      <c r="NDG73" s="8"/>
      <c r="NDH73" s="8"/>
      <c r="NDI73" s="8"/>
      <c r="NDJ73" s="8"/>
      <c r="NDK73" s="8"/>
      <c r="NDL73" s="8"/>
      <c r="NDM73" s="8"/>
      <c r="NDN73" s="8"/>
      <c r="NDO73" s="8"/>
      <c r="NDP73" s="8"/>
      <c r="NDQ73" s="8"/>
      <c r="NDR73" s="8"/>
      <c r="NDS73" s="8"/>
      <c r="NDT73" s="8"/>
      <c r="NDU73" s="8"/>
      <c r="NDV73" s="8"/>
      <c r="NDW73" s="8"/>
      <c r="NDX73" s="8"/>
      <c r="NDY73" s="8"/>
      <c r="NDZ73" s="8"/>
      <c r="NEA73" s="8"/>
      <c r="NEB73" s="8"/>
      <c r="NEC73" s="8"/>
      <c r="NED73" s="8"/>
      <c r="NEE73" s="8"/>
      <c r="NEF73" s="8"/>
      <c r="NEG73" s="8"/>
      <c r="NEH73" s="8"/>
      <c r="NEI73" s="8"/>
      <c r="NEJ73" s="8"/>
      <c r="NEK73" s="8"/>
      <c r="NEL73" s="8"/>
      <c r="NEM73" s="8"/>
      <c r="NEN73" s="8"/>
      <c r="NEO73" s="8"/>
      <c r="NEP73" s="8"/>
      <c r="NEQ73" s="8"/>
      <c r="NER73" s="8"/>
      <c r="NES73" s="8"/>
      <c r="NET73" s="8"/>
      <c r="NEU73" s="8"/>
      <c r="NEV73" s="8"/>
      <c r="NEW73" s="8"/>
      <c r="NEX73" s="8"/>
      <c r="NEY73" s="8"/>
      <c r="NEZ73" s="8"/>
      <c r="NFA73" s="8"/>
      <c r="NFB73" s="8"/>
      <c r="NFC73" s="8"/>
      <c r="NFD73" s="8"/>
      <c r="NFE73" s="8"/>
      <c r="NFF73" s="8"/>
      <c r="NFG73" s="8"/>
      <c r="NFH73" s="8"/>
      <c r="NFI73" s="8"/>
      <c r="NFJ73" s="8"/>
      <c r="NFK73" s="8"/>
      <c r="NFL73" s="8"/>
      <c r="NFM73" s="8"/>
      <c r="NFN73" s="8"/>
      <c r="NFO73" s="8"/>
      <c r="NFP73" s="8"/>
      <c r="NFQ73" s="8"/>
      <c r="NFR73" s="8"/>
      <c r="NFS73" s="8"/>
      <c r="NFT73" s="8"/>
      <c r="NFU73" s="8"/>
      <c r="NFV73" s="8"/>
      <c r="NFW73" s="8"/>
      <c r="NFX73" s="8"/>
      <c r="NFY73" s="8"/>
      <c r="NFZ73" s="8"/>
      <c r="NGA73" s="8"/>
      <c r="NGB73" s="8"/>
      <c r="NGC73" s="8"/>
      <c r="NGD73" s="8"/>
      <c r="NGE73" s="8"/>
      <c r="NGF73" s="8"/>
      <c r="NGG73" s="8"/>
      <c r="NGH73" s="8"/>
      <c r="NGI73" s="8"/>
      <c r="NGJ73" s="8"/>
      <c r="NGK73" s="8"/>
      <c r="NGL73" s="8"/>
      <c r="NGM73" s="8"/>
      <c r="NGN73" s="8"/>
      <c r="NGO73" s="8"/>
      <c r="NGP73" s="8"/>
      <c r="NGQ73" s="8"/>
      <c r="NGR73" s="8"/>
      <c r="NGS73" s="8"/>
      <c r="NGT73" s="8"/>
      <c r="NGU73" s="8"/>
      <c r="NGV73" s="8"/>
      <c r="NGW73" s="8"/>
      <c r="NGX73" s="8"/>
      <c r="NGY73" s="8"/>
      <c r="NGZ73" s="8"/>
      <c r="NHA73" s="8"/>
      <c r="NHB73" s="8"/>
      <c r="NHC73" s="8"/>
      <c r="NHD73" s="8"/>
      <c r="NHE73" s="8"/>
      <c r="NHF73" s="8"/>
      <c r="NHG73" s="8"/>
      <c r="NHH73" s="8"/>
      <c r="NHI73" s="8"/>
      <c r="NHJ73" s="8"/>
      <c r="NHK73" s="8"/>
      <c r="NHL73" s="8"/>
      <c r="NHM73" s="8"/>
      <c r="NHN73" s="8"/>
      <c r="NHO73" s="8"/>
      <c r="NHP73" s="8"/>
      <c r="NHQ73" s="8"/>
      <c r="NHR73" s="8"/>
      <c r="NHS73" s="8"/>
      <c r="NHT73" s="8"/>
      <c r="NHU73" s="8"/>
      <c r="NHV73" s="8"/>
      <c r="NHW73" s="8"/>
      <c r="NHX73" s="8"/>
      <c r="NHY73" s="8"/>
      <c r="NHZ73" s="8"/>
      <c r="NIA73" s="8"/>
      <c r="NIB73" s="8"/>
      <c r="NIC73" s="8"/>
      <c r="NID73" s="8"/>
      <c r="NIE73" s="8"/>
      <c r="NIF73" s="8"/>
      <c r="NIG73" s="8"/>
      <c r="NIH73" s="8"/>
      <c r="NII73" s="8"/>
      <c r="NIJ73" s="8"/>
      <c r="NIK73" s="8"/>
      <c r="NIL73" s="8"/>
      <c r="NIM73" s="8"/>
      <c r="NIN73" s="8"/>
      <c r="NIO73" s="8"/>
      <c r="NIP73" s="8"/>
      <c r="NIQ73" s="8"/>
      <c r="NIR73" s="8"/>
      <c r="NIS73" s="8"/>
      <c r="NIT73" s="8"/>
      <c r="NIU73" s="8"/>
      <c r="NIV73" s="8"/>
      <c r="NIW73" s="8"/>
      <c r="NIX73" s="8"/>
      <c r="NIY73" s="8"/>
      <c r="NIZ73" s="8"/>
      <c r="NJA73" s="8"/>
      <c r="NJB73" s="8"/>
      <c r="NJC73" s="8"/>
      <c r="NJD73" s="8"/>
      <c r="NJE73" s="8"/>
      <c r="NJF73" s="8"/>
      <c r="NJG73" s="8"/>
      <c r="NJH73" s="8"/>
      <c r="NJI73" s="8"/>
      <c r="NJJ73" s="8"/>
      <c r="NJK73" s="8"/>
      <c r="NJL73" s="8"/>
      <c r="NJM73" s="8"/>
      <c r="NJN73" s="8"/>
      <c r="NJO73" s="8"/>
      <c r="NJP73" s="8"/>
      <c r="NJQ73" s="8"/>
      <c r="NJR73" s="8"/>
      <c r="NJS73" s="8"/>
      <c r="NJT73" s="8"/>
      <c r="NJU73" s="8"/>
      <c r="NJV73" s="8"/>
      <c r="NJW73" s="8"/>
      <c r="NJX73" s="8"/>
      <c r="NJY73" s="8"/>
      <c r="NJZ73" s="8"/>
      <c r="NKA73" s="8"/>
      <c r="NKB73" s="8"/>
      <c r="NKC73" s="8"/>
      <c r="NKD73" s="8"/>
      <c r="NKE73" s="8"/>
      <c r="NKF73" s="8"/>
      <c r="NKG73" s="8"/>
      <c r="NKH73" s="8"/>
      <c r="NKI73" s="8"/>
      <c r="NKJ73" s="8"/>
      <c r="NKK73" s="8"/>
      <c r="NKL73" s="8"/>
      <c r="NKM73" s="8"/>
      <c r="NKN73" s="8"/>
      <c r="NKO73" s="8"/>
      <c r="NKP73" s="8"/>
      <c r="NKQ73" s="8"/>
      <c r="NKR73" s="8"/>
      <c r="NKS73" s="8"/>
      <c r="NKT73" s="8"/>
      <c r="NKU73" s="8"/>
      <c r="NKV73" s="8"/>
      <c r="NKW73" s="8"/>
      <c r="NKX73" s="8"/>
      <c r="NKY73" s="8"/>
      <c r="NKZ73" s="8"/>
      <c r="NLA73" s="8"/>
      <c r="NLB73" s="8"/>
      <c r="NLC73" s="8"/>
      <c r="NLD73" s="8"/>
      <c r="NLE73" s="8"/>
      <c r="NLF73" s="8"/>
      <c r="NLG73" s="8"/>
      <c r="NLH73" s="8"/>
      <c r="NLI73" s="8"/>
      <c r="NLJ73" s="8"/>
      <c r="NLK73" s="8"/>
      <c r="NLL73" s="8"/>
      <c r="NLM73" s="8"/>
      <c r="NLN73" s="8"/>
      <c r="NLO73" s="8"/>
      <c r="NLP73" s="8"/>
      <c r="NLQ73" s="8"/>
      <c r="NLR73" s="8"/>
      <c r="NLS73" s="8"/>
      <c r="NLT73" s="8"/>
      <c r="NLU73" s="8"/>
      <c r="NLV73" s="8"/>
      <c r="NLW73" s="8"/>
      <c r="NLX73" s="8"/>
      <c r="NLY73" s="8"/>
      <c r="NLZ73" s="8"/>
      <c r="NMA73" s="8"/>
      <c r="NMB73" s="8"/>
      <c r="NMC73" s="8"/>
      <c r="NMD73" s="8"/>
      <c r="NME73" s="8"/>
      <c r="NMF73" s="8"/>
      <c r="NMG73" s="8"/>
      <c r="NMH73" s="8"/>
      <c r="NMI73" s="8"/>
      <c r="NMJ73" s="8"/>
      <c r="NMK73" s="8"/>
      <c r="NML73" s="8"/>
      <c r="NMM73" s="8"/>
      <c r="NMN73" s="8"/>
      <c r="NMO73" s="8"/>
      <c r="NMP73" s="8"/>
      <c r="NMQ73" s="8"/>
      <c r="NMR73" s="8"/>
      <c r="NMS73" s="8"/>
      <c r="NMT73" s="8"/>
      <c r="NMU73" s="8"/>
      <c r="NMV73" s="8"/>
      <c r="NMW73" s="8"/>
      <c r="NMX73" s="8"/>
      <c r="NMY73" s="8"/>
      <c r="NMZ73" s="8"/>
      <c r="NNA73" s="8"/>
      <c r="NNB73" s="8"/>
      <c r="NNC73" s="8"/>
      <c r="NND73" s="8"/>
      <c r="NNE73" s="8"/>
      <c r="NNF73" s="8"/>
      <c r="NNG73" s="8"/>
      <c r="NNH73" s="8"/>
      <c r="NNI73" s="8"/>
      <c r="NNJ73" s="8"/>
      <c r="NNK73" s="8"/>
      <c r="NNL73" s="8"/>
      <c r="NNM73" s="8"/>
      <c r="NNN73" s="8"/>
      <c r="NNO73" s="8"/>
      <c r="NNP73" s="8"/>
      <c r="NNQ73" s="8"/>
      <c r="NNR73" s="8"/>
      <c r="NNS73" s="8"/>
      <c r="NNT73" s="8"/>
      <c r="NNU73" s="8"/>
      <c r="NNV73" s="8"/>
      <c r="NNW73" s="8"/>
      <c r="NNX73" s="8"/>
      <c r="NNY73" s="8"/>
      <c r="NNZ73" s="8"/>
      <c r="NOA73" s="8"/>
      <c r="NOB73" s="8"/>
      <c r="NOC73" s="8"/>
      <c r="NOD73" s="8"/>
      <c r="NOE73" s="8"/>
      <c r="NOF73" s="8"/>
      <c r="NOG73" s="8"/>
      <c r="NOH73" s="8"/>
      <c r="NOI73" s="8"/>
      <c r="NOJ73" s="8"/>
      <c r="NOK73" s="8"/>
      <c r="NOL73" s="8"/>
      <c r="NOM73" s="8"/>
      <c r="NON73" s="8"/>
      <c r="NOO73" s="8"/>
      <c r="NOP73" s="8"/>
      <c r="NOQ73" s="8"/>
      <c r="NOR73" s="8"/>
      <c r="NOS73" s="8"/>
      <c r="NOT73" s="8"/>
      <c r="NOU73" s="8"/>
      <c r="NOV73" s="8"/>
      <c r="NOW73" s="8"/>
      <c r="NOX73" s="8"/>
      <c r="NOY73" s="8"/>
      <c r="NOZ73" s="8"/>
      <c r="NPA73" s="8"/>
      <c r="NPB73" s="8"/>
      <c r="NPC73" s="8"/>
      <c r="NPD73" s="8"/>
      <c r="NPE73" s="8"/>
      <c r="NPF73" s="8"/>
      <c r="NPG73" s="8"/>
      <c r="NPH73" s="8"/>
      <c r="NPI73" s="8"/>
      <c r="NPJ73" s="8"/>
      <c r="NPK73" s="8"/>
      <c r="NPL73" s="8"/>
      <c r="NPM73" s="8"/>
      <c r="NPN73" s="8"/>
      <c r="NPO73" s="8"/>
      <c r="NPP73" s="8"/>
      <c r="NPQ73" s="8"/>
      <c r="NPR73" s="8"/>
      <c r="NPS73" s="8"/>
      <c r="NPT73" s="8"/>
      <c r="NPU73" s="8"/>
      <c r="NPV73" s="8"/>
      <c r="NPW73" s="8"/>
      <c r="NPX73" s="8"/>
      <c r="NPY73" s="8"/>
      <c r="NPZ73" s="8"/>
      <c r="NQA73" s="8"/>
      <c r="NQB73" s="8"/>
      <c r="NQC73" s="8"/>
      <c r="NQD73" s="8"/>
      <c r="NQE73" s="8"/>
      <c r="NQF73" s="8"/>
      <c r="NQG73" s="8"/>
      <c r="NQH73" s="8"/>
      <c r="NQI73" s="8"/>
      <c r="NQJ73" s="8"/>
      <c r="NQK73" s="8"/>
      <c r="NQL73" s="8"/>
      <c r="NQM73" s="8"/>
      <c r="NQN73" s="8"/>
      <c r="NQO73" s="8"/>
      <c r="NQP73" s="8"/>
      <c r="NQQ73" s="8"/>
      <c r="NQR73" s="8"/>
      <c r="NQS73" s="8"/>
      <c r="NQT73" s="8"/>
      <c r="NQU73" s="8"/>
      <c r="NQV73" s="8"/>
      <c r="NQW73" s="8"/>
      <c r="NQX73" s="8"/>
      <c r="NQY73" s="8"/>
      <c r="NQZ73" s="8"/>
      <c r="NRA73" s="8"/>
      <c r="NRB73" s="8"/>
      <c r="NRC73" s="8"/>
      <c r="NRD73" s="8"/>
      <c r="NRE73" s="8"/>
      <c r="NRF73" s="8"/>
      <c r="NRG73" s="8"/>
      <c r="NRH73" s="8"/>
      <c r="NRI73" s="8"/>
      <c r="NRJ73" s="8"/>
      <c r="NRK73" s="8"/>
      <c r="NRL73" s="8"/>
      <c r="NRM73" s="8"/>
      <c r="NRN73" s="8"/>
      <c r="NRO73" s="8"/>
      <c r="NRP73" s="8"/>
      <c r="NRQ73" s="8"/>
      <c r="NRR73" s="8"/>
      <c r="NRS73" s="8"/>
      <c r="NRT73" s="8"/>
      <c r="NRU73" s="8"/>
      <c r="NRV73" s="8"/>
      <c r="NRW73" s="8"/>
      <c r="NRX73" s="8"/>
      <c r="NRY73" s="8"/>
      <c r="NRZ73" s="8"/>
      <c r="NSA73" s="8"/>
      <c r="NSB73" s="8"/>
      <c r="NSC73" s="8"/>
      <c r="NSD73" s="8"/>
      <c r="NSE73" s="8"/>
      <c r="NSF73" s="8"/>
      <c r="NSG73" s="8"/>
      <c r="NSH73" s="8"/>
      <c r="NSI73" s="8"/>
      <c r="NSJ73" s="8"/>
      <c r="NSK73" s="8"/>
      <c r="NSL73" s="8"/>
      <c r="NSM73" s="8"/>
      <c r="NSN73" s="8"/>
      <c r="NSO73" s="8"/>
      <c r="NSP73" s="8"/>
      <c r="NSQ73" s="8"/>
      <c r="NSR73" s="8"/>
      <c r="NSS73" s="8"/>
      <c r="NST73" s="8"/>
      <c r="NSU73" s="8"/>
      <c r="NSV73" s="8"/>
      <c r="NSW73" s="8"/>
      <c r="NSX73" s="8"/>
      <c r="NSY73" s="8"/>
      <c r="NSZ73" s="8"/>
      <c r="NTA73" s="8"/>
      <c r="NTB73" s="8"/>
      <c r="NTC73" s="8"/>
      <c r="NTD73" s="8"/>
      <c r="NTE73" s="8"/>
      <c r="NTF73" s="8"/>
      <c r="NTG73" s="8"/>
      <c r="NTH73" s="8"/>
      <c r="NTI73" s="8"/>
      <c r="NTJ73" s="8"/>
      <c r="NTK73" s="8"/>
      <c r="NTL73" s="8"/>
      <c r="NTM73" s="8"/>
      <c r="NTN73" s="8"/>
      <c r="NTO73" s="8"/>
      <c r="NTP73" s="8"/>
      <c r="NTQ73" s="8"/>
      <c r="NTR73" s="8"/>
      <c r="NTS73" s="8"/>
      <c r="NTT73" s="8"/>
      <c r="NTU73" s="8"/>
      <c r="NTV73" s="8"/>
      <c r="NTW73" s="8"/>
      <c r="NTX73" s="8"/>
      <c r="NTY73" s="8"/>
      <c r="NTZ73" s="8"/>
      <c r="NUA73" s="8"/>
      <c r="NUB73" s="8"/>
      <c r="NUC73" s="8"/>
      <c r="NUD73" s="8"/>
      <c r="NUE73" s="8"/>
      <c r="NUF73" s="8"/>
      <c r="NUG73" s="8"/>
      <c r="NUH73" s="8"/>
      <c r="NUI73" s="8"/>
      <c r="NUJ73" s="8"/>
      <c r="NUK73" s="8"/>
      <c r="NUL73" s="8"/>
      <c r="NUM73" s="8"/>
      <c r="NUN73" s="8"/>
      <c r="NUO73" s="8"/>
      <c r="NUP73" s="8"/>
      <c r="NUQ73" s="8"/>
      <c r="NUR73" s="8"/>
      <c r="NUS73" s="8"/>
      <c r="NUT73" s="8"/>
      <c r="NUU73" s="8"/>
      <c r="NUV73" s="8"/>
      <c r="NUW73" s="8"/>
      <c r="NUX73" s="8"/>
      <c r="NUY73" s="8"/>
      <c r="NUZ73" s="8"/>
      <c r="NVA73" s="8"/>
      <c r="NVB73" s="8"/>
      <c r="NVC73" s="8"/>
      <c r="NVD73" s="8"/>
      <c r="NVE73" s="8"/>
      <c r="NVF73" s="8"/>
      <c r="NVG73" s="8"/>
      <c r="NVH73" s="8"/>
      <c r="NVI73" s="8"/>
      <c r="NVJ73" s="8"/>
      <c r="NVK73" s="8"/>
      <c r="NVL73" s="8"/>
      <c r="NVM73" s="8"/>
      <c r="NVN73" s="8"/>
      <c r="NVO73" s="8"/>
      <c r="NVP73" s="8"/>
      <c r="NVQ73" s="8"/>
      <c r="NVR73" s="8"/>
      <c r="NVS73" s="8"/>
      <c r="NVT73" s="8"/>
      <c r="NVU73" s="8"/>
      <c r="NVV73" s="8"/>
      <c r="NVW73" s="8"/>
      <c r="NVX73" s="8"/>
      <c r="NVY73" s="8"/>
      <c r="NVZ73" s="8"/>
      <c r="NWA73" s="8"/>
      <c r="NWB73" s="8"/>
      <c r="NWC73" s="8"/>
      <c r="NWD73" s="8"/>
      <c r="NWE73" s="8"/>
      <c r="NWF73" s="8"/>
      <c r="NWG73" s="8"/>
      <c r="NWH73" s="8"/>
      <c r="NWI73" s="8"/>
      <c r="NWJ73" s="8"/>
      <c r="NWK73" s="8"/>
      <c r="NWL73" s="8"/>
      <c r="NWM73" s="8"/>
      <c r="NWN73" s="8"/>
      <c r="NWO73" s="8"/>
      <c r="NWP73" s="8"/>
      <c r="NWQ73" s="8"/>
      <c r="NWR73" s="8"/>
      <c r="NWS73" s="8"/>
      <c r="NWT73" s="8"/>
      <c r="NWU73" s="8"/>
      <c r="NWV73" s="8"/>
      <c r="NWW73" s="8"/>
      <c r="NWX73" s="8"/>
      <c r="NWY73" s="8"/>
      <c r="NWZ73" s="8"/>
      <c r="NXA73" s="8"/>
      <c r="NXB73" s="8"/>
      <c r="NXC73" s="8"/>
      <c r="NXD73" s="8"/>
      <c r="NXE73" s="8"/>
      <c r="NXF73" s="8"/>
      <c r="NXG73" s="8"/>
      <c r="NXH73" s="8"/>
      <c r="NXI73" s="8"/>
      <c r="NXJ73" s="8"/>
      <c r="NXK73" s="8"/>
      <c r="NXL73" s="8"/>
      <c r="NXM73" s="8"/>
      <c r="NXN73" s="8"/>
      <c r="NXO73" s="8"/>
      <c r="NXP73" s="8"/>
      <c r="NXQ73" s="8"/>
      <c r="NXR73" s="8"/>
      <c r="NXS73" s="8"/>
      <c r="NXT73" s="8"/>
      <c r="NXU73" s="8"/>
      <c r="NXV73" s="8"/>
      <c r="NXW73" s="8"/>
      <c r="NXX73" s="8"/>
      <c r="NXY73" s="8"/>
      <c r="NXZ73" s="8"/>
      <c r="NYA73" s="8"/>
      <c r="NYB73" s="8"/>
      <c r="NYC73" s="8"/>
      <c r="NYD73" s="8"/>
      <c r="NYE73" s="8"/>
      <c r="NYF73" s="8"/>
      <c r="NYG73" s="8"/>
      <c r="NYH73" s="8"/>
      <c r="NYI73" s="8"/>
      <c r="NYJ73" s="8"/>
      <c r="NYK73" s="8"/>
      <c r="NYL73" s="8"/>
      <c r="NYM73" s="8"/>
      <c r="NYN73" s="8"/>
      <c r="NYO73" s="8"/>
      <c r="NYP73" s="8"/>
      <c r="NYQ73" s="8"/>
      <c r="NYR73" s="8"/>
      <c r="NYS73" s="8"/>
      <c r="NYT73" s="8"/>
      <c r="NYU73" s="8"/>
      <c r="NYV73" s="8"/>
      <c r="NYW73" s="8"/>
      <c r="NYX73" s="8"/>
      <c r="NYY73" s="8"/>
      <c r="NYZ73" s="8"/>
      <c r="NZA73" s="8"/>
      <c r="NZB73" s="8"/>
      <c r="NZC73" s="8"/>
      <c r="NZD73" s="8"/>
      <c r="NZE73" s="8"/>
      <c r="NZF73" s="8"/>
      <c r="NZG73" s="8"/>
      <c r="NZH73" s="8"/>
      <c r="NZI73" s="8"/>
      <c r="NZJ73" s="8"/>
      <c r="NZK73" s="8"/>
      <c r="NZL73" s="8"/>
      <c r="NZM73" s="8"/>
      <c r="NZN73" s="8"/>
      <c r="NZO73" s="8"/>
      <c r="NZP73" s="8"/>
      <c r="NZQ73" s="8"/>
      <c r="NZR73" s="8"/>
      <c r="NZS73" s="8"/>
      <c r="NZT73" s="8"/>
      <c r="NZU73" s="8"/>
      <c r="NZV73" s="8"/>
      <c r="NZW73" s="8"/>
      <c r="NZX73" s="8"/>
      <c r="NZY73" s="8"/>
      <c r="NZZ73" s="8"/>
      <c r="OAA73" s="8"/>
      <c r="OAB73" s="8"/>
      <c r="OAC73" s="8"/>
      <c r="OAD73" s="8"/>
      <c r="OAE73" s="8"/>
      <c r="OAF73" s="8"/>
      <c r="OAG73" s="8"/>
      <c r="OAH73" s="8"/>
      <c r="OAI73" s="8"/>
      <c r="OAJ73" s="8"/>
      <c r="OAK73" s="8"/>
      <c r="OAL73" s="8"/>
      <c r="OAM73" s="8"/>
      <c r="OAN73" s="8"/>
      <c r="OAO73" s="8"/>
      <c r="OAP73" s="8"/>
      <c r="OAQ73" s="8"/>
      <c r="OAR73" s="8"/>
      <c r="OAS73" s="8"/>
      <c r="OAT73" s="8"/>
      <c r="OAU73" s="8"/>
      <c r="OAV73" s="8"/>
      <c r="OAW73" s="8"/>
      <c r="OAX73" s="8"/>
      <c r="OAY73" s="8"/>
      <c r="OAZ73" s="8"/>
      <c r="OBA73" s="8"/>
      <c r="OBB73" s="8"/>
      <c r="OBC73" s="8"/>
      <c r="OBD73" s="8"/>
      <c r="OBE73" s="8"/>
      <c r="OBF73" s="8"/>
      <c r="OBG73" s="8"/>
      <c r="OBH73" s="8"/>
      <c r="OBI73" s="8"/>
      <c r="OBJ73" s="8"/>
      <c r="OBK73" s="8"/>
      <c r="OBL73" s="8"/>
      <c r="OBM73" s="8"/>
      <c r="OBN73" s="8"/>
      <c r="OBO73" s="8"/>
      <c r="OBP73" s="8"/>
      <c r="OBQ73" s="8"/>
      <c r="OBR73" s="8"/>
      <c r="OBS73" s="8"/>
      <c r="OBT73" s="8"/>
      <c r="OBU73" s="8"/>
      <c r="OBV73" s="8"/>
      <c r="OBW73" s="8"/>
      <c r="OBX73" s="8"/>
      <c r="OBY73" s="8"/>
      <c r="OBZ73" s="8"/>
      <c r="OCA73" s="8"/>
      <c r="OCB73" s="8"/>
      <c r="OCC73" s="8"/>
      <c r="OCD73" s="8"/>
      <c r="OCE73" s="8"/>
      <c r="OCF73" s="8"/>
      <c r="OCG73" s="8"/>
      <c r="OCH73" s="8"/>
      <c r="OCI73" s="8"/>
      <c r="OCJ73" s="8"/>
      <c r="OCK73" s="8"/>
      <c r="OCL73" s="8"/>
      <c r="OCM73" s="8"/>
      <c r="OCN73" s="8"/>
      <c r="OCO73" s="8"/>
      <c r="OCP73" s="8"/>
      <c r="OCQ73" s="8"/>
      <c r="OCR73" s="8"/>
      <c r="OCS73" s="8"/>
      <c r="OCT73" s="8"/>
      <c r="OCU73" s="8"/>
      <c r="OCV73" s="8"/>
      <c r="OCW73" s="8"/>
      <c r="OCX73" s="8"/>
      <c r="OCY73" s="8"/>
      <c r="OCZ73" s="8"/>
      <c r="ODA73" s="8"/>
      <c r="ODB73" s="8"/>
      <c r="ODC73" s="8"/>
      <c r="ODD73" s="8"/>
      <c r="ODE73" s="8"/>
      <c r="ODF73" s="8"/>
      <c r="ODG73" s="8"/>
      <c r="ODH73" s="8"/>
      <c r="ODI73" s="8"/>
      <c r="ODJ73" s="8"/>
      <c r="ODK73" s="8"/>
      <c r="ODL73" s="8"/>
      <c r="ODM73" s="8"/>
      <c r="ODN73" s="8"/>
      <c r="ODO73" s="8"/>
      <c r="ODP73" s="8"/>
      <c r="ODQ73" s="8"/>
      <c r="ODR73" s="8"/>
      <c r="ODS73" s="8"/>
      <c r="ODT73" s="8"/>
      <c r="ODU73" s="8"/>
      <c r="ODV73" s="8"/>
      <c r="ODW73" s="8"/>
      <c r="ODX73" s="8"/>
      <c r="ODY73" s="8"/>
      <c r="ODZ73" s="8"/>
      <c r="OEA73" s="8"/>
      <c r="OEB73" s="8"/>
      <c r="OEC73" s="8"/>
      <c r="OED73" s="8"/>
      <c r="OEE73" s="8"/>
      <c r="OEF73" s="8"/>
      <c r="OEG73" s="8"/>
      <c r="OEH73" s="8"/>
      <c r="OEI73" s="8"/>
      <c r="OEJ73" s="8"/>
      <c r="OEK73" s="8"/>
      <c r="OEL73" s="8"/>
      <c r="OEM73" s="8"/>
      <c r="OEN73" s="8"/>
      <c r="OEO73" s="8"/>
      <c r="OEP73" s="8"/>
      <c r="OEQ73" s="8"/>
      <c r="OER73" s="8"/>
      <c r="OES73" s="8"/>
      <c r="OET73" s="8"/>
      <c r="OEU73" s="8"/>
      <c r="OEV73" s="8"/>
      <c r="OEW73" s="8"/>
      <c r="OEX73" s="8"/>
      <c r="OEY73" s="8"/>
      <c r="OEZ73" s="8"/>
      <c r="OFA73" s="8"/>
      <c r="OFB73" s="8"/>
      <c r="OFC73" s="8"/>
      <c r="OFD73" s="8"/>
      <c r="OFE73" s="8"/>
      <c r="OFF73" s="8"/>
      <c r="OFG73" s="8"/>
      <c r="OFH73" s="8"/>
      <c r="OFI73" s="8"/>
      <c r="OFJ73" s="8"/>
      <c r="OFK73" s="8"/>
      <c r="OFL73" s="8"/>
      <c r="OFM73" s="8"/>
      <c r="OFN73" s="8"/>
      <c r="OFO73" s="8"/>
      <c r="OFP73" s="8"/>
      <c r="OFQ73" s="8"/>
      <c r="OFR73" s="8"/>
      <c r="OFS73" s="8"/>
      <c r="OFT73" s="8"/>
      <c r="OFU73" s="8"/>
      <c r="OFV73" s="8"/>
      <c r="OFW73" s="8"/>
      <c r="OFX73" s="8"/>
      <c r="OFY73" s="8"/>
      <c r="OFZ73" s="8"/>
      <c r="OGA73" s="8"/>
      <c r="OGB73" s="8"/>
      <c r="OGC73" s="8"/>
      <c r="OGD73" s="8"/>
      <c r="OGE73" s="8"/>
      <c r="OGF73" s="8"/>
      <c r="OGG73" s="8"/>
      <c r="OGH73" s="8"/>
      <c r="OGI73" s="8"/>
      <c r="OGJ73" s="8"/>
      <c r="OGK73" s="8"/>
      <c r="OGL73" s="8"/>
      <c r="OGM73" s="8"/>
      <c r="OGN73" s="8"/>
      <c r="OGO73" s="8"/>
      <c r="OGP73" s="8"/>
      <c r="OGQ73" s="8"/>
      <c r="OGR73" s="8"/>
      <c r="OGS73" s="8"/>
      <c r="OGT73" s="8"/>
      <c r="OGU73" s="8"/>
      <c r="OGV73" s="8"/>
      <c r="OGW73" s="8"/>
      <c r="OGX73" s="8"/>
      <c r="OGY73" s="8"/>
      <c r="OGZ73" s="8"/>
      <c r="OHA73" s="8"/>
      <c r="OHB73" s="8"/>
      <c r="OHC73" s="8"/>
      <c r="OHD73" s="8"/>
      <c r="OHE73" s="8"/>
      <c r="OHF73" s="8"/>
      <c r="OHG73" s="8"/>
      <c r="OHH73" s="8"/>
      <c r="OHI73" s="8"/>
      <c r="OHJ73" s="8"/>
      <c r="OHK73" s="8"/>
      <c r="OHL73" s="8"/>
      <c r="OHM73" s="8"/>
      <c r="OHN73" s="8"/>
      <c r="OHO73" s="8"/>
      <c r="OHP73" s="8"/>
      <c r="OHQ73" s="8"/>
      <c r="OHR73" s="8"/>
      <c r="OHS73" s="8"/>
      <c r="OHT73" s="8"/>
      <c r="OHU73" s="8"/>
      <c r="OHV73" s="8"/>
      <c r="OHW73" s="8"/>
      <c r="OHX73" s="8"/>
      <c r="OHY73" s="8"/>
      <c r="OHZ73" s="8"/>
      <c r="OIA73" s="8"/>
      <c r="OIB73" s="8"/>
      <c r="OIC73" s="8"/>
      <c r="OID73" s="8"/>
      <c r="OIE73" s="8"/>
      <c r="OIF73" s="8"/>
      <c r="OIG73" s="8"/>
      <c r="OIH73" s="8"/>
      <c r="OII73" s="8"/>
      <c r="OIJ73" s="8"/>
      <c r="OIK73" s="8"/>
      <c r="OIL73" s="8"/>
      <c r="OIM73" s="8"/>
      <c r="OIN73" s="8"/>
      <c r="OIO73" s="8"/>
      <c r="OIP73" s="8"/>
      <c r="OIQ73" s="8"/>
      <c r="OIR73" s="8"/>
      <c r="OIS73" s="8"/>
      <c r="OIT73" s="8"/>
      <c r="OIU73" s="8"/>
      <c r="OIV73" s="8"/>
      <c r="OIW73" s="8"/>
      <c r="OIX73" s="8"/>
      <c r="OIY73" s="8"/>
      <c r="OIZ73" s="8"/>
      <c r="OJA73" s="8"/>
      <c r="OJB73" s="8"/>
      <c r="OJC73" s="8"/>
      <c r="OJD73" s="8"/>
      <c r="OJE73" s="8"/>
      <c r="OJF73" s="8"/>
      <c r="OJG73" s="8"/>
      <c r="OJH73" s="8"/>
      <c r="OJI73" s="8"/>
      <c r="OJJ73" s="8"/>
      <c r="OJK73" s="8"/>
      <c r="OJL73" s="8"/>
      <c r="OJM73" s="8"/>
      <c r="OJN73" s="8"/>
      <c r="OJO73" s="8"/>
      <c r="OJP73" s="8"/>
      <c r="OJQ73" s="8"/>
      <c r="OJR73" s="8"/>
      <c r="OJS73" s="8"/>
      <c r="OJT73" s="8"/>
      <c r="OJU73" s="8"/>
      <c r="OJV73" s="8"/>
      <c r="OJW73" s="8"/>
      <c r="OJX73" s="8"/>
      <c r="OJY73" s="8"/>
      <c r="OJZ73" s="8"/>
      <c r="OKA73" s="8"/>
      <c r="OKB73" s="8"/>
      <c r="OKC73" s="8"/>
      <c r="OKD73" s="8"/>
      <c r="OKE73" s="8"/>
      <c r="OKF73" s="8"/>
      <c r="OKG73" s="8"/>
      <c r="OKH73" s="8"/>
      <c r="OKI73" s="8"/>
      <c r="OKJ73" s="8"/>
      <c r="OKK73" s="8"/>
      <c r="OKL73" s="8"/>
      <c r="OKM73" s="8"/>
      <c r="OKN73" s="8"/>
      <c r="OKO73" s="8"/>
      <c r="OKP73" s="8"/>
      <c r="OKQ73" s="8"/>
      <c r="OKR73" s="8"/>
      <c r="OKS73" s="8"/>
      <c r="OKT73" s="8"/>
      <c r="OKU73" s="8"/>
      <c r="OKV73" s="8"/>
      <c r="OKW73" s="8"/>
      <c r="OKX73" s="8"/>
      <c r="OKY73" s="8"/>
      <c r="OKZ73" s="8"/>
      <c r="OLA73" s="8"/>
      <c r="OLB73" s="8"/>
      <c r="OLC73" s="8"/>
      <c r="OLD73" s="8"/>
      <c r="OLE73" s="8"/>
      <c r="OLF73" s="8"/>
      <c r="OLG73" s="8"/>
      <c r="OLH73" s="8"/>
      <c r="OLI73" s="8"/>
      <c r="OLJ73" s="8"/>
      <c r="OLK73" s="8"/>
      <c r="OLL73" s="8"/>
      <c r="OLM73" s="8"/>
      <c r="OLN73" s="8"/>
      <c r="OLO73" s="8"/>
      <c r="OLP73" s="8"/>
      <c r="OLQ73" s="8"/>
      <c r="OLR73" s="8"/>
      <c r="OLS73" s="8"/>
      <c r="OLT73" s="8"/>
      <c r="OLU73" s="8"/>
      <c r="OLV73" s="8"/>
      <c r="OLW73" s="8"/>
      <c r="OLX73" s="8"/>
      <c r="OLY73" s="8"/>
      <c r="OLZ73" s="8"/>
      <c r="OMA73" s="8"/>
      <c r="OMB73" s="8"/>
      <c r="OMC73" s="8"/>
      <c r="OMD73" s="8"/>
      <c r="OME73" s="8"/>
      <c r="OMF73" s="8"/>
      <c r="OMG73" s="8"/>
      <c r="OMH73" s="8"/>
      <c r="OMI73" s="8"/>
      <c r="OMJ73" s="8"/>
      <c r="OMK73" s="8"/>
      <c r="OML73" s="8"/>
      <c r="OMM73" s="8"/>
      <c r="OMN73" s="8"/>
      <c r="OMO73" s="8"/>
      <c r="OMP73" s="8"/>
      <c r="OMQ73" s="8"/>
      <c r="OMR73" s="8"/>
      <c r="OMS73" s="8"/>
      <c r="OMT73" s="8"/>
      <c r="OMU73" s="8"/>
      <c r="OMV73" s="8"/>
      <c r="OMW73" s="8"/>
      <c r="OMX73" s="8"/>
      <c r="OMY73" s="8"/>
      <c r="OMZ73" s="8"/>
      <c r="ONA73" s="8"/>
      <c r="ONB73" s="8"/>
      <c r="ONC73" s="8"/>
      <c r="OND73" s="8"/>
      <c r="ONE73" s="8"/>
      <c r="ONF73" s="8"/>
      <c r="ONG73" s="8"/>
      <c r="ONH73" s="8"/>
      <c r="ONI73" s="8"/>
      <c r="ONJ73" s="8"/>
      <c r="ONK73" s="8"/>
      <c r="ONL73" s="8"/>
      <c r="ONM73" s="8"/>
      <c r="ONN73" s="8"/>
      <c r="ONO73" s="8"/>
      <c r="ONP73" s="8"/>
      <c r="ONQ73" s="8"/>
      <c r="ONR73" s="8"/>
      <c r="ONS73" s="8"/>
      <c r="ONT73" s="8"/>
      <c r="ONU73" s="8"/>
      <c r="ONV73" s="8"/>
      <c r="ONW73" s="8"/>
      <c r="ONX73" s="8"/>
      <c r="ONY73" s="8"/>
      <c r="ONZ73" s="8"/>
      <c r="OOA73" s="8"/>
      <c r="OOB73" s="8"/>
      <c r="OOC73" s="8"/>
      <c r="OOD73" s="8"/>
      <c r="OOE73" s="8"/>
      <c r="OOF73" s="8"/>
      <c r="OOG73" s="8"/>
      <c r="OOH73" s="8"/>
      <c r="OOI73" s="8"/>
      <c r="OOJ73" s="8"/>
      <c r="OOK73" s="8"/>
      <c r="OOL73" s="8"/>
      <c r="OOM73" s="8"/>
      <c r="OON73" s="8"/>
      <c r="OOO73" s="8"/>
      <c r="OOP73" s="8"/>
      <c r="OOQ73" s="8"/>
      <c r="OOR73" s="8"/>
      <c r="OOS73" s="8"/>
      <c r="OOT73" s="8"/>
      <c r="OOU73" s="8"/>
      <c r="OOV73" s="8"/>
      <c r="OOW73" s="8"/>
      <c r="OOX73" s="8"/>
      <c r="OOY73" s="8"/>
      <c r="OOZ73" s="8"/>
      <c r="OPA73" s="8"/>
      <c r="OPB73" s="8"/>
      <c r="OPC73" s="8"/>
      <c r="OPD73" s="8"/>
      <c r="OPE73" s="8"/>
      <c r="OPF73" s="8"/>
      <c r="OPG73" s="8"/>
      <c r="OPH73" s="8"/>
      <c r="OPI73" s="8"/>
      <c r="OPJ73" s="8"/>
      <c r="OPK73" s="8"/>
      <c r="OPL73" s="8"/>
      <c r="OPM73" s="8"/>
      <c r="OPN73" s="8"/>
      <c r="OPO73" s="8"/>
      <c r="OPP73" s="8"/>
      <c r="OPQ73" s="8"/>
      <c r="OPR73" s="8"/>
      <c r="OPS73" s="8"/>
      <c r="OPT73" s="8"/>
      <c r="OPU73" s="8"/>
      <c r="OPV73" s="8"/>
      <c r="OPW73" s="8"/>
      <c r="OPX73" s="8"/>
      <c r="OPY73" s="8"/>
      <c r="OPZ73" s="8"/>
      <c r="OQA73" s="8"/>
      <c r="OQB73" s="8"/>
      <c r="OQC73" s="8"/>
      <c r="OQD73" s="8"/>
      <c r="OQE73" s="8"/>
      <c r="OQF73" s="8"/>
      <c r="OQG73" s="8"/>
      <c r="OQH73" s="8"/>
      <c r="OQI73" s="8"/>
      <c r="OQJ73" s="8"/>
      <c r="OQK73" s="8"/>
      <c r="OQL73" s="8"/>
      <c r="OQM73" s="8"/>
      <c r="OQN73" s="8"/>
      <c r="OQO73" s="8"/>
      <c r="OQP73" s="8"/>
      <c r="OQQ73" s="8"/>
      <c r="OQR73" s="8"/>
      <c r="OQS73" s="8"/>
      <c r="OQT73" s="8"/>
      <c r="OQU73" s="8"/>
      <c r="OQV73" s="8"/>
      <c r="OQW73" s="8"/>
      <c r="OQX73" s="8"/>
      <c r="OQY73" s="8"/>
      <c r="OQZ73" s="8"/>
      <c r="ORA73" s="8"/>
      <c r="ORB73" s="8"/>
      <c r="ORC73" s="8"/>
      <c r="ORD73" s="8"/>
      <c r="ORE73" s="8"/>
      <c r="ORF73" s="8"/>
      <c r="ORG73" s="8"/>
      <c r="ORH73" s="8"/>
      <c r="ORI73" s="8"/>
      <c r="ORJ73" s="8"/>
      <c r="ORK73" s="8"/>
      <c r="ORL73" s="8"/>
      <c r="ORM73" s="8"/>
      <c r="ORN73" s="8"/>
      <c r="ORO73" s="8"/>
      <c r="ORP73" s="8"/>
      <c r="ORQ73" s="8"/>
      <c r="ORR73" s="8"/>
      <c r="ORS73" s="8"/>
      <c r="ORT73" s="8"/>
      <c r="ORU73" s="8"/>
      <c r="ORV73" s="8"/>
      <c r="ORW73" s="8"/>
      <c r="ORX73" s="8"/>
      <c r="ORY73" s="8"/>
      <c r="ORZ73" s="8"/>
      <c r="OSA73" s="8"/>
      <c r="OSB73" s="8"/>
      <c r="OSC73" s="8"/>
      <c r="OSD73" s="8"/>
      <c r="OSE73" s="8"/>
      <c r="OSF73" s="8"/>
      <c r="OSG73" s="8"/>
      <c r="OSH73" s="8"/>
      <c r="OSI73" s="8"/>
      <c r="OSJ73" s="8"/>
      <c r="OSK73" s="8"/>
      <c r="OSL73" s="8"/>
      <c r="OSM73" s="8"/>
      <c r="OSN73" s="8"/>
      <c r="OSO73" s="8"/>
      <c r="OSP73" s="8"/>
      <c r="OSQ73" s="8"/>
      <c r="OSR73" s="8"/>
      <c r="OSS73" s="8"/>
      <c r="OST73" s="8"/>
      <c r="OSU73" s="8"/>
      <c r="OSV73" s="8"/>
      <c r="OSW73" s="8"/>
      <c r="OSX73" s="8"/>
      <c r="OSY73" s="8"/>
      <c r="OSZ73" s="8"/>
      <c r="OTA73" s="8"/>
      <c r="OTB73" s="8"/>
      <c r="OTC73" s="8"/>
      <c r="OTD73" s="8"/>
      <c r="OTE73" s="8"/>
      <c r="OTF73" s="8"/>
      <c r="OTG73" s="8"/>
      <c r="OTH73" s="8"/>
      <c r="OTI73" s="8"/>
      <c r="OTJ73" s="8"/>
      <c r="OTK73" s="8"/>
      <c r="OTL73" s="8"/>
      <c r="OTM73" s="8"/>
      <c r="OTN73" s="8"/>
      <c r="OTO73" s="8"/>
      <c r="OTP73" s="8"/>
      <c r="OTQ73" s="8"/>
      <c r="OTR73" s="8"/>
      <c r="OTS73" s="8"/>
      <c r="OTT73" s="8"/>
      <c r="OTU73" s="8"/>
      <c r="OTV73" s="8"/>
      <c r="OTW73" s="8"/>
      <c r="OTX73" s="8"/>
      <c r="OTY73" s="8"/>
      <c r="OTZ73" s="8"/>
      <c r="OUA73" s="8"/>
      <c r="OUB73" s="8"/>
      <c r="OUC73" s="8"/>
      <c r="OUD73" s="8"/>
      <c r="OUE73" s="8"/>
      <c r="OUF73" s="8"/>
      <c r="OUG73" s="8"/>
      <c r="OUH73" s="8"/>
      <c r="OUI73" s="8"/>
      <c r="OUJ73" s="8"/>
      <c r="OUK73" s="8"/>
      <c r="OUL73" s="8"/>
      <c r="OUM73" s="8"/>
      <c r="OUN73" s="8"/>
      <c r="OUO73" s="8"/>
      <c r="OUP73" s="8"/>
      <c r="OUQ73" s="8"/>
      <c r="OUR73" s="8"/>
      <c r="OUS73" s="8"/>
      <c r="OUT73" s="8"/>
      <c r="OUU73" s="8"/>
      <c r="OUV73" s="8"/>
      <c r="OUW73" s="8"/>
      <c r="OUX73" s="8"/>
      <c r="OUY73" s="8"/>
      <c r="OUZ73" s="8"/>
      <c r="OVA73" s="8"/>
      <c r="OVB73" s="8"/>
      <c r="OVC73" s="8"/>
      <c r="OVD73" s="8"/>
      <c r="OVE73" s="8"/>
      <c r="OVF73" s="8"/>
      <c r="OVG73" s="8"/>
      <c r="OVH73" s="8"/>
      <c r="OVI73" s="8"/>
      <c r="OVJ73" s="8"/>
      <c r="OVK73" s="8"/>
      <c r="OVL73" s="8"/>
      <c r="OVM73" s="8"/>
      <c r="OVN73" s="8"/>
      <c r="OVO73" s="8"/>
      <c r="OVP73" s="8"/>
      <c r="OVQ73" s="8"/>
      <c r="OVR73" s="8"/>
      <c r="OVS73" s="8"/>
      <c r="OVT73" s="8"/>
      <c r="OVU73" s="8"/>
      <c r="OVV73" s="8"/>
      <c r="OVW73" s="8"/>
      <c r="OVX73" s="8"/>
      <c r="OVY73" s="8"/>
      <c r="OVZ73" s="8"/>
      <c r="OWA73" s="8"/>
      <c r="OWB73" s="8"/>
      <c r="OWC73" s="8"/>
      <c r="OWD73" s="8"/>
      <c r="OWE73" s="8"/>
      <c r="OWF73" s="8"/>
      <c r="OWG73" s="8"/>
      <c r="OWH73" s="8"/>
      <c r="OWI73" s="8"/>
      <c r="OWJ73" s="8"/>
      <c r="OWK73" s="8"/>
      <c r="OWL73" s="8"/>
      <c r="OWM73" s="8"/>
      <c r="OWN73" s="8"/>
      <c r="OWO73" s="8"/>
      <c r="OWP73" s="8"/>
      <c r="OWQ73" s="8"/>
      <c r="OWR73" s="8"/>
      <c r="OWS73" s="8"/>
      <c r="OWT73" s="8"/>
      <c r="OWU73" s="8"/>
      <c r="OWV73" s="8"/>
      <c r="OWW73" s="8"/>
      <c r="OWX73" s="8"/>
      <c r="OWY73" s="8"/>
      <c r="OWZ73" s="8"/>
      <c r="OXA73" s="8"/>
      <c r="OXB73" s="8"/>
      <c r="OXC73" s="8"/>
      <c r="OXD73" s="8"/>
      <c r="OXE73" s="8"/>
      <c r="OXF73" s="8"/>
      <c r="OXG73" s="8"/>
      <c r="OXH73" s="8"/>
      <c r="OXI73" s="8"/>
      <c r="OXJ73" s="8"/>
      <c r="OXK73" s="8"/>
      <c r="OXL73" s="8"/>
      <c r="OXM73" s="8"/>
      <c r="OXN73" s="8"/>
      <c r="OXO73" s="8"/>
      <c r="OXP73" s="8"/>
      <c r="OXQ73" s="8"/>
      <c r="OXR73" s="8"/>
      <c r="OXS73" s="8"/>
      <c r="OXT73" s="8"/>
      <c r="OXU73" s="8"/>
      <c r="OXV73" s="8"/>
      <c r="OXW73" s="8"/>
      <c r="OXX73" s="8"/>
      <c r="OXY73" s="8"/>
      <c r="OXZ73" s="8"/>
      <c r="OYA73" s="8"/>
      <c r="OYB73" s="8"/>
      <c r="OYC73" s="8"/>
      <c r="OYD73" s="8"/>
      <c r="OYE73" s="8"/>
      <c r="OYF73" s="8"/>
      <c r="OYG73" s="8"/>
      <c r="OYH73" s="8"/>
      <c r="OYI73" s="8"/>
      <c r="OYJ73" s="8"/>
      <c r="OYK73" s="8"/>
      <c r="OYL73" s="8"/>
      <c r="OYM73" s="8"/>
      <c r="OYN73" s="8"/>
      <c r="OYO73" s="8"/>
      <c r="OYP73" s="8"/>
      <c r="OYQ73" s="8"/>
      <c r="OYR73" s="8"/>
      <c r="OYS73" s="8"/>
      <c r="OYT73" s="8"/>
      <c r="OYU73" s="8"/>
      <c r="OYV73" s="8"/>
      <c r="OYW73" s="8"/>
      <c r="OYX73" s="8"/>
      <c r="OYY73" s="8"/>
      <c r="OYZ73" s="8"/>
      <c r="OZA73" s="8"/>
      <c r="OZB73" s="8"/>
      <c r="OZC73" s="8"/>
      <c r="OZD73" s="8"/>
      <c r="OZE73" s="8"/>
      <c r="OZF73" s="8"/>
      <c r="OZG73" s="8"/>
      <c r="OZH73" s="8"/>
      <c r="OZI73" s="8"/>
      <c r="OZJ73" s="8"/>
      <c r="OZK73" s="8"/>
      <c r="OZL73" s="8"/>
      <c r="OZM73" s="8"/>
      <c r="OZN73" s="8"/>
      <c r="OZO73" s="8"/>
      <c r="OZP73" s="8"/>
      <c r="OZQ73" s="8"/>
      <c r="OZR73" s="8"/>
      <c r="OZS73" s="8"/>
      <c r="OZT73" s="8"/>
      <c r="OZU73" s="8"/>
      <c r="OZV73" s="8"/>
      <c r="OZW73" s="8"/>
      <c r="OZX73" s="8"/>
      <c r="OZY73" s="8"/>
      <c r="OZZ73" s="8"/>
      <c r="PAA73" s="8"/>
      <c r="PAB73" s="8"/>
      <c r="PAC73" s="8"/>
      <c r="PAD73" s="8"/>
      <c r="PAE73" s="8"/>
      <c r="PAF73" s="8"/>
      <c r="PAG73" s="8"/>
      <c r="PAH73" s="8"/>
      <c r="PAI73" s="8"/>
      <c r="PAJ73" s="8"/>
      <c r="PAK73" s="8"/>
      <c r="PAL73" s="8"/>
      <c r="PAM73" s="8"/>
      <c r="PAN73" s="8"/>
      <c r="PAO73" s="8"/>
      <c r="PAP73" s="8"/>
      <c r="PAQ73" s="8"/>
      <c r="PAR73" s="8"/>
      <c r="PAS73" s="8"/>
      <c r="PAT73" s="8"/>
      <c r="PAU73" s="8"/>
      <c r="PAV73" s="8"/>
      <c r="PAW73" s="8"/>
      <c r="PAX73" s="8"/>
      <c r="PAY73" s="8"/>
      <c r="PAZ73" s="8"/>
      <c r="PBA73" s="8"/>
      <c r="PBB73" s="8"/>
      <c r="PBC73" s="8"/>
      <c r="PBD73" s="8"/>
      <c r="PBE73" s="8"/>
      <c r="PBF73" s="8"/>
      <c r="PBG73" s="8"/>
      <c r="PBH73" s="8"/>
      <c r="PBI73" s="8"/>
      <c r="PBJ73" s="8"/>
      <c r="PBK73" s="8"/>
      <c r="PBL73" s="8"/>
      <c r="PBM73" s="8"/>
      <c r="PBN73" s="8"/>
      <c r="PBO73" s="8"/>
      <c r="PBP73" s="8"/>
      <c r="PBQ73" s="8"/>
      <c r="PBR73" s="8"/>
      <c r="PBS73" s="8"/>
      <c r="PBT73" s="8"/>
      <c r="PBU73" s="8"/>
      <c r="PBV73" s="8"/>
      <c r="PBW73" s="8"/>
      <c r="PBX73" s="8"/>
      <c r="PBY73" s="8"/>
      <c r="PBZ73" s="8"/>
      <c r="PCA73" s="8"/>
      <c r="PCB73" s="8"/>
      <c r="PCC73" s="8"/>
      <c r="PCD73" s="8"/>
      <c r="PCE73" s="8"/>
      <c r="PCF73" s="8"/>
      <c r="PCG73" s="8"/>
      <c r="PCH73" s="8"/>
      <c r="PCI73" s="8"/>
      <c r="PCJ73" s="8"/>
      <c r="PCK73" s="8"/>
      <c r="PCL73" s="8"/>
      <c r="PCM73" s="8"/>
      <c r="PCN73" s="8"/>
      <c r="PCO73" s="8"/>
      <c r="PCP73" s="8"/>
      <c r="PCQ73" s="8"/>
      <c r="PCR73" s="8"/>
      <c r="PCS73" s="8"/>
      <c r="PCT73" s="8"/>
      <c r="PCU73" s="8"/>
      <c r="PCV73" s="8"/>
      <c r="PCW73" s="8"/>
      <c r="PCX73" s="8"/>
      <c r="PCY73" s="8"/>
      <c r="PCZ73" s="8"/>
      <c r="PDA73" s="8"/>
      <c r="PDB73" s="8"/>
      <c r="PDC73" s="8"/>
      <c r="PDD73" s="8"/>
      <c r="PDE73" s="8"/>
      <c r="PDF73" s="8"/>
      <c r="PDG73" s="8"/>
      <c r="PDH73" s="8"/>
      <c r="PDI73" s="8"/>
      <c r="PDJ73" s="8"/>
      <c r="PDK73" s="8"/>
      <c r="PDL73" s="8"/>
      <c r="PDM73" s="8"/>
      <c r="PDN73" s="8"/>
      <c r="PDO73" s="8"/>
      <c r="PDP73" s="8"/>
      <c r="PDQ73" s="8"/>
      <c r="PDR73" s="8"/>
      <c r="PDS73" s="8"/>
      <c r="PDT73" s="8"/>
      <c r="PDU73" s="8"/>
      <c r="PDV73" s="8"/>
      <c r="PDW73" s="8"/>
      <c r="PDX73" s="8"/>
      <c r="PDY73" s="8"/>
      <c r="PDZ73" s="8"/>
      <c r="PEA73" s="8"/>
      <c r="PEB73" s="8"/>
      <c r="PEC73" s="8"/>
      <c r="PED73" s="8"/>
      <c r="PEE73" s="8"/>
      <c r="PEF73" s="8"/>
      <c r="PEG73" s="8"/>
      <c r="PEH73" s="8"/>
      <c r="PEI73" s="8"/>
      <c r="PEJ73" s="8"/>
      <c r="PEK73" s="8"/>
      <c r="PEL73" s="8"/>
      <c r="PEM73" s="8"/>
      <c r="PEN73" s="8"/>
      <c r="PEO73" s="8"/>
      <c r="PEP73" s="8"/>
      <c r="PEQ73" s="8"/>
      <c r="PER73" s="8"/>
      <c r="PES73" s="8"/>
      <c r="PET73" s="8"/>
      <c r="PEU73" s="8"/>
      <c r="PEV73" s="8"/>
      <c r="PEW73" s="8"/>
      <c r="PEX73" s="8"/>
      <c r="PEY73" s="8"/>
      <c r="PEZ73" s="8"/>
      <c r="PFA73" s="8"/>
      <c r="PFB73" s="8"/>
      <c r="PFC73" s="8"/>
      <c r="PFD73" s="8"/>
      <c r="PFE73" s="8"/>
      <c r="PFF73" s="8"/>
      <c r="PFG73" s="8"/>
      <c r="PFH73" s="8"/>
      <c r="PFI73" s="8"/>
      <c r="PFJ73" s="8"/>
      <c r="PFK73" s="8"/>
      <c r="PFL73" s="8"/>
      <c r="PFM73" s="8"/>
      <c r="PFN73" s="8"/>
      <c r="PFO73" s="8"/>
      <c r="PFP73" s="8"/>
      <c r="PFQ73" s="8"/>
      <c r="PFR73" s="8"/>
      <c r="PFS73" s="8"/>
      <c r="PFT73" s="8"/>
      <c r="PFU73" s="8"/>
      <c r="PFV73" s="8"/>
      <c r="PFW73" s="8"/>
      <c r="PFX73" s="8"/>
      <c r="PFY73" s="8"/>
      <c r="PFZ73" s="8"/>
      <c r="PGA73" s="8"/>
      <c r="PGB73" s="8"/>
      <c r="PGC73" s="8"/>
      <c r="PGD73" s="8"/>
      <c r="PGE73" s="8"/>
      <c r="PGF73" s="8"/>
      <c r="PGG73" s="8"/>
      <c r="PGH73" s="8"/>
      <c r="PGI73" s="8"/>
      <c r="PGJ73" s="8"/>
      <c r="PGK73" s="8"/>
      <c r="PGL73" s="8"/>
      <c r="PGM73" s="8"/>
      <c r="PGN73" s="8"/>
      <c r="PGO73" s="8"/>
      <c r="PGP73" s="8"/>
      <c r="PGQ73" s="8"/>
      <c r="PGR73" s="8"/>
      <c r="PGS73" s="8"/>
      <c r="PGT73" s="8"/>
      <c r="PGU73" s="8"/>
      <c r="PGV73" s="8"/>
      <c r="PGW73" s="8"/>
      <c r="PGX73" s="8"/>
      <c r="PGY73" s="8"/>
      <c r="PGZ73" s="8"/>
      <c r="PHA73" s="8"/>
      <c r="PHB73" s="8"/>
      <c r="PHC73" s="8"/>
      <c r="PHD73" s="8"/>
      <c r="PHE73" s="8"/>
      <c r="PHF73" s="8"/>
      <c r="PHG73" s="8"/>
      <c r="PHH73" s="8"/>
      <c r="PHI73" s="8"/>
      <c r="PHJ73" s="8"/>
      <c r="PHK73" s="8"/>
      <c r="PHL73" s="8"/>
      <c r="PHM73" s="8"/>
      <c r="PHN73" s="8"/>
      <c r="PHO73" s="8"/>
      <c r="PHP73" s="8"/>
      <c r="PHQ73" s="8"/>
      <c r="PHR73" s="8"/>
      <c r="PHS73" s="8"/>
      <c r="PHT73" s="8"/>
      <c r="PHU73" s="8"/>
      <c r="PHV73" s="8"/>
      <c r="PHW73" s="8"/>
      <c r="PHX73" s="8"/>
      <c r="PHY73" s="8"/>
      <c r="PHZ73" s="8"/>
      <c r="PIA73" s="8"/>
      <c r="PIB73" s="8"/>
      <c r="PIC73" s="8"/>
      <c r="PID73" s="8"/>
      <c r="PIE73" s="8"/>
      <c r="PIF73" s="8"/>
      <c r="PIG73" s="8"/>
      <c r="PIH73" s="8"/>
      <c r="PII73" s="8"/>
      <c r="PIJ73" s="8"/>
      <c r="PIK73" s="8"/>
      <c r="PIL73" s="8"/>
      <c r="PIM73" s="8"/>
      <c r="PIN73" s="8"/>
      <c r="PIO73" s="8"/>
      <c r="PIP73" s="8"/>
      <c r="PIQ73" s="8"/>
      <c r="PIR73" s="8"/>
      <c r="PIS73" s="8"/>
      <c r="PIT73" s="8"/>
      <c r="PIU73" s="8"/>
      <c r="PIV73" s="8"/>
      <c r="PIW73" s="8"/>
      <c r="PIX73" s="8"/>
      <c r="PIY73" s="8"/>
      <c r="PIZ73" s="8"/>
      <c r="PJA73" s="8"/>
      <c r="PJB73" s="8"/>
      <c r="PJC73" s="8"/>
      <c r="PJD73" s="8"/>
      <c r="PJE73" s="8"/>
      <c r="PJF73" s="8"/>
      <c r="PJG73" s="8"/>
      <c r="PJH73" s="8"/>
      <c r="PJI73" s="8"/>
      <c r="PJJ73" s="8"/>
      <c r="PJK73" s="8"/>
      <c r="PJL73" s="8"/>
      <c r="PJM73" s="8"/>
      <c r="PJN73" s="8"/>
      <c r="PJO73" s="8"/>
      <c r="PJP73" s="8"/>
      <c r="PJQ73" s="8"/>
      <c r="PJR73" s="8"/>
      <c r="PJS73" s="8"/>
      <c r="PJT73" s="8"/>
      <c r="PJU73" s="8"/>
      <c r="PJV73" s="8"/>
      <c r="PJW73" s="8"/>
      <c r="PJX73" s="8"/>
      <c r="PJY73" s="8"/>
      <c r="PJZ73" s="8"/>
      <c r="PKA73" s="8"/>
      <c r="PKB73" s="8"/>
      <c r="PKC73" s="8"/>
      <c r="PKD73" s="8"/>
      <c r="PKE73" s="8"/>
      <c r="PKF73" s="8"/>
      <c r="PKG73" s="8"/>
      <c r="PKH73" s="8"/>
      <c r="PKI73" s="8"/>
      <c r="PKJ73" s="8"/>
      <c r="PKK73" s="8"/>
      <c r="PKL73" s="8"/>
      <c r="PKM73" s="8"/>
      <c r="PKN73" s="8"/>
      <c r="PKO73" s="8"/>
      <c r="PKP73" s="8"/>
      <c r="PKQ73" s="8"/>
      <c r="PKR73" s="8"/>
      <c r="PKS73" s="8"/>
      <c r="PKT73" s="8"/>
      <c r="PKU73" s="8"/>
      <c r="PKV73" s="8"/>
      <c r="PKW73" s="8"/>
      <c r="PKX73" s="8"/>
      <c r="PKY73" s="8"/>
      <c r="PKZ73" s="8"/>
      <c r="PLA73" s="8"/>
      <c r="PLB73" s="8"/>
      <c r="PLC73" s="8"/>
      <c r="PLD73" s="8"/>
      <c r="PLE73" s="8"/>
      <c r="PLF73" s="8"/>
      <c r="PLG73" s="8"/>
      <c r="PLH73" s="8"/>
      <c r="PLI73" s="8"/>
      <c r="PLJ73" s="8"/>
      <c r="PLK73" s="8"/>
      <c r="PLL73" s="8"/>
      <c r="PLM73" s="8"/>
      <c r="PLN73" s="8"/>
      <c r="PLO73" s="8"/>
      <c r="PLP73" s="8"/>
      <c r="PLQ73" s="8"/>
      <c r="PLR73" s="8"/>
      <c r="PLS73" s="8"/>
      <c r="PLT73" s="8"/>
      <c r="PLU73" s="8"/>
      <c r="PLV73" s="8"/>
      <c r="PLW73" s="8"/>
      <c r="PLX73" s="8"/>
      <c r="PLY73" s="8"/>
      <c r="PLZ73" s="8"/>
      <c r="PMA73" s="8"/>
      <c r="PMB73" s="8"/>
      <c r="PMC73" s="8"/>
      <c r="PMD73" s="8"/>
      <c r="PME73" s="8"/>
      <c r="PMF73" s="8"/>
      <c r="PMG73" s="8"/>
      <c r="PMH73" s="8"/>
      <c r="PMI73" s="8"/>
      <c r="PMJ73" s="8"/>
      <c r="PMK73" s="8"/>
      <c r="PML73" s="8"/>
      <c r="PMM73" s="8"/>
      <c r="PMN73" s="8"/>
      <c r="PMO73" s="8"/>
      <c r="PMP73" s="8"/>
      <c r="PMQ73" s="8"/>
      <c r="PMR73" s="8"/>
      <c r="PMS73" s="8"/>
      <c r="PMT73" s="8"/>
      <c r="PMU73" s="8"/>
      <c r="PMV73" s="8"/>
      <c r="PMW73" s="8"/>
      <c r="PMX73" s="8"/>
      <c r="PMY73" s="8"/>
      <c r="PMZ73" s="8"/>
      <c r="PNA73" s="8"/>
      <c r="PNB73" s="8"/>
      <c r="PNC73" s="8"/>
      <c r="PND73" s="8"/>
      <c r="PNE73" s="8"/>
      <c r="PNF73" s="8"/>
      <c r="PNG73" s="8"/>
      <c r="PNH73" s="8"/>
      <c r="PNI73" s="8"/>
      <c r="PNJ73" s="8"/>
      <c r="PNK73" s="8"/>
      <c r="PNL73" s="8"/>
      <c r="PNM73" s="8"/>
      <c r="PNN73" s="8"/>
      <c r="PNO73" s="8"/>
      <c r="PNP73" s="8"/>
      <c r="PNQ73" s="8"/>
      <c r="PNR73" s="8"/>
      <c r="PNS73" s="8"/>
      <c r="PNT73" s="8"/>
      <c r="PNU73" s="8"/>
      <c r="PNV73" s="8"/>
      <c r="PNW73" s="8"/>
      <c r="PNX73" s="8"/>
      <c r="PNY73" s="8"/>
      <c r="PNZ73" s="8"/>
      <c r="POA73" s="8"/>
      <c r="POB73" s="8"/>
      <c r="POC73" s="8"/>
      <c r="POD73" s="8"/>
      <c r="POE73" s="8"/>
      <c r="POF73" s="8"/>
      <c r="POG73" s="8"/>
      <c r="POH73" s="8"/>
      <c r="POI73" s="8"/>
      <c r="POJ73" s="8"/>
      <c r="POK73" s="8"/>
      <c r="POL73" s="8"/>
      <c r="POM73" s="8"/>
      <c r="PON73" s="8"/>
      <c r="POO73" s="8"/>
      <c r="POP73" s="8"/>
      <c r="POQ73" s="8"/>
      <c r="POR73" s="8"/>
      <c r="POS73" s="8"/>
      <c r="POT73" s="8"/>
      <c r="POU73" s="8"/>
      <c r="POV73" s="8"/>
      <c r="POW73" s="8"/>
      <c r="POX73" s="8"/>
      <c r="POY73" s="8"/>
      <c r="POZ73" s="8"/>
      <c r="PPA73" s="8"/>
      <c r="PPB73" s="8"/>
      <c r="PPC73" s="8"/>
      <c r="PPD73" s="8"/>
      <c r="PPE73" s="8"/>
      <c r="PPF73" s="8"/>
      <c r="PPG73" s="8"/>
      <c r="PPH73" s="8"/>
      <c r="PPI73" s="8"/>
      <c r="PPJ73" s="8"/>
      <c r="PPK73" s="8"/>
      <c r="PPL73" s="8"/>
      <c r="PPM73" s="8"/>
      <c r="PPN73" s="8"/>
      <c r="PPO73" s="8"/>
      <c r="PPP73" s="8"/>
      <c r="PPQ73" s="8"/>
      <c r="PPR73" s="8"/>
      <c r="PPS73" s="8"/>
      <c r="PPT73" s="8"/>
      <c r="PPU73" s="8"/>
      <c r="PPV73" s="8"/>
      <c r="PPW73" s="8"/>
      <c r="PPX73" s="8"/>
      <c r="PPY73" s="8"/>
      <c r="PPZ73" s="8"/>
      <c r="PQA73" s="8"/>
      <c r="PQB73" s="8"/>
      <c r="PQC73" s="8"/>
      <c r="PQD73" s="8"/>
      <c r="PQE73" s="8"/>
      <c r="PQF73" s="8"/>
      <c r="PQG73" s="8"/>
      <c r="PQH73" s="8"/>
      <c r="PQI73" s="8"/>
      <c r="PQJ73" s="8"/>
      <c r="PQK73" s="8"/>
      <c r="PQL73" s="8"/>
      <c r="PQM73" s="8"/>
      <c r="PQN73" s="8"/>
      <c r="PQO73" s="8"/>
      <c r="PQP73" s="8"/>
      <c r="PQQ73" s="8"/>
      <c r="PQR73" s="8"/>
      <c r="PQS73" s="8"/>
      <c r="PQT73" s="8"/>
      <c r="PQU73" s="8"/>
      <c r="PQV73" s="8"/>
      <c r="PQW73" s="8"/>
      <c r="PQX73" s="8"/>
      <c r="PQY73" s="8"/>
      <c r="PQZ73" s="8"/>
      <c r="PRA73" s="8"/>
      <c r="PRB73" s="8"/>
      <c r="PRC73" s="8"/>
      <c r="PRD73" s="8"/>
      <c r="PRE73" s="8"/>
      <c r="PRF73" s="8"/>
      <c r="PRG73" s="8"/>
      <c r="PRH73" s="8"/>
      <c r="PRI73" s="8"/>
      <c r="PRJ73" s="8"/>
      <c r="PRK73" s="8"/>
      <c r="PRL73" s="8"/>
      <c r="PRM73" s="8"/>
      <c r="PRN73" s="8"/>
      <c r="PRO73" s="8"/>
      <c r="PRP73" s="8"/>
      <c r="PRQ73" s="8"/>
      <c r="PRR73" s="8"/>
      <c r="PRS73" s="8"/>
      <c r="PRT73" s="8"/>
      <c r="PRU73" s="8"/>
      <c r="PRV73" s="8"/>
      <c r="PRW73" s="8"/>
      <c r="PRX73" s="8"/>
      <c r="PRY73" s="8"/>
      <c r="PRZ73" s="8"/>
      <c r="PSA73" s="8"/>
      <c r="PSB73" s="8"/>
      <c r="PSC73" s="8"/>
      <c r="PSD73" s="8"/>
      <c r="PSE73" s="8"/>
      <c r="PSF73" s="8"/>
      <c r="PSG73" s="8"/>
      <c r="PSH73" s="8"/>
      <c r="PSI73" s="8"/>
      <c r="PSJ73" s="8"/>
      <c r="PSK73" s="8"/>
      <c r="PSL73" s="8"/>
      <c r="PSM73" s="8"/>
      <c r="PSN73" s="8"/>
      <c r="PSO73" s="8"/>
      <c r="PSP73" s="8"/>
      <c r="PSQ73" s="8"/>
      <c r="PSR73" s="8"/>
      <c r="PSS73" s="8"/>
      <c r="PST73" s="8"/>
      <c r="PSU73" s="8"/>
      <c r="PSV73" s="8"/>
      <c r="PSW73" s="8"/>
      <c r="PSX73" s="8"/>
      <c r="PSY73" s="8"/>
      <c r="PSZ73" s="8"/>
      <c r="PTA73" s="8"/>
      <c r="PTB73" s="8"/>
      <c r="PTC73" s="8"/>
      <c r="PTD73" s="8"/>
      <c r="PTE73" s="8"/>
      <c r="PTF73" s="8"/>
      <c r="PTG73" s="8"/>
      <c r="PTH73" s="8"/>
      <c r="PTI73" s="8"/>
      <c r="PTJ73" s="8"/>
      <c r="PTK73" s="8"/>
      <c r="PTL73" s="8"/>
      <c r="PTM73" s="8"/>
      <c r="PTN73" s="8"/>
      <c r="PTO73" s="8"/>
      <c r="PTP73" s="8"/>
      <c r="PTQ73" s="8"/>
      <c r="PTR73" s="8"/>
      <c r="PTS73" s="8"/>
      <c r="PTT73" s="8"/>
      <c r="PTU73" s="8"/>
      <c r="PTV73" s="8"/>
      <c r="PTW73" s="8"/>
      <c r="PTX73" s="8"/>
      <c r="PTY73" s="8"/>
      <c r="PTZ73" s="8"/>
      <c r="PUA73" s="8"/>
      <c r="PUB73" s="8"/>
      <c r="PUC73" s="8"/>
      <c r="PUD73" s="8"/>
      <c r="PUE73" s="8"/>
      <c r="PUF73" s="8"/>
      <c r="PUG73" s="8"/>
      <c r="PUH73" s="8"/>
      <c r="PUI73" s="8"/>
      <c r="PUJ73" s="8"/>
      <c r="PUK73" s="8"/>
      <c r="PUL73" s="8"/>
      <c r="PUM73" s="8"/>
      <c r="PUN73" s="8"/>
      <c r="PUO73" s="8"/>
      <c r="PUP73" s="8"/>
      <c r="PUQ73" s="8"/>
      <c r="PUR73" s="8"/>
      <c r="PUS73" s="8"/>
      <c r="PUT73" s="8"/>
      <c r="PUU73" s="8"/>
      <c r="PUV73" s="8"/>
      <c r="PUW73" s="8"/>
      <c r="PUX73" s="8"/>
      <c r="PUY73" s="8"/>
      <c r="PUZ73" s="8"/>
      <c r="PVA73" s="8"/>
      <c r="PVB73" s="8"/>
      <c r="PVC73" s="8"/>
      <c r="PVD73" s="8"/>
      <c r="PVE73" s="8"/>
      <c r="PVF73" s="8"/>
      <c r="PVG73" s="8"/>
      <c r="PVH73" s="8"/>
      <c r="PVI73" s="8"/>
      <c r="PVJ73" s="8"/>
      <c r="PVK73" s="8"/>
      <c r="PVL73" s="8"/>
      <c r="PVM73" s="8"/>
      <c r="PVN73" s="8"/>
      <c r="PVO73" s="8"/>
      <c r="PVP73" s="8"/>
      <c r="PVQ73" s="8"/>
      <c r="PVR73" s="8"/>
      <c r="PVS73" s="8"/>
      <c r="PVT73" s="8"/>
      <c r="PVU73" s="8"/>
      <c r="PVV73" s="8"/>
      <c r="PVW73" s="8"/>
      <c r="PVX73" s="8"/>
      <c r="PVY73" s="8"/>
      <c r="PVZ73" s="8"/>
      <c r="PWA73" s="8"/>
      <c r="PWB73" s="8"/>
      <c r="PWC73" s="8"/>
      <c r="PWD73" s="8"/>
      <c r="PWE73" s="8"/>
      <c r="PWF73" s="8"/>
      <c r="PWG73" s="8"/>
      <c r="PWH73" s="8"/>
      <c r="PWI73" s="8"/>
      <c r="PWJ73" s="8"/>
      <c r="PWK73" s="8"/>
      <c r="PWL73" s="8"/>
      <c r="PWM73" s="8"/>
      <c r="PWN73" s="8"/>
      <c r="PWO73" s="8"/>
      <c r="PWP73" s="8"/>
      <c r="PWQ73" s="8"/>
      <c r="PWR73" s="8"/>
      <c r="PWS73" s="8"/>
      <c r="PWT73" s="8"/>
      <c r="PWU73" s="8"/>
      <c r="PWV73" s="8"/>
      <c r="PWW73" s="8"/>
      <c r="PWX73" s="8"/>
      <c r="PWY73" s="8"/>
      <c r="PWZ73" s="8"/>
      <c r="PXA73" s="8"/>
      <c r="PXB73" s="8"/>
      <c r="PXC73" s="8"/>
      <c r="PXD73" s="8"/>
      <c r="PXE73" s="8"/>
      <c r="PXF73" s="8"/>
      <c r="PXG73" s="8"/>
      <c r="PXH73" s="8"/>
      <c r="PXI73" s="8"/>
      <c r="PXJ73" s="8"/>
      <c r="PXK73" s="8"/>
      <c r="PXL73" s="8"/>
      <c r="PXM73" s="8"/>
      <c r="PXN73" s="8"/>
      <c r="PXO73" s="8"/>
      <c r="PXP73" s="8"/>
      <c r="PXQ73" s="8"/>
      <c r="PXR73" s="8"/>
      <c r="PXS73" s="8"/>
      <c r="PXT73" s="8"/>
      <c r="PXU73" s="8"/>
      <c r="PXV73" s="8"/>
      <c r="PXW73" s="8"/>
      <c r="PXX73" s="8"/>
      <c r="PXY73" s="8"/>
      <c r="PXZ73" s="8"/>
      <c r="PYA73" s="8"/>
      <c r="PYB73" s="8"/>
      <c r="PYC73" s="8"/>
      <c r="PYD73" s="8"/>
      <c r="PYE73" s="8"/>
      <c r="PYF73" s="8"/>
      <c r="PYG73" s="8"/>
      <c r="PYH73" s="8"/>
      <c r="PYI73" s="8"/>
      <c r="PYJ73" s="8"/>
      <c r="PYK73" s="8"/>
      <c r="PYL73" s="8"/>
      <c r="PYM73" s="8"/>
      <c r="PYN73" s="8"/>
      <c r="PYO73" s="8"/>
      <c r="PYP73" s="8"/>
      <c r="PYQ73" s="8"/>
      <c r="PYR73" s="8"/>
      <c r="PYS73" s="8"/>
      <c r="PYT73" s="8"/>
      <c r="PYU73" s="8"/>
      <c r="PYV73" s="8"/>
      <c r="PYW73" s="8"/>
      <c r="PYX73" s="8"/>
      <c r="PYY73" s="8"/>
      <c r="PYZ73" s="8"/>
      <c r="PZA73" s="8"/>
      <c r="PZB73" s="8"/>
      <c r="PZC73" s="8"/>
      <c r="PZD73" s="8"/>
      <c r="PZE73" s="8"/>
      <c r="PZF73" s="8"/>
      <c r="PZG73" s="8"/>
      <c r="PZH73" s="8"/>
      <c r="PZI73" s="8"/>
      <c r="PZJ73" s="8"/>
      <c r="PZK73" s="8"/>
      <c r="PZL73" s="8"/>
      <c r="PZM73" s="8"/>
      <c r="PZN73" s="8"/>
      <c r="PZO73" s="8"/>
      <c r="PZP73" s="8"/>
      <c r="PZQ73" s="8"/>
      <c r="PZR73" s="8"/>
      <c r="PZS73" s="8"/>
      <c r="PZT73" s="8"/>
      <c r="PZU73" s="8"/>
      <c r="PZV73" s="8"/>
      <c r="PZW73" s="8"/>
      <c r="PZX73" s="8"/>
      <c r="PZY73" s="8"/>
      <c r="PZZ73" s="8"/>
      <c r="QAA73" s="8"/>
      <c r="QAB73" s="8"/>
      <c r="QAC73" s="8"/>
      <c r="QAD73" s="8"/>
      <c r="QAE73" s="8"/>
      <c r="QAF73" s="8"/>
      <c r="QAG73" s="8"/>
      <c r="QAH73" s="8"/>
      <c r="QAI73" s="8"/>
      <c r="QAJ73" s="8"/>
      <c r="QAK73" s="8"/>
      <c r="QAL73" s="8"/>
      <c r="QAM73" s="8"/>
      <c r="QAN73" s="8"/>
      <c r="QAO73" s="8"/>
      <c r="QAP73" s="8"/>
      <c r="QAQ73" s="8"/>
      <c r="QAR73" s="8"/>
      <c r="QAS73" s="8"/>
      <c r="QAT73" s="8"/>
      <c r="QAU73" s="8"/>
      <c r="QAV73" s="8"/>
      <c r="QAW73" s="8"/>
      <c r="QAX73" s="8"/>
      <c r="QAY73" s="8"/>
      <c r="QAZ73" s="8"/>
      <c r="QBA73" s="8"/>
      <c r="QBB73" s="8"/>
      <c r="QBC73" s="8"/>
      <c r="QBD73" s="8"/>
      <c r="QBE73" s="8"/>
      <c r="QBF73" s="8"/>
      <c r="QBG73" s="8"/>
      <c r="QBH73" s="8"/>
      <c r="QBI73" s="8"/>
      <c r="QBJ73" s="8"/>
      <c r="QBK73" s="8"/>
      <c r="QBL73" s="8"/>
      <c r="QBM73" s="8"/>
      <c r="QBN73" s="8"/>
      <c r="QBO73" s="8"/>
      <c r="QBP73" s="8"/>
      <c r="QBQ73" s="8"/>
      <c r="QBR73" s="8"/>
      <c r="QBS73" s="8"/>
      <c r="QBT73" s="8"/>
      <c r="QBU73" s="8"/>
      <c r="QBV73" s="8"/>
      <c r="QBW73" s="8"/>
      <c r="QBX73" s="8"/>
      <c r="QBY73" s="8"/>
      <c r="QBZ73" s="8"/>
      <c r="QCA73" s="8"/>
      <c r="QCB73" s="8"/>
      <c r="QCC73" s="8"/>
      <c r="QCD73" s="8"/>
      <c r="QCE73" s="8"/>
      <c r="QCF73" s="8"/>
      <c r="QCG73" s="8"/>
      <c r="QCH73" s="8"/>
      <c r="QCI73" s="8"/>
      <c r="QCJ73" s="8"/>
      <c r="QCK73" s="8"/>
      <c r="QCL73" s="8"/>
      <c r="QCM73" s="8"/>
      <c r="QCN73" s="8"/>
      <c r="QCO73" s="8"/>
      <c r="QCP73" s="8"/>
      <c r="QCQ73" s="8"/>
      <c r="QCR73" s="8"/>
      <c r="QCS73" s="8"/>
      <c r="QCT73" s="8"/>
      <c r="QCU73" s="8"/>
      <c r="QCV73" s="8"/>
      <c r="QCW73" s="8"/>
      <c r="QCX73" s="8"/>
      <c r="QCY73" s="8"/>
      <c r="QCZ73" s="8"/>
      <c r="QDA73" s="8"/>
      <c r="QDB73" s="8"/>
      <c r="QDC73" s="8"/>
      <c r="QDD73" s="8"/>
      <c r="QDE73" s="8"/>
      <c r="QDF73" s="8"/>
      <c r="QDG73" s="8"/>
      <c r="QDH73" s="8"/>
      <c r="QDI73" s="8"/>
      <c r="QDJ73" s="8"/>
      <c r="QDK73" s="8"/>
      <c r="QDL73" s="8"/>
      <c r="QDM73" s="8"/>
      <c r="QDN73" s="8"/>
      <c r="QDO73" s="8"/>
      <c r="QDP73" s="8"/>
      <c r="QDQ73" s="8"/>
      <c r="QDR73" s="8"/>
      <c r="QDS73" s="8"/>
      <c r="QDT73" s="8"/>
      <c r="QDU73" s="8"/>
      <c r="QDV73" s="8"/>
      <c r="QDW73" s="8"/>
      <c r="QDX73" s="8"/>
      <c r="QDY73" s="8"/>
      <c r="QDZ73" s="8"/>
      <c r="QEA73" s="8"/>
      <c r="QEB73" s="8"/>
      <c r="QEC73" s="8"/>
      <c r="QED73" s="8"/>
      <c r="QEE73" s="8"/>
      <c r="QEF73" s="8"/>
      <c r="QEG73" s="8"/>
      <c r="QEH73" s="8"/>
      <c r="QEI73" s="8"/>
      <c r="QEJ73" s="8"/>
      <c r="QEK73" s="8"/>
      <c r="QEL73" s="8"/>
      <c r="QEM73" s="8"/>
      <c r="QEN73" s="8"/>
      <c r="QEO73" s="8"/>
      <c r="QEP73" s="8"/>
      <c r="QEQ73" s="8"/>
      <c r="QER73" s="8"/>
      <c r="QES73" s="8"/>
      <c r="QET73" s="8"/>
      <c r="QEU73" s="8"/>
      <c r="QEV73" s="8"/>
      <c r="QEW73" s="8"/>
      <c r="QEX73" s="8"/>
      <c r="QEY73" s="8"/>
      <c r="QEZ73" s="8"/>
      <c r="QFA73" s="8"/>
      <c r="QFB73" s="8"/>
      <c r="QFC73" s="8"/>
      <c r="QFD73" s="8"/>
      <c r="QFE73" s="8"/>
      <c r="QFF73" s="8"/>
      <c r="QFG73" s="8"/>
      <c r="QFH73" s="8"/>
      <c r="QFI73" s="8"/>
      <c r="QFJ73" s="8"/>
      <c r="QFK73" s="8"/>
      <c r="QFL73" s="8"/>
      <c r="QFM73" s="8"/>
      <c r="QFN73" s="8"/>
      <c r="QFO73" s="8"/>
      <c r="QFP73" s="8"/>
      <c r="QFQ73" s="8"/>
      <c r="QFR73" s="8"/>
      <c r="QFS73" s="8"/>
      <c r="QFT73" s="8"/>
      <c r="QFU73" s="8"/>
      <c r="QFV73" s="8"/>
      <c r="QFW73" s="8"/>
      <c r="QFX73" s="8"/>
      <c r="QFY73" s="8"/>
      <c r="QFZ73" s="8"/>
      <c r="QGA73" s="8"/>
      <c r="QGB73" s="8"/>
      <c r="QGC73" s="8"/>
      <c r="QGD73" s="8"/>
      <c r="QGE73" s="8"/>
      <c r="QGF73" s="8"/>
      <c r="QGG73" s="8"/>
      <c r="QGH73" s="8"/>
      <c r="QGI73" s="8"/>
      <c r="QGJ73" s="8"/>
      <c r="QGK73" s="8"/>
      <c r="QGL73" s="8"/>
      <c r="QGM73" s="8"/>
      <c r="QGN73" s="8"/>
      <c r="QGO73" s="8"/>
      <c r="QGP73" s="8"/>
      <c r="QGQ73" s="8"/>
      <c r="QGR73" s="8"/>
      <c r="QGS73" s="8"/>
      <c r="QGT73" s="8"/>
      <c r="QGU73" s="8"/>
      <c r="QGV73" s="8"/>
      <c r="QGW73" s="8"/>
      <c r="QGX73" s="8"/>
      <c r="QGY73" s="8"/>
      <c r="QGZ73" s="8"/>
      <c r="QHA73" s="8"/>
      <c r="QHB73" s="8"/>
      <c r="QHC73" s="8"/>
      <c r="QHD73" s="8"/>
      <c r="QHE73" s="8"/>
      <c r="QHF73" s="8"/>
      <c r="QHG73" s="8"/>
      <c r="QHH73" s="8"/>
      <c r="QHI73" s="8"/>
      <c r="QHJ73" s="8"/>
      <c r="QHK73" s="8"/>
      <c r="QHL73" s="8"/>
      <c r="QHM73" s="8"/>
      <c r="QHN73" s="8"/>
      <c r="QHO73" s="8"/>
      <c r="QHP73" s="8"/>
      <c r="QHQ73" s="8"/>
      <c r="QHR73" s="8"/>
      <c r="QHS73" s="8"/>
      <c r="QHT73" s="8"/>
      <c r="QHU73" s="8"/>
      <c r="QHV73" s="8"/>
      <c r="QHW73" s="8"/>
      <c r="QHX73" s="8"/>
      <c r="QHY73" s="8"/>
      <c r="QHZ73" s="8"/>
      <c r="QIA73" s="8"/>
      <c r="QIB73" s="8"/>
      <c r="QIC73" s="8"/>
      <c r="QID73" s="8"/>
      <c r="QIE73" s="8"/>
      <c r="QIF73" s="8"/>
      <c r="QIG73" s="8"/>
      <c r="QIH73" s="8"/>
      <c r="QII73" s="8"/>
      <c r="QIJ73" s="8"/>
      <c r="QIK73" s="8"/>
      <c r="QIL73" s="8"/>
      <c r="QIM73" s="8"/>
      <c r="QIN73" s="8"/>
      <c r="QIO73" s="8"/>
      <c r="QIP73" s="8"/>
      <c r="QIQ73" s="8"/>
      <c r="QIR73" s="8"/>
      <c r="QIS73" s="8"/>
      <c r="QIT73" s="8"/>
      <c r="QIU73" s="8"/>
      <c r="QIV73" s="8"/>
      <c r="QIW73" s="8"/>
      <c r="QIX73" s="8"/>
      <c r="QIY73" s="8"/>
      <c r="QIZ73" s="8"/>
      <c r="QJA73" s="8"/>
      <c r="QJB73" s="8"/>
      <c r="QJC73" s="8"/>
      <c r="QJD73" s="8"/>
      <c r="QJE73" s="8"/>
      <c r="QJF73" s="8"/>
      <c r="QJG73" s="8"/>
      <c r="QJH73" s="8"/>
      <c r="QJI73" s="8"/>
      <c r="QJJ73" s="8"/>
      <c r="QJK73" s="8"/>
      <c r="QJL73" s="8"/>
      <c r="QJM73" s="8"/>
      <c r="QJN73" s="8"/>
      <c r="QJO73" s="8"/>
      <c r="QJP73" s="8"/>
      <c r="QJQ73" s="8"/>
      <c r="QJR73" s="8"/>
      <c r="QJS73" s="8"/>
      <c r="QJT73" s="8"/>
      <c r="QJU73" s="8"/>
      <c r="QJV73" s="8"/>
      <c r="QJW73" s="8"/>
      <c r="QJX73" s="8"/>
      <c r="QJY73" s="8"/>
      <c r="QJZ73" s="8"/>
      <c r="QKA73" s="8"/>
      <c r="QKB73" s="8"/>
      <c r="QKC73" s="8"/>
      <c r="QKD73" s="8"/>
      <c r="QKE73" s="8"/>
      <c r="QKF73" s="8"/>
      <c r="QKG73" s="8"/>
      <c r="QKH73" s="8"/>
      <c r="QKI73" s="8"/>
      <c r="QKJ73" s="8"/>
      <c r="QKK73" s="8"/>
      <c r="QKL73" s="8"/>
      <c r="QKM73" s="8"/>
      <c r="QKN73" s="8"/>
      <c r="QKO73" s="8"/>
      <c r="QKP73" s="8"/>
      <c r="QKQ73" s="8"/>
      <c r="QKR73" s="8"/>
      <c r="QKS73" s="8"/>
      <c r="QKT73" s="8"/>
      <c r="QKU73" s="8"/>
      <c r="QKV73" s="8"/>
      <c r="QKW73" s="8"/>
      <c r="QKX73" s="8"/>
      <c r="QKY73" s="8"/>
      <c r="QKZ73" s="8"/>
      <c r="QLA73" s="8"/>
      <c r="QLB73" s="8"/>
      <c r="QLC73" s="8"/>
      <c r="QLD73" s="8"/>
      <c r="QLE73" s="8"/>
      <c r="QLF73" s="8"/>
      <c r="QLG73" s="8"/>
      <c r="QLH73" s="8"/>
      <c r="QLI73" s="8"/>
      <c r="QLJ73" s="8"/>
      <c r="QLK73" s="8"/>
      <c r="QLL73" s="8"/>
      <c r="QLM73" s="8"/>
      <c r="QLN73" s="8"/>
      <c r="QLO73" s="8"/>
      <c r="QLP73" s="8"/>
      <c r="QLQ73" s="8"/>
      <c r="QLR73" s="8"/>
      <c r="QLS73" s="8"/>
      <c r="QLT73" s="8"/>
      <c r="QLU73" s="8"/>
      <c r="QLV73" s="8"/>
      <c r="QLW73" s="8"/>
      <c r="QLX73" s="8"/>
      <c r="QLY73" s="8"/>
      <c r="QLZ73" s="8"/>
      <c r="QMA73" s="8"/>
      <c r="QMB73" s="8"/>
      <c r="QMC73" s="8"/>
      <c r="QMD73" s="8"/>
      <c r="QME73" s="8"/>
      <c r="QMF73" s="8"/>
      <c r="QMG73" s="8"/>
      <c r="QMH73" s="8"/>
      <c r="QMI73" s="8"/>
      <c r="QMJ73" s="8"/>
      <c r="QMK73" s="8"/>
      <c r="QML73" s="8"/>
      <c r="QMM73" s="8"/>
      <c r="QMN73" s="8"/>
      <c r="QMO73" s="8"/>
      <c r="QMP73" s="8"/>
      <c r="QMQ73" s="8"/>
      <c r="QMR73" s="8"/>
      <c r="QMS73" s="8"/>
      <c r="QMT73" s="8"/>
      <c r="QMU73" s="8"/>
      <c r="QMV73" s="8"/>
      <c r="QMW73" s="8"/>
      <c r="QMX73" s="8"/>
      <c r="QMY73" s="8"/>
      <c r="QMZ73" s="8"/>
      <c r="QNA73" s="8"/>
      <c r="QNB73" s="8"/>
      <c r="QNC73" s="8"/>
      <c r="QND73" s="8"/>
      <c r="QNE73" s="8"/>
      <c r="QNF73" s="8"/>
      <c r="QNG73" s="8"/>
      <c r="QNH73" s="8"/>
      <c r="QNI73" s="8"/>
      <c r="QNJ73" s="8"/>
      <c r="QNK73" s="8"/>
      <c r="QNL73" s="8"/>
      <c r="QNM73" s="8"/>
      <c r="QNN73" s="8"/>
      <c r="QNO73" s="8"/>
      <c r="QNP73" s="8"/>
      <c r="QNQ73" s="8"/>
      <c r="QNR73" s="8"/>
      <c r="QNS73" s="8"/>
      <c r="QNT73" s="8"/>
      <c r="QNU73" s="8"/>
      <c r="QNV73" s="8"/>
      <c r="QNW73" s="8"/>
      <c r="QNX73" s="8"/>
      <c r="QNY73" s="8"/>
      <c r="QNZ73" s="8"/>
      <c r="QOA73" s="8"/>
      <c r="QOB73" s="8"/>
      <c r="QOC73" s="8"/>
      <c r="QOD73" s="8"/>
      <c r="QOE73" s="8"/>
      <c r="QOF73" s="8"/>
      <c r="QOG73" s="8"/>
      <c r="QOH73" s="8"/>
      <c r="QOI73" s="8"/>
      <c r="QOJ73" s="8"/>
      <c r="QOK73" s="8"/>
      <c r="QOL73" s="8"/>
      <c r="QOM73" s="8"/>
      <c r="QON73" s="8"/>
      <c r="QOO73" s="8"/>
      <c r="QOP73" s="8"/>
      <c r="QOQ73" s="8"/>
      <c r="QOR73" s="8"/>
      <c r="QOS73" s="8"/>
      <c r="QOT73" s="8"/>
      <c r="QOU73" s="8"/>
      <c r="QOV73" s="8"/>
      <c r="QOW73" s="8"/>
      <c r="QOX73" s="8"/>
      <c r="QOY73" s="8"/>
      <c r="QOZ73" s="8"/>
      <c r="QPA73" s="8"/>
      <c r="QPB73" s="8"/>
      <c r="QPC73" s="8"/>
      <c r="QPD73" s="8"/>
      <c r="QPE73" s="8"/>
      <c r="QPF73" s="8"/>
      <c r="QPG73" s="8"/>
      <c r="QPH73" s="8"/>
      <c r="QPI73" s="8"/>
      <c r="QPJ73" s="8"/>
      <c r="QPK73" s="8"/>
      <c r="QPL73" s="8"/>
      <c r="QPM73" s="8"/>
      <c r="QPN73" s="8"/>
      <c r="QPO73" s="8"/>
      <c r="QPP73" s="8"/>
      <c r="QPQ73" s="8"/>
      <c r="QPR73" s="8"/>
      <c r="QPS73" s="8"/>
      <c r="QPT73" s="8"/>
      <c r="QPU73" s="8"/>
      <c r="QPV73" s="8"/>
      <c r="QPW73" s="8"/>
      <c r="QPX73" s="8"/>
      <c r="QPY73" s="8"/>
      <c r="QPZ73" s="8"/>
      <c r="QQA73" s="8"/>
      <c r="QQB73" s="8"/>
      <c r="QQC73" s="8"/>
      <c r="QQD73" s="8"/>
      <c r="QQE73" s="8"/>
      <c r="QQF73" s="8"/>
      <c r="QQG73" s="8"/>
      <c r="QQH73" s="8"/>
      <c r="QQI73" s="8"/>
      <c r="QQJ73" s="8"/>
      <c r="QQK73" s="8"/>
      <c r="QQL73" s="8"/>
      <c r="QQM73" s="8"/>
      <c r="QQN73" s="8"/>
      <c r="QQO73" s="8"/>
      <c r="QQP73" s="8"/>
      <c r="QQQ73" s="8"/>
      <c r="QQR73" s="8"/>
      <c r="QQS73" s="8"/>
      <c r="QQT73" s="8"/>
      <c r="QQU73" s="8"/>
      <c r="QQV73" s="8"/>
      <c r="QQW73" s="8"/>
      <c r="QQX73" s="8"/>
      <c r="QQY73" s="8"/>
      <c r="QQZ73" s="8"/>
      <c r="QRA73" s="8"/>
      <c r="QRB73" s="8"/>
      <c r="QRC73" s="8"/>
      <c r="QRD73" s="8"/>
      <c r="QRE73" s="8"/>
      <c r="QRF73" s="8"/>
      <c r="QRG73" s="8"/>
      <c r="QRH73" s="8"/>
      <c r="QRI73" s="8"/>
      <c r="QRJ73" s="8"/>
      <c r="QRK73" s="8"/>
      <c r="QRL73" s="8"/>
      <c r="QRM73" s="8"/>
      <c r="QRN73" s="8"/>
      <c r="QRO73" s="8"/>
      <c r="QRP73" s="8"/>
      <c r="QRQ73" s="8"/>
      <c r="QRR73" s="8"/>
      <c r="QRS73" s="8"/>
      <c r="QRT73" s="8"/>
      <c r="QRU73" s="8"/>
      <c r="QRV73" s="8"/>
      <c r="QRW73" s="8"/>
      <c r="QRX73" s="8"/>
      <c r="QRY73" s="8"/>
      <c r="QRZ73" s="8"/>
      <c r="QSA73" s="8"/>
      <c r="QSB73" s="8"/>
      <c r="QSC73" s="8"/>
      <c r="QSD73" s="8"/>
      <c r="QSE73" s="8"/>
      <c r="QSF73" s="8"/>
      <c r="QSG73" s="8"/>
      <c r="QSH73" s="8"/>
      <c r="QSI73" s="8"/>
      <c r="QSJ73" s="8"/>
      <c r="QSK73" s="8"/>
      <c r="QSL73" s="8"/>
      <c r="QSM73" s="8"/>
      <c r="QSN73" s="8"/>
      <c r="QSO73" s="8"/>
      <c r="QSP73" s="8"/>
      <c r="QSQ73" s="8"/>
      <c r="QSR73" s="8"/>
      <c r="QSS73" s="8"/>
      <c r="QST73" s="8"/>
      <c r="QSU73" s="8"/>
      <c r="QSV73" s="8"/>
      <c r="QSW73" s="8"/>
      <c r="QSX73" s="8"/>
      <c r="QSY73" s="8"/>
      <c r="QSZ73" s="8"/>
      <c r="QTA73" s="8"/>
      <c r="QTB73" s="8"/>
      <c r="QTC73" s="8"/>
      <c r="QTD73" s="8"/>
      <c r="QTE73" s="8"/>
      <c r="QTF73" s="8"/>
      <c r="QTG73" s="8"/>
      <c r="QTH73" s="8"/>
      <c r="QTI73" s="8"/>
      <c r="QTJ73" s="8"/>
      <c r="QTK73" s="8"/>
      <c r="QTL73" s="8"/>
      <c r="QTM73" s="8"/>
      <c r="QTN73" s="8"/>
      <c r="QTO73" s="8"/>
      <c r="QTP73" s="8"/>
      <c r="QTQ73" s="8"/>
      <c r="QTR73" s="8"/>
      <c r="QTS73" s="8"/>
      <c r="QTT73" s="8"/>
      <c r="QTU73" s="8"/>
      <c r="QTV73" s="8"/>
      <c r="QTW73" s="8"/>
      <c r="QTX73" s="8"/>
      <c r="QTY73" s="8"/>
      <c r="QTZ73" s="8"/>
      <c r="QUA73" s="8"/>
      <c r="QUB73" s="8"/>
      <c r="QUC73" s="8"/>
      <c r="QUD73" s="8"/>
      <c r="QUE73" s="8"/>
      <c r="QUF73" s="8"/>
      <c r="QUG73" s="8"/>
      <c r="QUH73" s="8"/>
      <c r="QUI73" s="8"/>
      <c r="QUJ73" s="8"/>
      <c r="QUK73" s="8"/>
      <c r="QUL73" s="8"/>
      <c r="QUM73" s="8"/>
      <c r="QUN73" s="8"/>
      <c r="QUO73" s="8"/>
      <c r="QUP73" s="8"/>
      <c r="QUQ73" s="8"/>
      <c r="QUR73" s="8"/>
      <c r="QUS73" s="8"/>
      <c r="QUT73" s="8"/>
      <c r="QUU73" s="8"/>
      <c r="QUV73" s="8"/>
      <c r="QUW73" s="8"/>
      <c r="QUX73" s="8"/>
      <c r="QUY73" s="8"/>
      <c r="QUZ73" s="8"/>
      <c r="QVA73" s="8"/>
      <c r="QVB73" s="8"/>
      <c r="QVC73" s="8"/>
      <c r="QVD73" s="8"/>
      <c r="QVE73" s="8"/>
      <c r="QVF73" s="8"/>
      <c r="QVG73" s="8"/>
      <c r="QVH73" s="8"/>
      <c r="QVI73" s="8"/>
      <c r="QVJ73" s="8"/>
      <c r="QVK73" s="8"/>
      <c r="QVL73" s="8"/>
      <c r="QVM73" s="8"/>
      <c r="QVN73" s="8"/>
      <c r="QVO73" s="8"/>
      <c r="QVP73" s="8"/>
      <c r="QVQ73" s="8"/>
      <c r="QVR73" s="8"/>
      <c r="QVS73" s="8"/>
      <c r="QVT73" s="8"/>
      <c r="QVU73" s="8"/>
      <c r="QVV73" s="8"/>
      <c r="QVW73" s="8"/>
      <c r="QVX73" s="8"/>
      <c r="QVY73" s="8"/>
      <c r="QVZ73" s="8"/>
      <c r="QWA73" s="8"/>
      <c r="QWB73" s="8"/>
      <c r="QWC73" s="8"/>
      <c r="QWD73" s="8"/>
      <c r="QWE73" s="8"/>
      <c r="QWF73" s="8"/>
      <c r="QWG73" s="8"/>
      <c r="QWH73" s="8"/>
      <c r="QWI73" s="8"/>
      <c r="QWJ73" s="8"/>
      <c r="QWK73" s="8"/>
      <c r="QWL73" s="8"/>
      <c r="QWM73" s="8"/>
      <c r="QWN73" s="8"/>
      <c r="QWO73" s="8"/>
      <c r="QWP73" s="8"/>
      <c r="QWQ73" s="8"/>
      <c r="QWR73" s="8"/>
      <c r="QWS73" s="8"/>
      <c r="QWT73" s="8"/>
      <c r="QWU73" s="8"/>
      <c r="QWV73" s="8"/>
      <c r="QWW73" s="8"/>
      <c r="QWX73" s="8"/>
      <c r="QWY73" s="8"/>
      <c r="QWZ73" s="8"/>
      <c r="QXA73" s="8"/>
      <c r="QXB73" s="8"/>
      <c r="QXC73" s="8"/>
      <c r="QXD73" s="8"/>
      <c r="QXE73" s="8"/>
      <c r="QXF73" s="8"/>
      <c r="QXG73" s="8"/>
      <c r="QXH73" s="8"/>
      <c r="QXI73" s="8"/>
      <c r="QXJ73" s="8"/>
      <c r="QXK73" s="8"/>
      <c r="QXL73" s="8"/>
      <c r="QXM73" s="8"/>
      <c r="QXN73" s="8"/>
      <c r="QXO73" s="8"/>
      <c r="QXP73" s="8"/>
      <c r="QXQ73" s="8"/>
      <c r="QXR73" s="8"/>
      <c r="QXS73" s="8"/>
      <c r="QXT73" s="8"/>
      <c r="QXU73" s="8"/>
      <c r="QXV73" s="8"/>
      <c r="QXW73" s="8"/>
      <c r="QXX73" s="8"/>
      <c r="QXY73" s="8"/>
      <c r="QXZ73" s="8"/>
      <c r="QYA73" s="8"/>
      <c r="QYB73" s="8"/>
      <c r="QYC73" s="8"/>
      <c r="QYD73" s="8"/>
      <c r="QYE73" s="8"/>
      <c r="QYF73" s="8"/>
      <c r="QYG73" s="8"/>
      <c r="QYH73" s="8"/>
      <c r="QYI73" s="8"/>
      <c r="QYJ73" s="8"/>
      <c r="QYK73" s="8"/>
      <c r="QYL73" s="8"/>
      <c r="QYM73" s="8"/>
      <c r="QYN73" s="8"/>
      <c r="QYO73" s="8"/>
      <c r="QYP73" s="8"/>
      <c r="QYQ73" s="8"/>
      <c r="QYR73" s="8"/>
      <c r="QYS73" s="8"/>
      <c r="QYT73" s="8"/>
      <c r="QYU73" s="8"/>
      <c r="QYV73" s="8"/>
      <c r="QYW73" s="8"/>
      <c r="QYX73" s="8"/>
      <c r="QYY73" s="8"/>
      <c r="QYZ73" s="8"/>
      <c r="QZA73" s="8"/>
      <c r="QZB73" s="8"/>
      <c r="QZC73" s="8"/>
      <c r="QZD73" s="8"/>
      <c r="QZE73" s="8"/>
      <c r="QZF73" s="8"/>
      <c r="QZG73" s="8"/>
      <c r="QZH73" s="8"/>
      <c r="QZI73" s="8"/>
      <c r="QZJ73" s="8"/>
      <c r="QZK73" s="8"/>
      <c r="QZL73" s="8"/>
      <c r="QZM73" s="8"/>
      <c r="QZN73" s="8"/>
      <c r="QZO73" s="8"/>
      <c r="QZP73" s="8"/>
      <c r="QZQ73" s="8"/>
      <c r="QZR73" s="8"/>
      <c r="QZS73" s="8"/>
      <c r="QZT73" s="8"/>
      <c r="QZU73" s="8"/>
      <c r="QZV73" s="8"/>
      <c r="QZW73" s="8"/>
      <c r="QZX73" s="8"/>
      <c r="QZY73" s="8"/>
      <c r="QZZ73" s="8"/>
      <c r="RAA73" s="8"/>
      <c r="RAB73" s="8"/>
      <c r="RAC73" s="8"/>
      <c r="RAD73" s="8"/>
      <c r="RAE73" s="8"/>
      <c r="RAF73" s="8"/>
      <c r="RAG73" s="8"/>
      <c r="RAH73" s="8"/>
      <c r="RAI73" s="8"/>
      <c r="RAJ73" s="8"/>
      <c r="RAK73" s="8"/>
      <c r="RAL73" s="8"/>
      <c r="RAM73" s="8"/>
      <c r="RAN73" s="8"/>
      <c r="RAO73" s="8"/>
      <c r="RAP73" s="8"/>
      <c r="RAQ73" s="8"/>
      <c r="RAR73" s="8"/>
      <c r="RAS73" s="8"/>
      <c r="RAT73" s="8"/>
      <c r="RAU73" s="8"/>
      <c r="RAV73" s="8"/>
      <c r="RAW73" s="8"/>
      <c r="RAX73" s="8"/>
      <c r="RAY73" s="8"/>
      <c r="RAZ73" s="8"/>
      <c r="RBA73" s="8"/>
      <c r="RBB73" s="8"/>
      <c r="RBC73" s="8"/>
      <c r="RBD73" s="8"/>
      <c r="RBE73" s="8"/>
      <c r="RBF73" s="8"/>
      <c r="RBG73" s="8"/>
      <c r="RBH73" s="8"/>
      <c r="RBI73" s="8"/>
      <c r="RBJ73" s="8"/>
      <c r="RBK73" s="8"/>
      <c r="RBL73" s="8"/>
      <c r="RBM73" s="8"/>
      <c r="RBN73" s="8"/>
      <c r="RBO73" s="8"/>
      <c r="RBP73" s="8"/>
      <c r="RBQ73" s="8"/>
      <c r="RBR73" s="8"/>
      <c r="RBS73" s="8"/>
      <c r="RBT73" s="8"/>
      <c r="RBU73" s="8"/>
      <c r="RBV73" s="8"/>
      <c r="RBW73" s="8"/>
      <c r="RBX73" s="8"/>
      <c r="RBY73" s="8"/>
      <c r="RBZ73" s="8"/>
      <c r="RCA73" s="8"/>
      <c r="RCB73" s="8"/>
      <c r="RCC73" s="8"/>
      <c r="RCD73" s="8"/>
      <c r="RCE73" s="8"/>
      <c r="RCF73" s="8"/>
      <c r="RCG73" s="8"/>
      <c r="RCH73" s="8"/>
      <c r="RCI73" s="8"/>
      <c r="RCJ73" s="8"/>
      <c r="RCK73" s="8"/>
      <c r="RCL73" s="8"/>
      <c r="RCM73" s="8"/>
      <c r="RCN73" s="8"/>
      <c r="RCO73" s="8"/>
      <c r="RCP73" s="8"/>
      <c r="RCQ73" s="8"/>
      <c r="RCR73" s="8"/>
      <c r="RCS73" s="8"/>
      <c r="RCT73" s="8"/>
      <c r="RCU73" s="8"/>
      <c r="RCV73" s="8"/>
      <c r="RCW73" s="8"/>
      <c r="RCX73" s="8"/>
      <c r="RCY73" s="8"/>
      <c r="RCZ73" s="8"/>
      <c r="RDA73" s="8"/>
      <c r="RDB73" s="8"/>
      <c r="RDC73" s="8"/>
      <c r="RDD73" s="8"/>
      <c r="RDE73" s="8"/>
      <c r="RDF73" s="8"/>
      <c r="RDG73" s="8"/>
      <c r="RDH73" s="8"/>
      <c r="RDI73" s="8"/>
      <c r="RDJ73" s="8"/>
      <c r="RDK73" s="8"/>
      <c r="RDL73" s="8"/>
      <c r="RDM73" s="8"/>
      <c r="RDN73" s="8"/>
      <c r="RDO73" s="8"/>
      <c r="RDP73" s="8"/>
      <c r="RDQ73" s="8"/>
      <c r="RDR73" s="8"/>
      <c r="RDS73" s="8"/>
      <c r="RDT73" s="8"/>
      <c r="RDU73" s="8"/>
      <c r="RDV73" s="8"/>
      <c r="RDW73" s="8"/>
      <c r="RDX73" s="8"/>
      <c r="RDY73" s="8"/>
      <c r="RDZ73" s="8"/>
      <c r="REA73" s="8"/>
      <c r="REB73" s="8"/>
      <c r="REC73" s="8"/>
      <c r="RED73" s="8"/>
      <c r="REE73" s="8"/>
      <c r="REF73" s="8"/>
      <c r="REG73" s="8"/>
      <c r="REH73" s="8"/>
      <c r="REI73" s="8"/>
      <c r="REJ73" s="8"/>
      <c r="REK73" s="8"/>
      <c r="REL73" s="8"/>
      <c r="REM73" s="8"/>
      <c r="REN73" s="8"/>
      <c r="REO73" s="8"/>
      <c r="REP73" s="8"/>
      <c r="REQ73" s="8"/>
      <c r="RER73" s="8"/>
      <c r="RES73" s="8"/>
      <c r="RET73" s="8"/>
      <c r="REU73" s="8"/>
      <c r="REV73" s="8"/>
      <c r="REW73" s="8"/>
      <c r="REX73" s="8"/>
      <c r="REY73" s="8"/>
      <c r="REZ73" s="8"/>
      <c r="RFA73" s="8"/>
      <c r="RFB73" s="8"/>
      <c r="RFC73" s="8"/>
      <c r="RFD73" s="8"/>
      <c r="RFE73" s="8"/>
      <c r="RFF73" s="8"/>
      <c r="RFG73" s="8"/>
      <c r="RFH73" s="8"/>
      <c r="RFI73" s="8"/>
      <c r="RFJ73" s="8"/>
      <c r="RFK73" s="8"/>
      <c r="RFL73" s="8"/>
      <c r="RFM73" s="8"/>
      <c r="RFN73" s="8"/>
      <c r="RFO73" s="8"/>
      <c r="RFP73" s="8"/>
      <c r="RFQ73" s="8"/>
      <c r="RFR73" s="8"/>
      <c r="RFS73" s="8"/>
      <c r="RFT73" s="8"/>
      <c r="RFU73" s="8"/>
      <c r="RFV73" s="8"/>
      <c r="RFW73" s="8"/>
      <c r="RFX73" s="8"/>
      <c r="RFY73" s="8"/>
      <c r="RFZ73" s="8"/>
      <c r="RGA73" s="8"/>
      <c r="RGB73" s="8"/>
      <c r="RGC73" s="8"/>
      <c r="RGD73" s="8"/>
      <c r="RGE73" s="8"/>
      <c r="RGF73" s="8"/>
      <c r="RGG73" s="8"/>
      <c r="RGH73" s="8"/>
      <c r="RGI73" s="8"/>
      <c r="RGJ73" s="8"/>
      <c r="RGK73" s="8"/>
      <c r="RGL73" s="8"/>
      <c r="RGM73" s="8"/>
      <c r="RGN73" s="8"/>
      <c r="RGO73" s="8"/>
      <c r="RGP73" s="8"/>
      <c r="RGQ73" s="8"/>
      <c r="RGR73" s="8"/>
      <c r="RGS73" s="8"/>
      <c r="RGT73" s="8"/>
      <c r="RGU73" s="8"/>
      <c r="RGV73" s="8"/>
      <c r="RGW73" s="8"/>
      <c r="RGX73" s="8"/>
      <c r="RGY73" s="8"/>
      <c r="RGZ73" s="8"/>
      <c r="RHA73" s="8"/>
      <c r="RHB73" s="8"/>
      <c r="RHC73" s="8"/>
      <c r="RHD73" s="8"/>
      <c r="RHE73" s="8"/>
      <c r="RHF73" s="8"/>
      <c r="RHG73" s="8"/>
      <c r="RHH73" s="8"/>
      <c r="RHI73" s="8"/>
      <c r="RHJ73" s="8"/>
      <c r="RHK73" s="8"/>
      <c r="RHL73" s="8"/>
      <c r="RHM73" s="8"/>
      <c r="RHN73" s="8"/>
      <c r="RHO73" s="8"/>
      <c r="RHP73" s="8"/>
      <c r="RHQ73" s="8"/>
      <c r="RHR73" s="8"/>
      <c r="RHS73" s="8"/>
      <c r="RHT73" s="8"/>
      <c r="RHU73" s="8"/>
      <c r="RHV73" s="8"/>
      <c r="RHW73" s="8"/>
      <c r="RHX73" s="8"/>
      <c r="RHY73" s="8"/>
      <c r="RHZ73" s="8"/>
      <c r="RIA73" s="8"/>
      <c r="RIB73" s="8"/>
      <c r="RIC73" s="8"/>
      <c r="RID73" s="8"/>
      <c r="RIE73" s="8"/>
      <c r="RIF73" s="8"/>
      <c r="RIG73" s="8"/>
      <c r="RIH73" s="8"/>
      <c r="RII73" s="8"/>
      <c r="RIJ73" s="8"/>
      <c r="RIK73" s="8"/>
      <c r="RIL73" s="8"/>
      <c r="RIM73" s="8"/>
      <c r="RIN73" s="8"/>
      <c r="RIO73" s="8"/>
      <c r="RIP73" s="8"/>
      <c r="RIQ73" s="8"/>
      <c r="RIR73" s="8"/>
      <c r="RIS73" s="8"/>
      <c r="RIT73" s="8"/>
      <c r="RIU73" s="8"/>
      <c r="RIV73" s="8"/>
      <c r="RIW73" s="8"/>
      <c r="RIX73" s="8"/>
      <c r="RIY73" s="8"/>
      <c r="RIZ73" s="8"/>
      <c r="RJA73" s="8"/>
      <c r="RJB73" s="8"/>
      <c r="RJC73" s="8"/>
      <c r="RJD73" s="8"/>
      <c r="RJE73" s="8"/>
      <c r="RJF73" s="8"/>
      <c r="RJG73" s="8"/>
      <c r="RJH73" s="8"/>
      <c r="RJI73" s="8"/>
      <c r="RJJ73" s="8"/>
      <c r="RJK73" s="8"/>
      <c r="RJL73" s="8"/>
      <c r="RJM73" s="8"/>
      <c r="RJN73" s="8"/>
      <c r="RJO73" s="8"/>
      <c r="RJP73" s="8"/>
      <c r="RJQ73" s="8"/>
      <c r="RJR73" s="8"/>
      <c r="RJS73" s="8"/>
      <c r="RJT73" s="8"/>
      <c r="RJU73" s="8"/>
      <c r="RJV73" s="8"/>
      <c r="RJW73" s="8"/>
      <c r="RJX73" s="8"/>
      <c r="RJY73" s="8"/>
      <c r="RJZ73" s="8"/>
      <c r="RKA73" s="8"/>
      <c r="RKB73" s="8"/>
      <c r="RKC73" s="8"/>
      <c r="RKD73" s="8"/>
      <c r="RKE73" s="8"/>
      <c r="RKF73" s="8"/>
      <c r="RKG73" s="8"/>
      <c r="RKH73" s="8"/>
      <c r="RKI73" s="8"/>
      <c r="RKJ73" s="8"/>
      <c r="RKK73" s="8"/>
      <c r="RKL73" s="8"/>
      <c r="RKM73" s="8"/>
      <c r="RKN73" s="8"/>
      <c r="RKO73" s="8"/>
      <c r="RKP73" s="8"/>
      <c r="RKQ73" s="8"/>
      <c r="RKR73" s="8"/>
      <c r="RKS73" s="8"/>
      <c r="RKT73" s="8"/>
      <c r="RKU73" s="8"/>
      <c r="RKV73" s="8"/>
      <c r="RKW73" s="8"/>
      <c r="RKX73" s="8"/>
      <c r="RKY73" s="8"/>
      <c r="RKZ73" s="8"/>
      <c r="RLA73" s="8"/>
      <c r="RLB73" s="8"/>
      <c r="RLC73" s="8"/>
      <c r="RLD73" s="8"/>
      <c r="RLE73" s="8"/>
      <c r="RLF73" s="8"/>
      <c r="RLG73" s="8"/>
      <c r="RLH73" s="8"/>
      <c r="RLI73" s="8"/>
      <c r="RLJ73" s="8"/>
      <c r="RLK73" s="8"/>
      <c r="RLL73" s="8"/>
      <c r="RLM73" s="8"/>
      <c r="RLN73" s="8"/>
      <c r="RLO73" s="8"/>
      <c r="RLP73" s="8"/>
      <c r="RLQ73" s="8"/>
      <c r="RLR73" s="8"/>
      <c r="RLS73" s="8"/>
      <c r="RLT73" s="8"/>
      <c r="RLU73" s="8"/>
      <c r="RLV73" s="8"/>
      <c r="RLW73" s="8"/>
      <c r="RLX73" s="8"/>
      <c r="RLY73" s="8"/>
      <c r="RLZ73" s="8"/>
      <c r="RMA73" s="8"/>
      <c r="RMB73" s="8"/>
      <c r="RMC73" s="8"/>
      <c r="RMD73" s="8"/>
      <c r="RME73" s="8"/>
      <c r="RMF73" s="8"/>
      <c r="RMG73" s="8"/>
      <c r="RMH73" s="8"/>
      <c r="RMI73" s="8"/>
      <c r="RMJ73" s="8"/>
      <c r="RMK73" s="8"/>
      <c r="RML73" s="8"/>
      <c r="RMM73" s="8"/>
      <c r="RMN73" s="8"/>
      <c r="RMO73" s="8"/>
      <c r="RMP73" s="8"/>
      <c r="RMQ73" s="8"/>
      <c r="RMR73" s="8"/>
      <c r="RMS73" s="8"/>
      <c r="RMT73" s="8"/>
      <c r="RMU73" s="8"/>
      <c r="RMV73" s="8"/>
      <c r="RMW73" s="8"/>
      <c r="RMX73" s="8"/>
      <c r="RMY73" s="8"/>
      <c r="RMZ73" s="8"/>
      <c r="RNA73" s="8"/>
      <c r="RNB73" s="8"/>
      <c r="RNC73" s="8"/>
      <c r="RND73" s="8"/>
      <c r="RNE73" s="8"/>
      <c r="RNF73" s="8"/>
      <c r="RNG73" s="8"/>
      <c r="RNH73" s="8"/>
      <c r="RNI73" s="8"/>
      <c r="RNJ73" s="8"/>
      <c r="RNK73" s="8"/>
      <c r="RNL73" s="8"/>
      <c r="RNM73" s="8"/>
      <c r="RNN73" s="8"/>
      <c r="RNO73" s="8"/>
      <c r="RNP73" s="8"/>
      <c r="RNQ73" s="8"/>
      <c r="RNR73" s="8"/>
      <c r="RNS73" s="8"/>
      <c r="RNT73" s="8"/>
      <c r="RNU73" s="8"/>
      <c r="RNV73" s="8"/>
      <c r="RNW73" s="8"/>
      <c r="RNX73" s="8"/>
      <c r="RNY73" s="8"/>
      <c r="RNZ73" s="8"/>
      <c r="ROA73" s="8"/>
      <c r="ROB73" s="8"/>
      <c r="ROC73" s="8"/>
      <c r="ROD73" s="8"/>
      <c r="ROE73" s="8"/>
      <c r="ROF73" s="8"/>
      <c r="ROG73" s="8"/>
      <c r="ROH73" s="8"/>
      <c r="ROI73" s="8"/>
      <c r="ROJ73" s="8"/>
      <c r="ROK73" s="8"/>
      <c r="ROL73" s="8"/>
      <c r="ROM73" s="8"/>
      <c r="RON73" s="8"/>
      <c r="ROO73" s="8"/>
      <c r="ROP73" s="8"/>
      <c r="ROQ73" s="8"/>
      <c r="ROR73" s="8"/>
      <c r="ROS73" s="8"/>
      <c r="ROT73" s="8"/>
      <c r="ROU73" s="8"/>
      <c r="ROV73" s="8"/>
      <c r="ROW73" s="8"/>
      <c r="ROX73" s="8"/>
      <c r="ROY73" s="8"/>
      <c r="ROZ73" s="8"/>
      <c r="RPA73" s="8"/>
      <c r="RPB73" s="8"/>
      <c r="RPC73" s="8"/>
      <c r="RPD73" s="8"/>
      <c r="RPE73" s="8"/>
      <c r="RPF73" s="8"/>
      <c r="RPG73" s="8"/>
      <c r="RPH73" s="8"/>
      <c r="RPI73" s="8"/>
      <c r="RPJ73" s="8"/>
      <c r="RPK73" s="8"/>
      <c r="RPL73" s="8"/>
      <c r="RPM73" s="8"/>
      <c r="RPN73" s="8"/>
      <c r="RPO73" s="8"/>
      <c r="RPP73" s="8"/>
      <c r="RPQ73" s="8"/>
      <c r="RPR73" s="8"/>
      <c r="RPS73" s="8"/>
      <c r="RPT73" s="8"/>
      <c r="RPU73" s="8"/>
      <c r="RPV73" s="8"/>
      <c r="RPW73" s="8"/>
      <c r="RPX73" s="8"/>
      <c r="RPY73" s="8"/>
      <c r="RPZ73" s="8"/>
      <c r="RQA73" s="8"/>
      <c r="RQB73" s="8"/>
      <c r="RQC73" s="8"/>
      <c r="RQD73" s="8"/>
      <c r="RQE73" s="8"/>
      <c r="RQF73" s="8"/>
      <c r="RQG73" s="8"/>
      <c r="RQH73" s="8"/>
      <c r="RQI73" s="8"/>
      <c r="RQJ73" s="8"/>
      <c r="RQK73" s="8"/>
      <c r="RQL73" s="8"/>
      <c r="RQM73" s="8"/>
      <c r="RQN73" s="8"/>
      <c r="RQO73" s="8"/>
      <c r="RQP73" s="8"/>
      <c r="RQQ73" s="8"/>
      <c r="RQR73" s="8"/>
      <c r="RQS73" s="8"/>
      <c r="RQT73" s="8"/>
      <c r="RQU73" s="8"/>
      <c r="RQV73" s="8"/>
      <c r="RQW73" s="8"/>
      <c r="RQX73" s="8"/>
      <c r="RQY73" s="8"/>
      <c r="RQZ73" s="8"/>
      <c r="RRA73" s="8"/>
      <c r="RRB73" s="8"/>
      <c r="RRC73" s="8"/>
      <c r="RRD73" s="8"/>
      <c r="RRE73" s="8"/>
      <c r="RRF73" s="8"/>
      <c r="RRG73" s="8"/>
      <c r="RRH73" s="8"/>
      <c r="RRI73" s="8"/>
      <c r="RRJ73" s="8"/>
      <c r="RRK73" s="8"/>
      <c r="RRL73" s="8"/>
      <c r="RRM73" s="8"/>
      <c r="RRN73" s="8"/>
      <c r="RRO73" s="8"/>
      <c r="RRP73" s="8"/>
      <c r="RRQ73" s="8"/>
      <c r="RRR73" s="8"/>
      <c r="RRS73" s="8"/>
      <c r="RRT73" s="8"/>
      <c r="RRU73" s="8"/>
      <c r="RRV73" s="8"/>
      <c r="RRW73" s="8"/>
      <c r="RRX73" s="8"/>
      <c r="RRY73" s="8"/>
      <c r="RRZ73" s="8"/>
      <c r="RSA73" s="8"/>
      <c r="RSB73" s="8"/>
      <c r="RSC73" s="8"/>
      <c r="RSD73" s="8"/>
      <c r="RSE73" s="8"/>
      <c r="RSF73" s="8"/>
      <c r="RSG73" s="8"/>
      <c r="RSH73" s="8"/>
      <c r="RSI73" s="8"/>
      <c r="RSJ73" s="8"/>
      <c r="RSK73" s="8"/>
      <c r="RSL73" s="8"/>
      <c r="RSM73" s="8"/>
      <c r="RSN73" s="8"/>
      <c r="RSO73" s="8"/>
      <c r="RSP73" s="8"/>
      <c r="RSQ73" s="8"/>
      <c r="RSR73" s="8"/>
      <c r="RSS73" s="8"/>
      <c r="RST73" s="8"/>
      <c r="RSU73" s="8"/>
      <c r="RSV73" s="8"/>
      <c r="RSW73" s="8"/>
      <c r="RSX73" s="8"/>
      <c r="RSY73" s="8"/>
      <c r="RSZ73" s="8"/>
      <c r="RTA73" s="8"/>
      <c r="RTB73" s="8"/>
      <c r="RTC73" s="8"/>
      <c r="RTD73" s="8"/>
      <c r="RTE73" s="8"/>
      <c r="RTF73" s="8"/>
      <c r="RTG73" s="8"/>
      <c r="RTH73" s="8"/>
      <c r="RTI73" s="8"/>
      <c r="RTJ73" s="8"/>
      <c r="RTK73" s="8"/>
      <c r="RTL73" s="8"/>
      <c r="RTM73" s="8"/>
      <c r="RTN73" s="8"/>
      <c r="RTO73" s="8"/>
      <c r="RTP73" s="8"/>
      <c r="RTQ73" s="8"/>
      <c r="RTR73" s="8"/>
      <c r="RTS73" s="8"/>
      <c r="RTT73" s="8"/>
      <c r="RTU73" s="8"/>
      <c r="RTV73" s="8"/>
      <c r="RTW73" s="8"/>
      <c r="RTX73" s="8"/>
      <c r="RTY73" s="8"/>
      <c r="RTZ73" s="8"/>
      <c r="RUA73" s="8"/>
      <c r="RUB73" s="8"/>
      <c r="RUC73" s="8"/>
      <c r="RUD73" s="8"/>
      <c r="RUE73" s="8"/>
      <c r="RUF73" s="8"/>
      <c r="RUG73" s="8"/>
      <c r="RUH73" s="8"/>
      <c r="RUI73" s="8"/>
      <c r="RUJ73" s="8"/>
      <c r="RUK73" s="8"/>
      <c r="RUL73" s="8"/>
      <c r="RUM73" s="8"/>
      <c r="RUN73" s="8"/>
      <c r="RUO73" s="8"/>
      <c r="RUP73" s="8"/>
      <c r="RUQ73" s="8"/>
      <c r="RUR73" s="8"/>
      <c r="RUS73" s="8"/>
      <c r="RUT73" s="8"/>
      <c r="RUU73" s="8"/>
      <c r="RUV73" s="8"/>
      <c r="RUW73" s="8"/>
      <c r="RUX73" s="8"/>
      <c r="RUY73" s="8"/>
      <c r="RUZ73" s="8"/>
      <c r="RVA73" s="8"/>
      <c r="RVB73" s="8"/>
      <c r="RVC73" s="8"/>
      <c r="RVD73" s="8"/>
      <c r="RVE73" s="8"/>
      <c r="RVF73" s="8"/>
      <c r="RVG73" s="8"/>
      <c r="RVH73" s="8"/>
      <c r="RVI73" s="8"/>
      <c r="RVJ73" s="8"/>
      <c r="RVK73" s="8"/>
      <c r="RVL73" s="8"/>
      <c r="RVM73" s="8"/>
      <c r="RVN73" s="8"/>
      <c r="RVO73" s="8"/>
      <c r="RVP73" s="8"/>
      <c r="RVQ73" s="8"/>
      <c r="RVR73" s="8"/>
      <c r="RVS73" s="8"/>
      <c r="RVT73" s="8"/>
      <c r="RVU73" s="8"/>
      <c r="RVV73" s="8"/>
      <c r="RVW73" s="8"/>
      <c r="RVX73" s="8"/>
      <c r="RVY73" s="8"/>
      <c r="RVZ73" s="8"/>
      <c r="RWA73" s="8"/>
      <c r="RWB73" s="8"/>
      <c r="RWC73" s="8"/>
      <c r="RWD73" s="8"/>
      <c r="RWE73" s="8"/>
      <c r="RWF73" s="8"/>
      <c r="RWG73" s="8"/>
      <c r="RWH73" s="8"/>
      <c r="RWI73" s="8"/>
      <c r="RWJ73" s="8"/>
      <c r="RWK73" s="8"/>
      <c r="RWL73" s="8"/>
      <c r="RWM73" s="8"/>
      <c r="RWN73" s="8"/>
      <c r="RWO73" s="8"/>
      <c r="RWP73" s="8"/>
      <c r="RWQ73" s="8"/>
      <c r="RWR73" s="8"/>
      <c r="RWS73" s="8"/>
      <c r="RWT73" s="8"/>
      <c r="RWU73" s="8"/>
      <c r="RWV73" s="8"/>
      <c r="RWW73" s="8"/>
      <c r="RWX73" s="8"/>
      <c r="RWY73" s="8"/>
      <c r="RWZ73" s="8"/>
      <c r="RXA73" s="8"/>
      <c r="RXB73" s="8"/>
      <c r="RXC73" s="8"/>
      <c r="RXD73" s="8"/>
      <c r="RXE73" s="8"/>
      <c r="RXF73" s="8"/>
      <c r="RXG73" s="8"/>
      <c r="RXH73" s="8"/>
      <c r="RXI73" s="8"/>
      <c r="RXJ73" s="8"/>
      <c r="RXK73" s="8"/>
      <c r="RXL73" s="8"/>
      <c r="RXM73" s="8"/>
      <c r="RXN73" s="8"/>
      <c r="RXO73" s="8"/>
      <c r="RXP73" s="8"/>
      <c r="RXQ73" s="8"/>
      <c r="RXR73" s="8"/>
      <c r="RXS73" s="8"/>
      <c r="RXT73" s="8"/>
      <c r="RXU73" s="8"/>
      <c r="RXV73" s="8"/>
      <c r="RXW73" s="8"/>
      <c r="RXX73" s="8"/>
      <c r="RXY73" s="8"/>
      <c r="RXZ73" s="8"/>
      <c r="RYA73" s="8"/>
      <c r="RYB73" s="8"/>
      <c r="RYC73" s="8"/>
      <c r="RYD73" s="8"/>
      <c r="RYE73" s="8"/>
      <c r="RYF73" s="8"/>
      <c r="RYG73" s="8"/>
      <c r="RYH73" s="8"/>
      <c r="RYI73" s="8"/>
      <c r="RYJ73" s="8"/>
      <c r="RYK73" s="8"/>
      <c r="RYL73" s="8"/>
      <c r="RYM73" s="8"/>
      <c r="RYN73" s="8"/>
      <c r="RYO73" s="8"/>
      <c r="RYP73" s="8"/>
      <c r="RYQ73" s="8"/>
      <c r="RYR73" s="8"/>
      <c r="RYS73" s="8"/>
      <c r="RYT73" s="8"/>
      <c r="RYU73" s="8"/>
      <c r="RYV73" s="8"/>
      <c r="RYW73" s="8"/>
      <c r="RYX73" s="8"/>
      <c r="RYY73" s="8"/>
      <c r="RYZ73" s="8"/>
      <c r="RZA73" s="8"/>
      <c r="RZB73" s="8"/>
      <c r="RZC73" s="8"/>
      <c r="RZD73" s="8"/>
      <c r="RZE73" s="8"/>
      <c r="RZF73" s="8"/>
      <c r="RZG73" s="8"/>
      <c r="RZH73" s="8"/>
      <c r="RZI73" s="8"/>
      <c r="RZJ73" s="8"/>
      <c r="RZK73" s="8"/>
      <c r="RZL73" s="8"/>
      <c r="RZM73" s="8"/>
      <c r="RZN73" s="8"/>
      <c r="RZO73" s="8"/>
      <c r="RZP73" s="8"/>
      <c r="RZQ73" s="8"/>
      <c r="RZR73" s="8"/>
      <c r="RZS73" s="8"/>
      <c r="RZT73" s="8"/>
      <c r="RZU73" s="8"/>
      <c r="RZV73" s="8"/>
      <c r="RZW73" s="8"/>
      <c r="RZX73" s="8"/>
      <c r="RZY73" s="8"/>
      <c r="RZZ73" s="8"/>
      <c r="SAA73" s="8"/>
      <c r="SAB73" s="8"/>
      <c r="SAC73" s="8"/>
      <c r="SAD73" s="8"/>
      <c r="SAE73" s="8"/>
      <c r="SAF73" s="8"/>
      <c r="SAG73" s="8"/>
      <c r="SAH73" s="8"/>
      <c r="SAI73" s="8"/>
      <c r="SAJ73" s="8"/>
      <c r="SAK73" s="8"/>
      <c r="SAL73" s="8"/>
      <c r="SAM73" s="8"/>
      <c r="SAN73" s="8"/>
      <c r="SAO73" s="8"/>
      <c r="SAP73" s="8"/>
      <c r="SAQ73" s="8"/>
      <c r="SAR73" s="8"/>
      <c r="SAS73" s="8"/>
      <c r="SAT73" s="8"/>
      <c r="SAU73" s="8"/>
      <c r="SAV73" s="8"/>
      <c r="SAW73" s="8"/>
      <c r="SAX73" s="8"/>
      <c r="SAY73" s="8"/>
      <c r="SAZ73" s="8"/>
      <c r="SBA73" s="8"/>
      <c r="SBB73" s="8"/>
      <c r="SBC73" s="8"/>
      <c r="SBD73" s="8"/>
      <c r="SBE73" s="8"/>
      <c r="SBF73" s="8"/>
      <c r="SBG73" s="8"/>
      <c r="SBH73" s="8"/>
      <c r="SBI73" s="8"/>
      <c r="SBJ73" s="8"/>
      <c r="SBK73" s="8"/>
      <c r="SBL73" s="8"/>
      <c r="SBM73" s="8"/>
      <c r="SBN73" s="8"/>
      <c r="SBO73" s="8"/>
      <c r="SBP73" s="8"/>
      <c r="SBQ73" s="8"/>
      <c r="SBR73" s="8"/>
      <c r="SBS73" s="8"/>
      <c r="SBT73" s="8"/>
      <c r="SBU73" s="8"/>
      <c r="SBV73" s="8"/>
      <c r="SBW73" s="8"/>
      <c r="SBX73" s="8"/>
      <c r="SBY73" s="8"/>
      <c r="SBZ73" s="8"/>
      <c r="SCA73" s="8"/>
      <c r="SCB73" s="8"/>
      <c r="SCC73" s="8"/>
      <c r="SCD73" s="8"/>
      <c r="SCE73" s="8"/>
      <c r="SCF73" s="8"/>
      <c r="SCG73" s="8"/>
      <c r="SCH73" s="8"/>
      <c r="SCI73" s="8"/>
      <c r="SCJ73" s="8"/>
      <c r="SCK73" s="8"/>
      <c r="SCL73" s="8"/>
      <c r="SCM73" s="8"/>
      <c r="SCN73" s="8"/>
      <c r="SCO73" s="8"/>
      <c r="SCP73" s="8"/>
      <c r="SCQ73" s="8"/>
      <c r="SCR73" s="8"/>
      <c r="SCS73" s="8"/>
      <c r="SCT73" s="8"/>
      <c r="SCU73" s="8"/>
      <c r="SCV73" s="8"/>
      <c r="SCW73" s="8"/>
      <c r="SCX73" s="8"/>
      <c r="SCY73" s="8"/>
      <c r="SCZ73" s="8"/>
      <c r="SDA73" s="8"/>
      <c r="SDB73" s="8"/>
      <c r="SDC73" s="8"/>
      <c r="SDD73" s="8"/>
      <c r="SDE73" s="8"/>
      <c r="SDF73" s="8"/>
      <c r="SDG73" s="8"/>
      <c r="SDH73" s="8"/>
      <c r="SDI73" s="8"/>
      <c r="SDJ73" s="8"/>
      <c r="SDK73" s="8"/>
      <c r="SDL73" s="8"/>
      <c r="SDM73" s="8"/>
      <c r="SDN73" s="8"/>
      <c r="SDO73" s="8"/>
      <c r="SDP73" s="8"/>
      <c r="SDQ73" s="8"/>
      <c r="SDR73" s="8"/>
      <c r="SDS73" s="8"/>
      <c r="SDT73" s="8"/>
      <c r="SDU73" s="8"/>
      <c r="SDV73" s="8"/>
      <c r="SDW73" s="8"/>
      <c r="SDX73" s="8"/>
      <c r="SDY73" s="8"/>
      <c r="SDZ73" s="8"/>
      <c r="SEA73" s="8"/>
      <c r="SEB73" s="8"/>
      <c r="SEC73" s="8"/>
      <c r="SED73" s="8"/>
      <c r="SEE73" s="8"/>
      <c r="SEF73" s="8"/>
      <c r="SEG73" s="8"/>
      <c r="SEH73" s="8"/>
      <c r="SEI73" s="8"/>
      <c r="SEJ73" s="8"/>
      <c r="SEK73" s="8"/>
      <c r="SEL73" s="8"/>
      <c r="SEM73" s="8"/>
      <c r="SEN73" s="8"/>
      <c r="SEO73" s="8"/>
      <c r="SEP73" s="8"/>
      <c r="SEQ73" s="8"/>
      <c r="SER73" s="8"/>
      <c r="SES73" s="8"/>
      <c r="SET73" s="8"/>
      <c r="SEU73" s="8"/>
      <c r="SEV73" s="8"/>
      <c r="SEW73" s="8"/>
      <c r="SEX73" s="8"/>
      <c r="SEY73" s="8"/>
      <c r="SEZ73" s="8"/>
      <c r="SFA73" s="8"/>
      <c r="SFB73" s="8"/>
      <c r="SFC73" s="8"/>
      <c r="SFD73" s="8"/>
      <c r="SFE73" s="8"/>
      <c r="SFF73" s="8"/>
      <c r="SFG73" s="8"/>
      <c r="SFH73" s="8"/>
      <c r="SFI73" s="8"/>
      <c r="SFJ73" s="8"/>
      <c r="SFK73" s="8"/>
      <c r="SFL73" s="8"/>
      <c r="SFM73" s="8"/>
      <c r="SFN73" s="8"/>
      <c r="SFO73" s="8"/>
      <c r="SFP73" s="8"/>
      <c r="SFQ73" s="8"/>
      <c r="SFR73" s="8"/>
      <c r="SFS73" s="8"/>
      <c r="SFT73" s="8"/>
      <c r="SFU73" s="8"/>
      <c r="SFV73" s="8"/>
      <c r="SFW73" s="8"/>
      <c r="SFX73" s="8"/>
      <c r="SFY73" s="8"/>
      <c r="SFZ73" s="8"/>
      <c r="SGA73" s="8"/>
      <c r="SGB73" s="8"/>
      <c r="SGC73" s="8"/>
      <c r="SGD73" s="8"/>
      <c r="SGE73" s="8"/>
      <c r="SGF73" s="8"/>
      <c r="SGG73" s="8"/>
      <c r="SGH73" s="8"/>
      <c r="SGI73" s="8"/>
      <c r="SGJ73" s="8"/>
      <c r="SGK73" s="8"/>
      <c r="SGL73" s="8"/>
      <c r="SGM73" s="8"/>
      <c r="SGN73" s="8"/>
      <c r="SGO73" s="8"/>
      <c r="SGP73" s="8"/>
      <c r="SGQ73" s="8"/>
      <c r="SGR73" s="8"/>
      <c r="SGS73" s="8"/>
      <c r="SGT73" s="8"/>
      <c r="SGU73" s="8"/>
      <c r="SGV73" s="8"/>
      <c r="SGW73" s="8"/>
      <c r="SGX73" s="8"/>
      <c r="SGY73" s="8"/>
      <c r="SGZ73" s="8"/>
      <c r="SHA73" s="8"/>
      <c r="SHB73" s="8"/>
      <c r="SHC73" s="8"/>
      <c r="SHD73" s="8"/>
      <c r="SHE73" s="8"/>
      <c r="SHF73" s="8"/>
      <c r="SHG73" s="8"/>
      <c r="SHH73" s="8"/>
      <c r="SHI73" s="8"/>
      <c r="SHJ73" s="8"/>
      <c r="SHK73" s="8"/>
      <c r="SHL73" s="8"/>
      <c r="SHM73" s="8"/>
      <c r="SHN73" s="8"/>
      <c r="SHO73" s="8"/>
      <c r="SHP73" s="8"/>
      <c r="SHQ73" s="8"/>
      <c r="SHR73" s="8"/>
      <c r="SHS73" s="8"/>
      <c r="SHT73" s="8"/>
      <c r="SHU73" s="8"/>
      <c r="SHV73" s="8"/>
      <c r="SHW73" s="8"/>
      <c r="SHX73" s="8"/>
      <c r="SHY73" s="8"/>
      <c r="SHZ73" s="8"/>
      <c r="SIA73" s="8"/>
      <c r="SIB73" s="8"/>
      <c r="SIC73" s="8"/>
      <c r="SID73" s="8"/>
      <c r="SIE73" s="8"/>
      <c r="SIF73" s="8"/>
      <c r="SIG73" s="8"/>
      <c r="SIH73" s="8"/>
      <c r="SII73" s="8"/>
      <c r="SIJ73" s="8"/>
      <c r="SIK73" s="8"/>
      <c r="SIL73" s="8"/>
      <c r="SIM73" s="8"/>
      <c r="SIN73" s="8"/>
      <c r="SIO73" s="8"/>
      <c r="SIP73" s="8"/>
      <c r="SIQ73" s="8"/>
      <c r="SIR73" s="8"/>
      <c r="SIS73" s="8"/>
      <c r="SIT73" s="8"/>
      <c r="SIU73" s="8"/>
      <c r="SIV73" s="8"/>
      <c r="SIW73" s="8"/>
      <c r="SIX73" s="8"/>
      <c r="SIY73" s="8"/>
      <c r="SIZ73" s="8"/>
      <c r="SJA73" s="8"/>
      <c r="SJB73" s="8"/>
      <c r="SJC73" s="8"/>
      <c r="SJD73" s="8"/>
      <c r="SJE73" s="8"/>
      <c r="SJF73" s="8"/>
      <c r="SJG73" s="8"/>
      <c r="SJH73" s="8"/>
      <c r="SJI73" s="8"/>
      <c r="SJJ73" s="8"/>
      <c r="SJK73" s="8"/>
      <c r="SJL73" s="8"/>
      <c r="SJM73" s="8"/>
      <c r="SJN73" s="8"/>
      <c r="SJO73" s="8"/>
      <c r="SJP73" s="8"/>
      <c r="SJQ73" s="8"/>
      <c r="SJR73" s="8"/>
      <c r="SJS73" s="8"/>
      <c r="SJT73" s="8"/>
      <c r="SJU73" s="8"/>
      <c r="SJV73" s="8"/>
      <c r="SJW73" s="8"/>
      <c r="SJX73" s="8"/>
      <c r="SJY73" s="8"/>
      <c r="SJZ73" s="8"/>
      <c r="SKA73" s="8"/>
      <c r="SKB73" s="8"/>
      <c r="SKC73" s="8"/>
      <c r="SKD73" s="8"/>
      <c r="SKE73" s="8"/>
      <c r="SKF73" s="8"/>
      <c r="SKG73" s="8"/>
      <c r="SKH73" s="8"/>
      <c r="SKI73" s="8"/>
      <c r="SKJ73" s="8"/>
      <c r="SKK73" s="8"/>
      <c r="SKL73" s="8"/>
      <c r="SKM73" s="8"/>
      <c r="SKN73" s="8"/>
      <c r="SKO73" s="8"/>
      <c r="SKP73" s="8"/>
      <c r="SKQ73" s="8"/>
      <c r="SKR73" s="8"/>
      <c r="SKS73" s="8"/>
      <c r="SKT73" s="8"/>
      <c r="SKU73" s="8"/>
      <c r="SKV73" s="8"/>
      <c r="SKW73" s="8"/>
      <c r="SKX73" s="8"/>
      <c r="SKY73" s="8"/>
      <c r="SKZ73" s="8"/>
      <c r="SLA73" s="8"/>
      <c r="SLB73" s="8"/>
      <c r="SLC73" s="8"/>
      <c r="SLD73" s="8"/>
      <c r="SLE73" s="8"/>
      <c r="SLF73" s="8"/>
      <c r="SLG73" s="8"/>
      <c r="SLH73" s="8"/>
      <c r="SLI73" s="8"/>
      <c r="SLJ73" s="8"/>
      <c r="SLK73" s="8"/>
      <c r="SLL73" s="8"/>
      <c r="SLM73" s="8"/>
      <c r="SLN73" s="8"/>
      <c r="SLO73" s="8"/>
      <c r="SLP73" s="8"/>
      <c r="SLQ73" s="8"/>
      <c r="SLR73" s="8"/>
      <c r="SLS73" s="8"/>
      <c r="SLT73" s="8"/>
      <c r="SLU73" s="8"/>
      <c r="SLV73" s="8"/>
      <c r="SLW73" s="8"/>
      <c r="SLX73" s="8"/>
      <c r="SLY73" s="8"/>
      <c r="SLZ73" s="8"/>
      <c r="SMA73" s="8"/>
      <c r="SMB73" s="8"/>
      <c r="SMC73" s="8"/>
      <c r="SMD73" s="8"/>
      <c r="SME73" s="8"/>
      <c r="SMF73" s="8"/>
      <c r="SMG73" s="8"/>
      <c r="SMH73" s="8"/>
      <c r="SMI73" s="8"/>
      <c r="SMJ73" s="8"/>
      <c r="SMK73" s="8"/>
      <c r="SML73" s="8"/>
      <c r="SMM73" s="8"/>
      <c r="SMN73" s="8"/>
      <c r="SMO73" s="8"/>
      <c r="SMP73" s="8"/>
      <c r="SMQ73" s="8"/>
      <c r="SMR73" s="8"/>
      <c r="SMS73" s="8"/>
      <c r="SMT73" s="8"/>
      <c r="SMU73" s="8"/>
      <c r="SMV73" s="8"/>
      <c r="SMW73" s="8"/>
      <c r="SMX73" s="8"/>
      <c r="SMY73" s="8"/>
      <c r="SMZ73" s="8"/>
      <c r="SNA73" s="8"/>
      <c r="SNB73" s="8"/>
      <c r="SNC73" s="8"/>
      <c r="SND73" s="8"/>
      <c r="SNE73" s="8"/>
      <c r="SNF73" s="8"/>
      <c r="SNG73" s="8"/>
      <c r="SNH73" s="8"/>
      <c r="SNI73" s="8"/>
      <c r="SNJ73" s="8"/>
      <c r="SNK73" s="8"/>
      <c r="SNL73" s="8"/>
      <c r="SNM73" s="8"/>
      <c r="SNN73" s="8"/>
      <c r="SNO73" s="8"/>
      <c r="SNP73" s="8"/>
      <c r="SNQ73" s="8"/>
      <c r="SNR73" s="8"/>
      <c r="SNS73" s="8"/>
      <c r="SNT73" s="8"/>
      <c r="SNU73" s="8"/>
      <c r="SNV73" s="8"/>
      <c r="SNW73" s="8"/>
      <c r="SNX73" s="8"/>
      <c r="SNY73" s="8"/>
      <c r="SNZ73" s="8"/>
      <c r="SOA73" s="8"/>
      <c r="SOB73" s="8"/>
      <c r="SOC73" s="8"/>
      <c r="SOD73" s="8"/>
      <c r="SOE73" s="8"/>
      <c r="SOF73" s="8"/>
      <c r="SOG73" s="8"/>
      <c r="SOH73" s="8"/>
      <c r="SOI73" s="8"/>
      <c r="SOJ73" s="8"/>
      <c r="SOK73" s="8"/>
      <c r="SOL73" s="8"/>
      <c r="SOM73" s="8"/>
      <c r="SON73" s="8"/>
      <c r="SOO73" s="8"/>
      <c r="SOP73" s="8"/>
      <c r="SOQ73" s="8"/>
      <c r="SOR73" s="8"/>
      <c r="SOS73" s="8"/>
      <c r="SOT73" s="8"/>
      <c r="SOU73" s="8"/>
      <c r="SOV73" s="8"/>
      <c r="SOW73" s="8"/>
      <c r="SOX73" s="8"/>
      <c r="SOY73" s="8"/>
      <c r="SOZ73" s="8"/>
      <c r="SPA73" s="8"/>
      <c r="SPB73" s="8"/>
      <c r="SPC73" s="8"/>
      <c r="SPD73" s="8"/>
      <c r="SPE73" s="8"/>
      <c r="SPF73" s="8"/>
      <c r="SPG73" s="8"/>
      <c r="SPH73" s="8"/>
      <c r="SPI73" s="8"/>
      <c r="SPJ73" s="8"/>
      <c r="SPK73" s="8"/>
      <c r="SPL73" s="8"/>
      <c r="SPM73" s="8"/>
      <c r="SPN73" s="8"/>
      <c r="SPO73" s="8"/>
      <c r="SPP73" s="8"/>
      <c r="SPQ73" s="8"/>
      <c r="SPR73" s="8"/>
      <c r="SPS73" s="8"/>
      <c r="SPT73" s="8"/>
      <c r="SPU73" s="8"/>
      <c r="SPV73" s="8"/>
      <c r="SPW73" s="8"/>
      <c r="SPX73" s="8"/>
      <c r="SPY73" s="8"/>
      <c r="SPZ73" s="8"/>
      <c r="SQA73" s="8"/>
      <c r="SQB73" s="8"/>
      <c r="SQC73" s="8"/>
      <c r="SQD73" s="8"/>
      <c r="SQE73" s="8"/>
      <c r="SQF73" s="8"/>
      <c r="SQG73" s="8"/>
      <c r="SQH73" s="8"/>
      <c r="SQI73" s="8"/>
      <c r="SQJ73" s="8"/>
      <c r="SQK73" s="8"/>
      <c r="SQL73" s="8"/>
      <c r="SQM73" s="8"/>
      <c r="SQN73" s="8"/>
      <c r="SQO73" s="8"/>
      <c r="SQP73" s="8"/>
      <c r="SQQ73" s="8"/>
      <c r="SQR73" s="8"/>
      <c r="SQS73" s="8"/>
      <c r="SQT73" s="8"/>
      <c r="SQU73" s="8"/>
      <c r="SQV73" s="8"/>
      <c r="SQW73" s="8"/>
      <c r="SQX73" s="8"/>
      <c r="SQY73" s="8"/>
      <c r="SQZ73" s="8"/>
      <c r="SRA73" s="8"/>
      <c r="SRB73" s="8"/>
      <c r="SRC73" s="8"/>
      <c r="SRD73" s="8"/>
      <c r="SRE73" s="8"/>
      <c r="SRF73" s="8"/>
      <c r="SRG73" s="8"/>
      <c r="SRH73" s="8"/>
      <c r="SRI73" s="8"/>
      <c r="SRJ73" s="8"/>
      <c r="SRK73" s="8"/>
      <c r="SRL73" s="8"/>
      <c r="SRM73" s="8"/>
      <c r="SRN73" s="8"/>
      <c r="SRO73" s="8"/>
      <c r="SRP73" s="8"/>
      <c r="SRQ73" s="8"/>
      <c r="SRR73" s="8"/>
      <c r="SRS73" s="8"/>
      <c r="SRT73" s="8"/>
      <c r="SRU73" s="8"/>
      <c r="SRV73" s="8"/>
      <c r="SRW73" s="8"/>
      <c r="SRX73" s="8"/>
      <c r="SRY73" s="8"/>
      <c r="SRZ73" s="8"/>
      <c r="SSA73" s="8"/>
      <c r="SSB73" s="8"/>
      <c r="SSC73" s="8"/>
      <c r="SSD73" s="8"/>
      <c r="SSE73" s="8"/>
      <c r="SSF73" s="8"/>
      <c r="SSG73" s="8"/>
      <c r="SSH73" s="8"/>
      <c r="SSI73" s="8"/>
      <c r="SSJ73" s="8"/>
      <c r="SSK73" s="8"/>
      <c r="SSL73" s="8"/>
      <c r="SSM73" s="8"/>
      <c r="SSN73" s="8"/>
      <c r="SSO73" s="8"/>
      <c r="SSP73" s="8"/>
      <c r="SSQ73" s="8"/>
      <c r="SSR73" s="8"/>
      <c r="SSS73" s="8"/>
      <c r="SST73" s="8"/>
      <c r="SSU73" s="8"/>
      <c r="SSV73" s="8"/>
      <c r="SSW73" s="8"/>
      <c r="SSX73" s="8"/>
      <c r="SSY73" s="8"/>
      <c r="SSZ73" s="8"/>
      <c r="STA73" s="8"/>
      <c r="STB73" s="8"/>
      <c r="STC73" s="8"/>
      <c r="STD73" s="8"/>
      <c r="STE73" s="8"/>
      <c r="STF73" s="8"/>
      <c r="STG73" s="8"/>
      <c r="STH73" s="8"/>
      <c r="STI73" s="8"/>
      <c r="STJ73" s="8"/>
      <c r="STK73" s="8"/>
      <c r="STL73" s="8"/>
      <c r="STM73" s="8"/>
      <c r="STN73" s="8"/>
      <c r="STO73" s="8"/>
      <c r="STP73" s="8"/>
      <c r="STQ73" s="8"/>
      <c r="STR73" s="8"/>
      <c r="STS73" s="8"/>
      <c r="STT73" s="8"/>
      <c r="STU73" s="8"/>
      <c r="STV73" s="8"/>
      <c r="STW73" s="8"/>
      <c r="STX73" s="8"/>
      <c r="STY73" s="8"/>
      <c r="STZ73" s="8"/>
      <c r="SUA73" s="8"/>
      <c r="SUB73" s="8"/>
      <c r="SUC73" s="8"/>
      <c r="SUD73" s="8"/>
      <c r="SUE73" s="8"/>
      <c r="SUF73" s="8"/>
      <c r="SUG73" s="8"/>
      <c r="SUH73" s="8"/>
      <c r="SUI73" s="8"/>
      <c r="SUJ73" s="8"/>
      <c r="SUK73" s="8"/>
      <c r="SUL73" s="8"/>
      <c r="SUM73" s="8"/>
      <c r="SUN73" s="8"/>
      <c r="SUO73" s="8"/>
      <c r="SUP73" s="8"/>
      <c r="SUQ73" s="8"/>
      <c r="SUR73" s="8"/>
      <c r="SUS73" s="8"/>
      <c r="SUT73" s="8"/>
      <c r="SUU73" s="8"/>
      <c r="SUV73" s="8"/>
      <c r="SUW73" s="8"/>
      <c r="SUX73" s="8"/>
      <c r="SUY73" s="8"/>
      <c r="SUZ73" s="8"/>
      <c r="SVA73" s="8"/>
      <c r="SVB73" s="8"/>
      <c r="SVC73" s="8"/>
      <c r="SVD73" s="8"/>
      <c r="SVE73" s="8"/>
      <c r="SVF73" s="8"/>
      <c r="SVG73" s="8"/>
      <c r="SVH73" s="8"/>
      <c r="SVI73" s="8"/>
      <c r="SVJ73" s="8"/>
      <c r="SVK73" s="8"/>
      <c r="SVL73" s="8"/>
      <c r="SVM73" s="8"/>
      <c r="SVN73" s="8"/>
      <c r="SVO73" s="8"/>
      <c r="SVP73" s="8"/>
      <c r="SVQ73" s="8"/>
      <c r="SVR73" s="8"/>
      <c r="SVS73" s="8"/>
      <c r="SVT73" s="8"/>
      <c r="SVU73" s="8"/>
      <c r="SVV73" s="8"/>
      <c r="SVW73" s="8"/>
      <c r="SVX73" s="8"/>
      <c r="SVY73" s="8"/>
      <c r="SVZ73" s="8"/>
      <c r="SWA73" s="8"/>
      <c r="SWB73" s="8"/>
      <c r="SWC73" s="8"/>
      <c r="SWD73" s="8"/>
      <c r="SWE73" s="8"/>
      <c r="SWF73" s="8"/>
      <c r="SWG73" s="8"/>
      <c r="SWH73" s="8"/>
      <c r="SWI73" s="8"/>
      <c r="SWJ73" s="8"/>
      <c r="SWK73" s="8"/>
      <c r="SWL73" s="8"/>
      <c r="SWM73" s="8"/>
      <c r="SWN73" s="8"/>
      <c r="SWO73" s="8"/>
      <c r="SWP73" s="8"/>
      <c r="SWQ73" s="8"/>
      <c r="SWR73" s="8"/>
      <c r="SWS73" s="8"/>
      <c r="SWT73" s="8"/>
      <c r="SWU73" s="8"/>
      <c r="SWV73" s="8"/>
      <c r="SWW73" s="8"/>
      <c r="SWX73" s="8"/>
      <c r="SWY73" s="8"/>
      <c r="SWZ73" s="8"/>
      <c r="SXA73" s="8"/>
      <c r="SXB73" s="8"/>
      <c r="SXC73" s="8"/>
      <c r="SXD73" s="8"/>
      <c r="SXE73" s="8"/>
      <c r="SXF73" s="8"/>
      <c r="SXG73" s="8"/>
      <c r="SXH73" s="8"/>
      <c r="SXI73" s="8"/>
      <c r="SXJ73" s="8"/>
      <c r="SXK73" s="8"/>
      <c r="SXL73" s="8"/>
      <c r="SXM73" s="8"/>
      <c r="SXN73" s="8"/>
      <c r="SXO73" s="8"/>
      <c r="SXP73" s="8"/>
      <c r="SXQ73" s="8"/>
      <c r="SXR73" s="8"/>
      <c r="SXS73" s="8"/>
      <c r="SXT73" s="8"/>
      <c r="SXU73" s="8"/>
      <c r="SXV73" s="8"/>
      <c r="SXW73" s="8"/>
      <c r="SXX73" s="8"/>
      <c r="SXY73" s="8"/>
      <c r="SXZ73" s="8"/>
      <c r="SYA73" s="8"/>
      <c r="SYB73" s="8"/>
      <c r="SYC73" s="8"/>
      <c r="SYD73" s="8"/>
      <c r="SYE73" s="8"/>
      <c r="SYF73" s="8"/>
      <c r="SYG73" s="8"/>
      <c r="SYH73" s="8"/>
      <c r="SYI73" s="8"/>
      <c r="SYJ73" s="8"/>
      <c r="SYK73" s="8"/>
      <c r="SYL73" s="8"/>
      <c r="SYM73" s="8"/>
      <c r="SYN73" s="8"/>
      <c r="SYO73" s="8"/>
      <c r="SYP73" s="8"/>
      <c r="SYQ73" s="8"/>
      <c r="SYR73" s="8"/>
      <c r="SYS73" s="8"/>
      <c r="SYT73" s="8"/>
      <c r="SYU73" s="8"/>
      <c r="SYV73" s="8"/>
      <c r="SYW73" s="8"/>
      <c r="SYX73" s="8"/>
      <c r="SYY73" s="8"/>
      <c r="SYZ73" s="8"/>
      <c r="SZA73" s="8"/>
      <c r="SZB73" s="8"/>
      <c r="SZC73" s="8"/>
      <c r="SZD73" s="8"/>
      <c r="SZE73" s="8"/>
      <c r="SZF73" s="8"/>
      <c r="SZG73" s="8"/>
      <c r="SZH73" s="8"/>
      <c r="SZI73" s="8"/>
      <c r="SZJ73" s="8"/>
      <c r="SZK73" s="8"/>
      <c r="SZL73" s="8"/>
      <c r="SZM73" s="8"/>
      <c r="SZN73" s="8"/>
      <c r="SZO73" s="8"/>
      <c r="SZP73" s="8"/>
      <c r="SZQ73" s="8"/>
      <c r="SZR73" s="8"/>
      <c r="SZS73" s="8"/>
      <c r="SZT73" s="8"/>
      <c r="SZU73" s="8"/>
      <c r="SZV73" s="8"/>
      <c r="SZW73" s="8"/>
      <c r="SZX73" s="8"/>
      <c r="SZY73" s="8"/>
      <c r="SZZ73" s="8"/>
      <c r="TAA73" s="8"/>
      <c r="TAB73" s="8"/>
      <c r="TAC73" s="8"/>
      <c r="TAD73" s="8"/>
      <c r="TAE73" s="8"/>
      <c r="TAF73" s="8"/>
      <c r="TAG73" s="8"/>
      <c r="TAH73" s="8"/>
      <c r="TAI73" s="8"/>
      <c r="TAJ73" s="8"/>
      <c r="TAK73" s="8"/>
      <c r="TAL73" s="8"/>
      <c r="TAM73" s="8"/>
      <c r="TAN73" s="8"/>
      <c r="TAO73" s="8"/>
      <c r="TAP73" s="8"/>
      <c r="TAQ73" s="8"/>
      <c r="TAR73" s="8"/>
      <c r="TAS73" s="8"/>
      <c r="TAT73" s="8"/>
      <c r="TAU73" s="8"/>
      <c r="TAV73" s="8"/>
      <c r="TAW73" s="8"/>
      <c r="TAX73" s="8"/>
      <c r="TAY73" s="8"/>
      <c r="TAZ73" s="8"/>
      <c r="TBA73" s="8"/>
      <c r="TBB73" s="8"/>
      <c r="TBC73" s="8"/>
      <c r="TBD73" s="8"/>
      <c r="TBE73" s="8"/>
      <c r="TBF73" s="8"/>
      <c r="TBG73" s="8"/>
      <c r="TBH73" s="8"/>
      <c r="TBI73" s="8"/>
      <c r="TBJ73" s="8"/>
      <c r="TBK73" s="8"/>
      <c r="TBL73" s="8"/>
      <c r="TBM73" s="8"/>
      <c r="TBN73" s="8"/>
      <c r="TBO73" s="8"/>
      <c r="TBP73" s="8"/>
      <c r="TBQ73" s="8"/>
      <c r="TBR73" s="8"/>
      <c r="TBS73" s="8"/>
      <c r="TBT73" s="8"/>
      <c r="TBU73" s="8"/>
      <c r="TBV73" s="8"/>
      <c r="TBW73" s="8"/>
      <c r="TBX73" s="8"/>
      <c r="TBY73" s="8"/>
      <c r="TBZ73" s="8"/>
      <c r="TCA73" s="8"/>
      <c r="TCB73" s="8"/>
      <c r="TCC73" s="8"/>
      <c r="TCD73" s="8"/>
      <c r="TCE73" s="8"/>
      <c r="TCF73" s="8"/>
      <c r="TCG73" s="8"/>
      <c r="TCH73" s="8"/>
      <c r="TCI73" s="8"/>
      <c r="TCJ73" s="8"/>
      <c r="TCK73" s="8"/>
      <c r="TCL73" s="8"/>
      <c r="TCM73" s="8"/>
      <c r="TCN73" s="8"/>
      <c r="TCO73" s="8"/>
      <c r="TCP73" s="8"/>
      <c r="TCQ73" s="8"/>
      <c r="TCR73" s="8"/>
      <c r="TCS73" s="8"/>
      <c r="TCT73" s="8"/>
      <c r="TCU73" s="8"/>
      <c r="TCV73" s="8"/>
      <c r="TCW73" s="8"/>
      <c r="TCX73" s="8"/>
      <c r="TCY73" s="8"/>
      <c r="TCZ73" s="8"/>
      <c r="TDA73" s="8"/>
      <c r="TDB73" s="8"/>
      <c r="TDC73" s="8"/>
      <c r="TDD73" s="8"/>
      <c r="TDE73" s="8"/>
      <c r="TDF73" s="8"/>
      <c r="TDG73" s="8"/>
      <c r="TDH73" s="8"/>
      <c r="TDI73" s="8"/>
      <c r="TDJ73" s="8"/>
      <c r="TDK73" s="8"/>
      <c r="TDL73" s="8"/>
      <c r="TDM73" s="8"/>
      <c r="TDN73" s="8"/>
      <c r="TDO73" s="8"/>
      <c r="TDP73" s="8"/>
      <c r="TDQ73" s="8"/>
      <c r="TDR73" s="8"/>
      <c r="TDS73" s="8"/>
      <c r="TDT73" s="8"/>
      <c r="TDU73" s="8"/>
      <c r="TDV73" s="8"/>
      <c r="TDW73" s="8"/>
      <c r="TDX73" s="8"/>
      <c r="TDY73" s="8"/>
      <c r="TDZ73" s="8"/>
      <c r="TEA73" s="8"/>
      <c r="TEB73" s="8"/>
      <c r="TEC73" s="8"/>
      <c r="TED73" s="8"/>
      <c r="TEE73" s="8"/>
      <c r="TEF73" s="8"/>
      <c r="TEG73" s="8"/>
      <c r="TEH73" s="8"/>
      <c r="TEI73" s="8"/>
      <c r="TEJ73" s="8"/>
      <c r="TEK73" s="8"/>
      <c r="TEL73" s="8"/>
      <c r="TEM73" s="8"/>
      <c r="TEN73" s="8"/>
      <c r="TEO73" s="8"/>
      <c r="TEP73" s="8"/>
      <c r="TEQ73" s="8"/>
      <c r="TER73" s="8"/>
      <c r="TES73" s="8"/>
      <c r="TET73" s="8"/>
      <c r="TEU73" s="8"/>
      <c r="TEV73" s="8"/>
      <c r="TEW73" s="8"/>
      <c r="TEX73" s="8"/>
      <c r="TEY73" s="8"/>
      <c r="TEZ73" s="8"/>
      <c r="TFA73" s="8"/>
      <c r="TFB73" s="8"/>
      <c r="TFC73" s="8"/>
      <c r="TFD73" s="8"/>
      <c r="TFE73" s="8"/>
      <c r="TFF73" s="8"/>
      <c r="TFG73" s="8"/>
      <c r="TFH73" s="8"/>
      <c r="TFI73" s="8"/>
      <c r="TFJ73" s="8"/>
      <c r="TFK73" s="8"/>
      <c r="TFL73" s="8"/>
      <c r="TFM73" s="8"/>
      <c r="TFN73" s="8"/>
      <c r="TFO73" s="8"/>
      <c r="TFP73" s="8"/>
      <c r="TFQ73" s="8"/>
      <c r="TFR73" s="8"/>
      <c r="TFS73" s="8"/>
      <c r="TFT73" s="8"/>
      <c r="TFU73" s="8"/>
      <c r="TFV73" s="8"/>
      <c r="TFW73" s="8"/>
      <c r="TFX73" s="8"/>
      <c r="TFY73" s="8"/>
      <c r="TFZ73" s="8"/>
      <c r="TGA73" s="8"/>
      <c r="TGB73" s="8"/>
      <c r="TGC73" s="8"/>
      <c r="TGD73" s="8"/>
      <c r="TGE73" s="8"/>
      <c r="TGF73" s="8"/>
      <c r="TGG73" s="8"/>
      <c r="TGH73" s="8"/>
      <c r="TGI73" s="8"/>
      <c r="TGJ73" s="8"/>
      <c r="TGK73" s="8"/>
      <c r="TGL73" s="8"/>
      <c r="TGM73" s="8"/>
      <c r="TGN73" s="8"/>
      <c r="TGO73" s="8"/>
      <c r="TGP73" s="8"/>
      <c r="TGQ73" s="8"/>
      <c r="TGR73" s="8"/>
      <c r="TGS73" s="8"/>
      <c r="TGT73" s="8"/>
      <c r="TGU73" s="8"/>
      <c r="TGV73" s="8"/>
      <c r="TGW73" s="8"/>
      <c r="TGX73" s="8"/>
      <c r="TGY73" s="8"/>
      <c r="TGZ73" s="8"/>
      <c r="THA73" s="8"/>
      <c r="THB73" s="8"/>
      <c r="THC73" s="8"/>
      <c r="THD73" s="8"/>
      <c r="THE73" s="8"/>
      <c r="THF73" s="8"/>
      <c r="THG73" s="8"/>
      <c r="THH73" s="8"/>
      <c r="THI73" s="8"/>
      <c r="THJ73" s="8"/>
      <c r="THK73" s="8"/>
      <c r="THL73" s="8"/>
      <c r="THM73" s="8"/>
      <c r="THN73" s="8"/>
      <c r="THO73" s="8"/>
      <c r="THP73" s="8"/>
      <c r="THQ73" s="8"/>
      <c r="THR73" s="8"/>
      <c r="THS73" s="8"/>
      <c r="THT73" s="8"/>
      <c r="THU73" s="8"/>
      <c r="THV73" s="8"/>
      <c r="THW73" s="8"/>
      <c r="THX73" s="8"/>
      <c r="THY73" s="8"/>
      <c r="THZ73" s="8"/>
      <c r="TIA73" s="8"/>
      <c r="TIB73" s="8"/>
      <c r="TIC73" s="8"/>
      <c r="TID73" s="8"/>
      <c r="TIE73" s="8"/>
      <c r="TIF73" s="8"/>
      <c r="TIG73" s="8"/>
      <c r="TIH73" s="8"/>
      <c r="TII73" s="8"/>
      <c r="TIJ73" s="8"/>
      <c r="TIK73" s="8"/>
      <c r="TIL73" s="8"/>
      <c r="TIM73" s="8"/>
      <c r="TIN73" s="8"/>
      <c r="TIO73" s="8"/>
      <c r="TIP73" s="8"/>
      <c r="TIQ73" s="8"/>
      <c r="TIR73" s="8"/>
      <c r="TIS73" s="8"/>
      <c r="TIT73" s="8"/>
      <c r="TIU73" s="8"/>
      <c r="TIV73" s="8"/>
      <c r="TIW73" s="8"/>
      <c r="TIX73" s="8"/>
      <c r="TIY73" s="8"/>
      <c r="TIZ73" s="8"/>
      <c r="TJA73" s="8"/>
      <c r="TJB73" s="8"/>
      <c r="TJC73" s="8"/>
      <c r="TJD73" s="8"/>
      <c r="TJE73" s="8"/>
      <c r="TJF73" s="8"/>
      <c r="TJG73" s="8"/>
      <c r="TJH73" s="8"/>
      <c r="TJI73" s="8"/>
      <c r="TJJ73" s="8"/>
      <c r="TJK73" s="8"/>
      <c r="TJL73" s="8"/>
      <c r="TJM73" s="8"/>
      <c r="TJN73" s="8"/>
      <c r="TJO73" s="8"/>
      <c r="TJP73" s="8"/>
      <c r="TJQ73" s="8"/>
      <c r="TJR73" s="8"/>
      <c r="TJS73" s="8"/>
      <c r="TJT73" s="8"/>
      <c r="TJU73" s="8"/>
      <c r="TJV73" s="8"/>
      <c r="TJW73" s="8"/>
      <c r="TJX73" s="8"/>
      <c r="TJY73" s="8"/>
      <c r="TJZ73" s="8"/>
      <c r="TKA73" s="8"/>
      <c r="TKB73" s="8"/>
      <c r="TKC73" s="8"/>
      <c r="TKD73" s="8"/>
      <c r="TKE73" s="8"/>
      <c r="TKF73" s="8"/>
      <c r="TKG73" s="8"/>
      <c r="TKH73" s="8"/>
      <c r="TKI73" s="8"/>
      <c r="TKJ73" s="8"/>
      <c r="TKK73" s="8"/>
      <c r="TKL73" s="8"/>
      <c r="TKM73" s="8"/>
      <c r="TKN73" s="8"/>
      <c r="TKO73" s="8"/>
      <c r="TKP73" s="8"/>
      <c r="TKQ73" s="8"/>
      <c r="TKR73" s="8"/>
      <c r="TKS73" s="8"/>
      <c r="TKT73" s="8"/>
      <c r="TKU73" s="8"/>
      <c r="TKV73" s="8"/>
      <c r="TKW73" s="8"/>
      <c r="TKX73" s="8"/>
      <c r="TKY73" s="8"/>
      <c r="TKZ73" s="8"/>
      <c r="TLA73" s="8"/>
      <c r="TLB73" s="8"/>
      <c r="TLC73" s="8"/>
      <c r="TLD73" s="8"/>
      <c r="TLE73" s="8"/>
      <c r="TLF73" s="8"/>
      <c r="TLG73" s="8"/>
      <c r="TLH73" s="8"/>
      <c r="TLI73" s="8"/>
      <c r="TLJ73" s="8"/>
      <c r="TLK73" s="8"/>
      <c r="TLL73" s="8"/>
      <c r="TLM73" s="8"/>
      <c r="TLN73" s="8"/>
      <c r="TLO73" s="8"/>
      <c r="TLP73" s="8"/>
      <c r="TLQ73" s="8"/>
      <c r="TLR73" s="8"/>
      <c r="TLS73" s="8"/>
      <c r="TLT73" s="8"/>
      <c r="TLU73" s="8"/>
      <c r="TLV73" s="8"/>
      <c r="TLW73" s="8"/>
      <c r="TLX73" s="8"/>
      <c r="TLY73" s="8"/>
      <c r="TLZ73" s="8"/>
      <c r="TMA73" s="8"/>
      <c r="TMB73" s="8"/>
      <c r="TMC73" s="8"/>
      <c r="TMD73" s="8"/>
      <c r="TME73" s="8"/>
      <c r="TMF73" s="8"/>
      <c r="TMG73" s="8"/>
      <c r="TMH73" s="8"/>
      <c r="TMI73" s="8"/>
      <c r="TMJ73" s="8"/>
      <c r="TMK73" s="8"/>
      <c r="TML73" s="8"/>
      <c r="TMM73" s="8"/>
      <c r="TMN73" s="8"/>
      <c r="TMO73" s="8"/>
      <c r="TMP73" s="8"/>
      <c r="TMQ73" s="8"/>
      <c r="TMR73" s="8"/>
      <c r="TMS73" s="8"/>
      <c r="TMT73" s="8"/>
      <c r="TMU73" s="8"/>
      <c r="TMV73" s="8"/>
      <c r="TMW73" s="8"/>
      <c r="TMX73" s="8"/>
      <c r="TMY73" s="8"/>
      <c r="TMZ73" s="8"/>
      <c r="TNA73" s="8"/>
      <c r="TNB73" s="8"/>
      <c r="TNC73" s="8"/>
      <c r="TND73" s="8"/>
      <c r="TNE73" s="8"/>
      <c r="TNF73" s="8"/>
      <c r="TNG73" s="8"/>
      <c r="TNH73" s="8"/>
      <c r="TNI73" s="8"/>
      <c r="TNJ73" s="8"/>
      <c r="TNK73" s="8"/>
      <c r="TNL73" s="8"/>
      <c r="TNM73" s="8"/>
      <c r="TNN73" s="8"/>
      <c r="TNO73" s="8"/>
      <c r="TNP73" s="8"/>
      <c r="TNQ73" s="8"/>
      <c r="TNR73" s="8"/>
      <c r="TNS73" s="8"/>
      <c r="TNT73" s="8"/>
      <c r="TNU73" s="8"/>
      <c r="TNV73" s="8"/>
      <c r="TNW73" s="8"/>
      <c r="TNX73" s="8"/>
      <c r="TNY73" s="8"/>
      <c r="TNZ73" s="8"/>
      <c r="TOA73" s="8"/>
      <c r="TOB73" s="8"/>
      <c r="TOC73" s="8"/>
      <c r="TOD73" s="8"/>
      <c r="TOE73" s="8"/>
      <c r="TOF73" s="8"/>
      <c r="TOG73" s="8"/>
      <c r="TOH73" s="8"/>
      <c r="TOI73" s="8"/>
      <c r="TOJ73" s="8"/>
      <c r="TOK73" s="8"/>
      <c r="TOL73" s="8"/>
      <c r="TOM73" s="8"/>
      <c r="TON73" s="8"/>
      <c r="TOO73" s="8"/>
      <c r="TOP73" s="8"/>
      <c r="TOQ73" s="8"/>
      <c r="TOR73" s="8"/>
      <c r="TOS73" s="8"/>
      <c r="TOT73" s="8"/>
      <c r="TOU73" s="8"/>
      <c r="TOV73" s="8"/>
      <c r="TOW73" s="8"/>
      <c r="TOX73" s="8"/>
      <c r="TOY73" s="8"/>
      <c r="TOZ73" s="8"/>
      <c r="TPA73" s="8"/>
      <c r="TPB73" s="8"/>
      <c r="TPC73" s="8"/>
      <c r="TPD73" s="8"/>
      <c r="TPE73" s="8"/>
      <c r="TPF73" s="8"/>
      <c r="TPG73" s="8"/>
      <c r="TPH73" s="8"/>
      <c r="TPI73" s="8"/>
      <c r="TPJ73" s="8"/>
      <c r="TPK73" s="8"/>
      <c r="TPL73" s="8"/>
      <c r="TPM73" s="8"/>
      <c r="TPN73" s="8"/>
      <c r="TPO73" s="8"/>
      <c r="TPP73" s="8"/>
      <c r="TPQ73" s="8"/>
      <c r="TPR73" s="8"/>
      <c r="TPS73" s="8"/>
      <c r="TPT73" s="8"/>
      <c r="TPU73" s="8"/>
      <c r="TPV73" s="8"/>
      <c r="TPW73" s="8"/>
      <c r="TPX73" s="8"/>
      <c r="TPY73" s="8"/>
      <c r="TPZ73" s="8"/>
      <c r="TQA73" s="8"/>
      <c r="TQB73" s="8"/>
      <c r="TQC73" s="8"/>
      <c r="TQD73" s="8"/>
      <c r="TQE73" s="8"/>
      <c r="TQF73" s="8"/>
      <c r="TQG73" s="8"/>
      <c r="TQH73" s="8"/>
      <c r="TQI73" s="8"/>
      <c r="TQJ73" s="8"/>
      <c r="TQK73" s="8"/>
      <c r="TQL73" s="8"/>
      <c r="TQM73" s="8"/>
      <c r="TQN73" s="8"/>
      <c r="TQO73" s="8"/>
      <c r="TQP73" s="8"/>
      <c r="TQQ73" s="8"/>
      <c r="TQR73" s="8"/>
      <c r="TQS73" s="8"/>
      <c r="TQT73" s="8"/>
      <c r="TQU73" s="8"/>
      <c r="TQV73" s="8"/>
      <c r="TQW73" s="8"/>
      <c r="TQX73" s="8"/>
      <c r="TQY73" s="8"/>
      <c r="TQZ73" s="8"/>
      <c r="TRA73" s="8"/>
      <c r="TRB73" s="8"/>
      <c r="TRC73" s="8"/>
      <c r="TRD73" s="8"/>
      <c r="TRE73" s="8"/>
      <c r="TRF73" s="8"/>
      <c r="TRG73" s="8"/>
      <c r="TRH73" s="8"/>
      <c r="TRI73" s="8"/>
      <c r="TRJ73" s="8"/>
      <c r="TRK73" s="8"/>
      <c r="TRL73" s="8"/>
      <c r="TRM73" s="8"/>
      <c r="TRN73" s="8"/>
      <c r="TRO73" s="8"/>
      <c r="TRP73" s="8"/>
      <c r="TRQ73" s="8"/>
      <c r="TRR73" s="8"/>
      <c r="TRS73" s="8"/>
      <c r="TRT73" s="8"/>
      <c r="TRU73" s="8"/>
      <c r="TRV73" s="8"/>
      <c r="TRW73" s="8"/>
      <c r="TRX73" s="8"/>
      <c r="TRY73" s="8"/>
      <c r="TRZ73" s="8"/>
      <c r="TSA73" s="8"/>
      <c r="TSB73" s="8"/>
      <c r="TSC73" s="8"/>
      <c r="TSD73" s="8"/>
      <c r="TSE73" s="8"/>
      <c r="TSF73" s="8"/>
      <c r="TSG73" s="8"/>
      <c r="TSH73" s="8"/>
      <c r="TSI73" s="8"/>
      <c r="TSJ73" s="8"/>
      <c r="TSK73" s="8"/>
      <c r="TSL73" s="8"/>
      <c r="TSM73" s="8"/>
      <c r="TSN73" s="8"/>
      <c r="TSO73" s="8"/>
      <c r="TSP73" s="8"/>
      <c r="TSQ73" s="8"/>
      <c r="TSR73" s="8"/>
      <c r="TSS73" s="8"/>
      <c r="TST73" s="8"/>
      <c r="TSU73" s="8"/>
      <c r="TSV73" s="8"/>
      <c r="TSW73" s="8"/>
      <c r="TSX73" s="8"/>
      <c r="TSY73" s="8"/>
      <c r="TSZ73" s="8"/>
      <c r="TTA73" s="8"/>
      <c r="TTB73" s="8"/>
      <c r="TTC73" s="8"/>
      <c r="TTD73" s="8"/>
      <c r="TTE73" s="8"/>
      <c r="TTF73" s="8"/>
      <c r="TTG73" s="8"/>
      <c r="TTH73" s="8"/>
      <c r="TTI73" s="8"/>
      <c r="TTJ73" s="8"/>
      <c r="TTK73" s="8"/>
      <c r="TTL73" s="8"/>
      <c r="TTM73" s="8"/>
      <c r="TTN73" s="8"/>
      <c r="TTO73" s="8"/>
      <c r="TTP73" s="8"/>
      <c r="TTQ73" s="8"/>
      <c r="TTR73" s="8"/>
      <c r="TTS73" s="8"/>
      <c r="TTT73" s="8"/>
      <c r="TTU73" s="8"/>
      <c r="TTV73" s="8"/>
      <c r="TTW73" s="8"/>
      <c r="TTX73" s="8"/>
      <c r="TTY73" s="8"/>
      <c r="TTZ73" s="8"/>
      <c r="TUA73" s="8"/>
      <c r="TUB73" s="8"/>
      <c r="TUC73" s="8"/>
      <c r="TUD73" s="8"/>
      <c r="TUE73" s="8"/>
      <c r="TUF73" s="8"/>
      <c r="TUG73" s="8"/>
      <c r="TUH73" s="8"/>
      <c r="TUI73" s="8"/>
      <c r="TUJ73" s="8"/>
      <c r="TUK73" s="8"/>
      <c r="TUL73" s="8"/>
      <c r="TUM73" s="8"/>
      <c r="TUN73" s="8"/>
      <c r="TUO73" s="8"/>
      <c r="TUP73" s="8"/>
      <c r="TUQ73" s="8"/>
      <c r="TUR73" s="8"/>
      <c r="TUS73" s="8"/>
      <c r="TUT73" s="8"/>
      <c r="TUU73" s="8"/>
      <c r="TUV73" s="8"/>
      <c r="TUW73" s="8"/>
      <c r="TUX73" s="8"/>
      <c r="TUY73" s="8"/>
      <c r="TUZ73" s="8"/>
      <c r="TVA73" s="8"/>
      <c r="TVB73" s="8"/>
      <c r="TVC73" s="8"/>
      <c r="TVD73" s="8"/>
      <c r="TVE73" s="8"/>
      <c r="TVF73" s="8"/>
      <c r="TVG73" s="8"/>
      <c r="TVH73" s="8"/>
      <c r="TVI73" s="8"/>
      <c r="TVJ73" s="8"/>
      <c r="TVK73" s="8"/>
      <c r="TVL73" s="8"/>
      <c r="TVM73" s="8"/>
      <c r="TVN73" s="8"/>
      <c r="TVO73" s="8"/>
      <c r="TVP73" s="8"/>
      <c r="TVQ73" s="8"/>
      <c r="TVR73" s="8"/>
      <c r="TVS73" s="8"/>
      <c r="TVT73" s="8"/>
      <c r="TVU73" s="8"/>
      <c r="TVV73" s="8"/>
      <c r="TVW73" s="8"/>
      <c r="TVX73" s="8"/>
      <c r="TVY73" s="8"/>
      <c r="TVZ73" s="8"/>
      <c r="TWA73" s="8"/>
      <c r="TWB73" s="8"/>
      <c r="TWC73" s="8"/>
      <c r="TWD73" s="8"/>
      <c r="TWE73" s="8"/>
      <c r="TWF73" s="8"/>
      <c r="TWG73" s="8"/>
      <c r="TWH73" s="8"/>
      <c r="TWI73" s="8"/>
      <c r="TWJ73" s="8"/>
      <c r="TWK73" s="8"/>
      <c r="TWL73" s="8"/>
      <c r="TWM73" s="8"/>
      <c r="TWN73" s="8"/>
      <c r="TWO73" s="8"/>
      <c r="TWP73" s="8"/>
      <c r="TWQ73" s="8"/>
      <c r="TWR73" s="8"/>
      <c r="TWS73" s="8"/>
      <c r="TWT73" s="8"/>
      <c r="TWU73" s="8"/>
      <c r="TWV73" s="8"/>
      <c r="TWW73" s="8"/>
      <c r="TWX73" s="8"/>
      <c r="TWY73" s="8"/>
      <c r="TWZ73" s="8"/>
      <c r="TXA73" s="8"/>
      <c r="TXB73" s="8"/>
      <c r="TXC73" s="8"/>
      <c r="TXD73" s="8"/>
      <c r="TXE73" s="8"/>
      <c r="TXF73" s="8"/>
      <c r="TXG73" s="8"/>
      <c r="TXH73" s="8"/>
      <c r="TXI73" s="8"/>
      <c r="TXJ73" s="8"/>
      <c r="TXK73" s="8"/>
      <c r="TXL73" s="8"/>
      <c r="TXM73" s="8"/>
      <c r="TXN73" s="8"/>
      <c r="TXO73" s="8"/>
      <c r="TXP73" s="8"/>
      <c r="TXQ73" s="8"/>
      <c r="TXR73" s="8"/>
      <c r="TXS73" s="8"/>
      <c r="TXT73" s="8"/>
      <c r="TXU73" s="8"/>
      <c r="TXV73" s="8"/>
      <c r="TXW73" s="8"/>
      <c r="TXX73" s="8"/>
      <c r="TXY73" s="8"/>
      <c r="TXZ73" s="8"/>
      <c r="TYA73" s="8"/>
      <c r="TYB73" s="8"/>
      <c r="TYC73" s="8"/>
      <c r="TYD73" s="8"/>
      <c r="TYE73" s="8"/>
      <c r="TYF73" s="8"/>
      <c r="TYG73" s="8"/>
      <c r="TYH73" s="8"/>
      <c r="TYI73" s="8"/>
      <c r="TYJ73" s="8"/>
      <c r="TYK73" s="8"/>
      <c r="TYL73" s="8"/>
      <c r="TYM73" s="8"/>
      <c r="TYN73" s="8"/>
      <c r="TYO73" s="8"/>
      <c r="TYP73" s="8"/>
      <c r="TYQ73" s="8"/>
      <c r="TYR73" s="8"/>
      <c r="TYS73" s="8"/>
      <c r="TYT73" s="8"/>
      <c r="TYU73" s="8"/>
      <c r="TYV73" s="8"/>
      <c r="TYW73" s="8"/>
      <c r="TYX73" s="8"/>
      <c r="TYY73" s="8"/>
      <c r="TYZ73" s="8"/>
      <c r="TZA73" s="8"/>
      <c r="TZB73" s="8"/>
      <c r="TZC73" s="8"/>
      <c r="TZD73" s="8"/>
      <c r="TZE73" s="8"/>
      <c r="TZF73" s="8"/>
      <c r="TZG73" s="8"/>
      <c r="TZH73" s="8"/>
      <c r="TZI73" s="8"/>
      <c r="TZJ73" s="8"/>
      <c r="TZK73" s="8"/>
      <c r="TZL73" s="8"/>
      <c r="TZM73" s="8"/>
      <c r="TZN73" s="8"/>
      <c r="TZO73" s="8"/>
      <c r="TZP73" s="8"/>
      <c r="TZQ73" s="8"/>
      <c r="TZR73" s="8"/>
      <c r="TZS73" s="8"/>
      <c r="TZT73" s="8"/>
      <c r="TZU73" s="8"/>
      <c r="TZV73" s="8"/>
      <c r="TZW73" s="8"/>
      <c r="TZX73" s="8"/>
      <c r="TZY73" s="8"/>
      <c r="TZZ73" s="8"/>
      <c r="UAA73" s="8"/>
      <c r="UAB73" s="8"/>
      <c r="UAC73" s="8"/>
      <c r="UAD73" s="8"/>
      <c r="UAE73" s="8"/>
      <c r="UAF73" s="8"/>
      <c r="UAG73" s="8"/>
      <c r="UAH73" s="8"/>
      <c r="UAI73" s="8"/>
      <c r="UAJ73" s="8"/>
      <c r="UAK73" s="8"/>
      <c r="UAL73" s="8"/>
      <c r="UAM73" s="8"/>
      <c r="UAN73" s="8"/>
      <c r="UAO73" s="8"/>
      <c r="UAP73" s="8"/>
      <c r="UAQ73" s="8"/>
      <c r="UAR73" s="8"/>
      <c r="UAS73" s="8"/>
      <c r="UAT73" s="8"/>
      <c r="UAU73" s="8"/>
      <c r="UAV73" s="8"/>
      <c r="UAW73" s="8"/>
      <c r="UAX73" s="8"/>
      <c r="UAY73" s="8"/>
      <c r="UAZ73" s="8"/>
      <c r="UBA73" s="8"/>
      <c r="UBB73" s="8"/>
      <c r="UBC73" s="8"/>
      <c r="UBD73" s="8"/>
      <c r="UBE73" s="8"/>
      <c r="UBF73" s="8"/>
      <c r="UBG73" s="8"/>
      <c r="UBH73" s="8"/>
      <c r="UBI73" s="8"/>
      <c r="UBJ73" s="8"/>
      <c r="UBK73" s="8"/>
      <c r="UBL73" s="8"/>
      <c r="UBM73" s="8"/>
      <c r="UBN73" s="8"/>
      <c r="UBO73" s="8"/>
      <c r="UBP73" s="8"/>
      <c r="UBQ73" s="8"/>
      <c r="UBR73" s="8"/>
      <c r="UBS73" s="8"/>
      <c r="UBT73" s="8"/>
      <c r="UBU73" s="8"/>
      <c r="UBV73" s="8"/>
      <c r="UBW73" s="8"/>
      <c r="UBX73" s="8"/>
      <c r="UBY73" s="8"/>
      <c r="UBZ73" s="8"/>
      <c r="UCA73" s="8"/>
      <c r="UCB73" s="8"/>
      <c r="UCC73" s="8"/>
      <c r="UCD73" s="8"/>
      <c r="UCE73" s="8"/>
      <c r="UCF73" s="8"/>
      <c r="UCG73" s="8"/>
      <c r="UCH73" s="8"/>
      <c r="UCI73" s="8"/>
      <c r="UCJ73" s="8"/>
      <c r="UCK73" s="8"/>
      <c r="UCL73" s="8"/>
      <c r="UCM73" s="8"/>
      <c r="UCN73" s="8"/>
      <c r="UCO73" s="8"/>
      <c r="UCP73" s="8"/>
      <c r="UCQ73" s="8"/>
      <c r="UCR73" s="8"/>
      <c r="UCS73" s="8"/>
      <c r="UCT73" s="8"/>
      <c r="UCU73" s="8"/>
      <c r="UCV73" s="8"/>
      <c r="UCW73" s="8"/>
      <c r="UCX73" s="8"/>
      <c r="UCY73" s="8"/>
      <c r="UCZ73" s="8"/>
      <c r="UDA73" s="8"/>
      <c r="UDB73" s="8"/>
      <c r="UDC73" s="8"/>
      <c r="UDD73" s="8"/>
      <c r="UDE73" s="8"/>
      <c r="UDF73" s="8"/>
      <c r="UDG73" s="8"/>
      <c r="UDH73" s="8"/>
      <c r="UDI73" s="8"/>
      <c r="UDJ73" s="8"/>
      <c r="UDK73" s="8"/>
      <c r="UDL73" s="8"/>
      <c r="UDM73" s="8"/>
      <c r="UDN73" s="8"/>
      <c r="UDO73" s="8"/>
      <c r="UDP73" s="8"/>
      <c r="UDQ73" s="8"/>
      <c r="UDR73" s="8"/>
      <c r="UDS73" s="8"/>
      <c r="UDT73" s="8"/>
      <c r="UDU73" s="8"/>
      <c r="UDV73" s="8"/>
      <c r="UDW73" s="8"/>
      <c r="UDX73" s="8"/>
      <c r="UDY73" s="8"/>
      <c r="UDZ73" s="8"/>
      <c r="UEA73" s="8"/>
      <c r="UEB73" s="8"/>
      <c r="UEC73" s="8"/>
      <c r="UED73" s="8"/>
      <c r="UEE73" s="8"/>
      <c r="UEF73" s="8"/>
      <c r="UEG73" s="8"/>
      <c r="UEH73" s="8"/>
      <c r="UEI73" s="8"/>
      <c r="UEJ73" s="8"/>
      <c r="UEK73" s="8"/>
      <c r="UEL73" s="8"/>
      <c r="UEM73" s="8"/>
      <c r="UEN73" s="8"/>
      <c r="UEO73" s="8"/>
      <c r="UEP73" s="8"/>
      <c r="UEQ73" s="8"/>
      <c r="UER73" s="8"/>
      <c r="UES73" s="8"/>
      <c r="UET73" s="8"/>
      <c r="UEU73" s="8"/>
      <c r="UEV73" s="8"/>
      <c r="UEW73" s="8"/>
      <c r="UEX73" s="8"/>
      <c r="UEY73" s="8"/>
      <c r="UEZ73" s="8"/>
      <c r="UFA73" s="8"/>
      <c r="UFB73" s="8"/>
      <c r="UFC73" s="8"/>
      <c r="UFD73" s="8"/>
      <c r="UFE73" s="8"/>
      <c r="UFF73" s="8"/>
      <c r="UFG73" s="8"/>
      <c r="UFH73" s="8"/>
      <c r="UFI73" s="8"/>
      <c r="UFJ73" s="8"/>
      <c r="UFK73" s="8"/>
      <c r="UFL73" s="8"/>
      <c r="UFM73" s="8"/>
      <c r="UFN73" s="8"/>
      <c r="UFO73" s="8"/>
      <c r="UFP73" s="8"/>
      <c r="UFQ73" s="8"/>
      <c r="UFR73" s="8"/>
      <c r="UFS73" s="8"/>
      <c r="UFT73" s="8"/>
      <c r="UFU73" s="8"/>
      <c r="UFV73" s="8"/>
      <c r="UFW73" s="8"/>
      <c r="UFX73" s="8"/>
      <c r="UFY73" s="8"/>
      <c r="UFZ73" s="8"/>
      <c r="UGA73" s="8"/>
      <c r="UGB73" s="8"/>
      <c r="UGC73" s="8"/>
      <c r="UGD73" s="8"/>
      <c r="UGE73" s="8"/>
      <c r="UGF73" s="8"/>
      <c r="UGG73" s="8"/>
      <c r="UGH73" s="8"/>
      <c r="UGI73" s="8"/>
      <c r="UGJ73" s="8"/>
      <c r="UGK73" s="8"/>
      <c r="UGL73" s="8"/>
      <c r="UGM73" s="8"/>
      <c r="UGN73" s="8"/>
      <c r="UGO73" s="8"/>
      <c r="UGP73" s="8"/>
      <c r="UGQ73" s="8"/>
      <c r="UGR73" s="8"/>
      <c r="UGS73" s="8"/>
      <c r="UGT73" s="8"/>
      <c r="UGU73" s="8"/>
      <c r="UGV73" s="8"/>
      <c r="UGW73" s="8"/>
      <c r="UGX73" s="8"/>
      <c r="UGY73" s="8"/>
      <c r="UGZ73" s="8"/>
      <c r="UHA73" s="8"/>
      <c r="UHB73" s="8"/>
      <c r="UHC73" s="8"/>
      <c r="UHD73" s="8"/>
      <c r="UHE73" s="8"/>
      <c r="UHF73" s="8"/>
      <c r="UHG73" s="8"/>
      <c r="UHH73" s="8"/>
      <c r="UHI73" s="8"/>
      <c r="UHJ73" s="8"/>
      <c r="UHK73" s="8"/>
      <c r="UHL73" s="8"/>
      <c r="UHM73" s="8"/>
      <c r="UHN73" s="8"/>
      <c r="UHO73" s="8"/>
      <c r="UHP73" s="8"/>
      <c r="UHQ73" s="8"/>
      <c r="UHR73" s="8"/>
      <c r="UHS73" s="8"/>
      <c r="UHT73" s="8"/>
      <c r="UHU73" s="8"/>
      <c r="UHV73" s="8"/>
      <c r="UHW73" s="8"/>
      <c r="UHX73" s="8"/>
      <c r="UHY73" s="8"/>
      <c r="UHZ73" s="8"/>
      <c r="UIA73" s="8"/>
      <c r="UIB73" s="8"/>
      <c r="UIC73" s="8"/>
      <c r="UID73" s="8"/>
      <c r="UIE73" s="8"/>
      <c r="UIF73" s="8"/>
      <c r="UIG73" s="8"/>
      <c r="UIH73" s="8"/>
      <c r="UII73" s="8"/>
      <c r="UIJ73" s="8"/>
      <c r="UIK73" s="8"/>
      <c r="UIL73" s="8"/>
      <c r="UIM73" s="8"/>
      <c r="UIN73" s="8"/>
      <c r="UIO73" s="8"/>
      <c r="UIP73" s="8"/>
      <c r="UIQ73" s="8"/>
      <c r="UIR73" s="8"/>
      <c r="UIS73" s="8"/>
      <c r="UIT73" s="8"/>
      <c r="UIU73" s="8"/>
      <c r="UIV73" s="8"/>
      <c r="UIW73" s="8"/>
      <c r="UIX73" s="8"/>
      <c r="UIY73" s="8"/>
      <c r="UIZ73" s="8"/>
      <c r="UJA73" s="8"/>
      <c r="UJB73" s="8"/>
      <c r="UJC73" s="8"/>
      <c r="UJD73" s="8"/>
      <c r="UJE73" s="8"/>
      <c r="UJF73" s="8"/>
      <c r="UJG73" s="8"/>
      <c r="UJH73" s="8"/>
      <c r="UJI73" s="8"/>
      <c r="UJJ73" s="8"/>
      <c r="UJK73" s="8"/>
      <c r="UJL73" s="8"/>
      <c r="UJM73" s="8"/>
      <c r="UJN73" s="8"/>
      <c r="UJO73" s="8"/>
      <c r="UJP73" s="8"/>
      <c r="UJQ73" s="8"/>
      <c r="UJR73" s="8"/>
      <c r="UJS73" s="8"/>
      <c r="UJT73" s="8"/>
      <c r="UJU73" s="8"/>
      <c r="UJV73" s="8"/>
      <c r="UJW73" s="8"/>
      <c r="UJX73" s="8"/>
      <c r="UJY73" s="8"/>
      <c r="UJZ73" s="8"/>
      <c r="UKA73" s="8"/>
      <c r="UKB73" s="8"/>
      <c r="UKC73" s="8"/>
      <c r="UKD73" s="8"/>
      <c r="UKE73" s="8"/>
      <c r="UKF73" s="8"/>
      <c r="UKG73" s="8"/>
      <c r="UKH73" s="8"/>
      <c r="UKI73" s="8"/>
      <c r="UKJ73" s="8"/>
      <c r="UKK73" s="8"/>
      <c r="UKL73" s="8"/>
      <c r="UKM73" s="8"/>
      <c r="UKN73" s="8"/>
      <c r="UKO73" s="8"/>
      <c r="UKP73" s="8"/>
      <c r="UKQ73" s="8"/>
      <c r="UKR73" s="8"/>
      <c r="UKS73" s="8"/>
      <c r="UKT73" s="8"/>
      <c r="UKU73" s="8"/>
      <c r="UKV73" s="8"/>
      <c r="UKW73" s="8"/>
      <c r="UKX73" s="8"/>
      <c r="UKY73" s="8"/>
      <c r="UKZ73" s="8"/>
      <c r="ULA73" s="8"/>
      <c r="ULB73" s="8"/>
      <c r="ULC73" s="8"/>
      <c r="ULD73" s="8"/>
      <c r="ULE73" s="8"/>
      <c r="ULF73" s="8"/>
      <c r="ULG73" s="8"/>
      <c r="ULH73" s="8"/>
      <c r="ULI73" s="8"/>
      <c r="ULJ73" s="8"/>
      <c r="ULK73" s="8"/>
      <c r="ULL73" s="8"/>
      <c r="ULM73" s="8"/>
      <c r="ULN73" s="8"/>
      <c r="ULO73" s="8"/>
      <c r="ULP73" s="8"/>
      <c r="ULQ73" s="8"/>
      <c r="ULR73" s="8"/>
      <c r="ULS73" s="8"/>
      <c r="ULT73" s="8"/>
      <c r="ULU73" s="8"/>
      <c r="ULV73" s="8"/>
      <c r="ULW73" s="8"/>
      <c r="ULX73" s="8"/>
      <c r="ULY73" s="8"/>
      <c r="ULZ73" s="8"/>
      <c r="UMA73" s="8"/>
      <c r="UMB73" s="8"/>
      <c r="UMC73" s="8"/>
      <c r="UMD73" s="8"/>
      <c r="UME73" s="8"/>
      <c r="UMF73" s="8"/>
      <c r="UMG73" s="8"/>
      <c r="UMH73" s="8"/>
      <c r="UMI73" s="8"/>
      <c r="UMJ73" s="8"/>
      <c r="UMK73" s="8"/>
      <c r="UML73" s="8"/>
      <c r="UMM73" s="8"/>
      <c r="UMN73" s="8"/>
      <c r="UMO73" s="8"/>
      <c r="UMP73" s="8"/>
      <c r="UMQ73" s="8"/>
      <c r="UMR73" s="8"/>
      <c r="UMS73" s="8"/>
      <c r="UMT73" s="8"/>
      <c r="UMU73" s="8"/>
      <c r="UMV73" s="8"/>
      <c r="UMW73" s="8"/>
      <c r="UMX73" s="8"/>
      <c r="UMY73" s="8"/>
      <c r="UMZ73" s="8"/>
      <c r="UNA73" s="8"/>
      <c r="UNB73" s="8"/>
      <c r="UNC73" s="8"/>
      <c r="UND73" s="8"/>
      <c r="UNE73" s="8"/>
      <c r="UNF73" s="8"/>
      <c r="UNG73" s="8"/>
      <c r="UNH73" s="8"/>
      <c r="UNI73" s="8"/>
      <c r="UNJ73" s="8"/>
      <c r="UNK73" s="8"/>
      <c r="UNL73" s="8"/>
      <c r="UNM73" s="8"/>
      <c r="UNN73" s="8"/>
      <c r="UNO73" s="8"/>
      <c r="UNP73" s="8"/>
      <c r="UNQ73" s="8"/>
      <c r="UNR73" s="8"/>
      <c r="UNS73" s="8"/>
      <c r="UNT73" s="8"/>
      <c r="UNU73" s="8"/>
      <c r="UNV73" s="8"/>
      <c r="UNW73" s="8"/>
      <c r="UNX73" s="8"/>
      <c r="UNY73" s="8"/>
      <c r="UNZ73" s="8"/>
      <c r="UOA73" s="8"/>
      <c r="UOB73" s="8"/>
      <c r="UOC73" s="8"/>
      <c r="UOD73" s="8"/>
      <c r="UOE73" s="8"/>
      <c r="UOF73" s="8"/>
      <c r="UOG73" s="8"/>
      <c r="UOH73" s="8"/>
      <c r="UOI73" s="8"/>
      <c r="UOJ73" s="8"/>
      <c r="UOK73" s="8"/>
      <c r="UOL73" s="8"/>
      <c r="UOM73" s="8"/>
      <c r="UON73" s="8"/>
      <c r="UOO73" s="8"/>
      <c r="UOP73" s="8"/>
      <c r="UOQ73" s="8"/>
      <c r="UOR73" s="8"/>
      <c r="UOS73" s="8"/>
      <c r="UOT73" s="8"/>
      <c r="UOU73" s="8"/>
      <c r="UOV73" s="8"/>
      <c r="UOW73" s="8"/>
      <c r="UOX73" s="8"/>
      <c r="UOY73" s="8"/>
      <c r="UOZ73" s="8"/>
      <c r="UPA73" s="8"/>
      <c r="UPB73" s="8"/>
      <c r="UPC73" s="8"/>
      <c r="UPD73" s="8"/>
      <c r="UPE73" s="8"/>
      <c r="UPF73" s="8"/>
      <c r="UPG73" s="8"/>
      <c r="UPH73" s="8"/>
      <c r="UPI73" s="8"/>
      <c r="UPJ73" s="8"/>
      <c r="UPK73" s="8"/>
      <c r="UPL73" s="8"/>
      <c r="UPM73" s="8"/>
      <c r="UPN73" s="8"/>
      <c r="UPO73" s="8"/>
      <c r="UPP73" s="8"/>
      <c r="UPQ73" s="8"/>
      <c r="UPR73" s="8"/>
      <c r="UPS73" s="8"/>
      <c r="UPT73" s="8"/>
      <c r="UPU73" s="8"/>
      <c r="UPV73" s="8"/>
      <c r="UPW73" s="8"/>
      <c r="UPX73" s="8"/>
      <c r="UPY73" s="8"/>
      <c r="UPZ73" s="8"/>
      <c r="UQA73" s="8"/>
      <c r="UQB73" s="8"/>
      <c r="UQC73" s="8"/>
      <c r="UQD73" s="8"/>
      <c r="UQE73" s="8"/>
      <c r="UQF73" s="8"/>
      <c r="UQG73" s="8"/>
      <c r="UQH73" s="8"/>
      <c r="UQI73" s="8"/>
      <c r="UQJ73" s="8"/>
      <c r="UQK73" s="8"/>
      <c r="UQL73" s="8"/>
      <c r="UQM73" s="8"/>
      <c r="UQN73" s="8"/>
      <c r="UQO73" s="8"/>
      <c r="UQP73" s="8"/>
      <c r="UQQ73" s="8"/>
      <c r="UQR73" s="8"/>
      <c r="UQS73" s="8"/>
      <c r="UQT73" s="8"/>
      <c r="UQU73" s="8"/>
      <c r="UQV73" s="8"/>
      <c r="UQW73" s="8"/>
      <c r="UQX73" s="8"/>
      <c r="UQY73" s="8"/>
      <c r="UQZ73" s="8"/>
      <c r="URA73" s="8"/>
      <c r="URB73" s="8"/>
      <c r="URC73" s="8"/>
      <c r="URD73" s="8"/>
      <c r="URE73" s="8"/>
      <c r="URF73" s="8"/>
      <c r="URG73" s="8"/>
      <c r="URH73" s="8"/>
      <c r="URI73" s="8"/>
      <c r="URJ73" s="8"/>
      <c r="URK73" s="8"/>
      <c r="URL73" s="8"/>
      <c r="URM73" s="8"/>
      <c r="URN73" s="8"/>
      <c r="URO73" s="8"/>
      <c r="URP73" s="8"/>
      <c r="URQ73" s="8"/>
      <c r="URR73" s="8"/>
      <c r="URS73" s="8"/>
      <c r="URT73" s="8"/>
      <c r="URU73" s="8"/>
      <c r="URV73" s="8"/>
      <c r="URW73" s="8"/>
      <c r="URX73" s="8"/>
      <c r="URY73" s="8"/>
      <c r="URZ73" s="8"/>
      <c r="USA73" s="8"/>
      <c r="USB73" s="8"/>
      <c r="USC73" s="8"/>
      <c r="USD73" s="8"/>
      <c r="USE73" s="8"/>
      <c r="USF73" s="8"/>
      <c r="USG73" s="8"/>
      <c r="USH73" s="8"/>
      <c r="USI73" s="8"/>
      <c r="USJ73" s="8"/>
      <c r="USK73" s="8"/>
      <c r="USL73" s="8"/>
      <c r="USM73" s="8"/>
      <c r="USN73" s="8"/>
      <c r="USO73" s="8"/>
      <c r="USP73" s="8"/>
      <c r="USQ73" s="8"/>
      <c r="USR73" s="8"/>
      <c r="USS73" s="8"/>
      <c r="UST73" s="8"/>
      <c r="USU73" s="8"/>
      <c r="USV73" s="8"/>
      <c r="USW73" s="8"/>
      <c r="USX73" s="8"/>
      <c r="USY73" s="8"/>
      <c r="USZ73" s="8"/>
      <c r="UTA73" s="8"/>
      <c r="UTB73" s="8"/>
      <c r="UTC73" s="8"/>
      <c r="UTD73" s="8"/>
      <c r="UTE73" s="8"/>
      <c r="UTF73" s="8"/>
      <c r="UTG73" s="8"/>
      <c r="UTH73" s="8"/>
      <c r="UTI73" s="8"/>
      <c r="UTJ73" s="8"/>
      <c r="UTK73" s="8"/>
      <c r="UTL73" s="8"/>
      <c r="UTM73" s="8"/>
      <c r="UTN73" s="8"/>
      <c r="UTO73" s="8"/>
      <c r="UTP73" s="8"/>
      <c r="UTQ73" s="8"/>
      <c r="UTR73" s="8"/>
      <c r="UTS73" s="8"/>
      <c r="UTT73" s="8"/>
      <c r="UTU73" s="8"/>
      <c r="UTV73" s="8"/>
      <c r="UTW73" s="8"/>
      <c r="UTX73" s="8"/>
      <c r="UTY73" s="8"/>
      <c r="UTZ73" s="8"/>
      <c r="UUA73" s="8"/>
      <c r="UUB73" s="8"/>
      <c r="UUC73" s="8"/>
      <c r="UUD73" s="8"/>
      <c r="UUE73" s="8"/>
      <c r="UUF73" s="8"/>
      <c r="UUG73" s="8"/>
      <c r="UUH73" s="8"/>
      <c r="UUI73" s="8"/>
      <c r="UUJ73" s="8"/>
      <c r="UUK73" s="8"/>
      <c r="UUL73" s="8"/>
      <c r="UUM73" s="8"/>
      <c r="UUN73" s="8"/>
      <c r="UUO73" s="8"/>
      <c r="UUP73" s="8"/>
      <c r="UUQ73" s="8"/>
      <c r="UUR73" s="8"/>
      <c r="UUS73" s="8"/>
      <c r="UUT73" s="8"/>
      <c r="UUU73" s="8"/>
      <c r="UUV73" s="8"/>
      <c r="UUW73" s="8"/>
      <c r="UUX73" s="8"/>
      <c r="UUY73" s="8"/>
      <c r="UUZ73" s="8"/>
      <c r="UVA73" s="8"/>
      <c r="UVB73" s="8"/>
      <c r="UVC73" s="8"/>
      <c r="UVD73" s="8"/>
      <c r="UVE73" s="8"/>
      <c r="UVF73" s="8"/>
      <c r="UVG73" s="8"/>
      <c r="UVH73" s="8"/>
      <c r="UVI73" s="8"/>
      <c r="UVJ73" s="8"/>
      <c r="UVK73" s="8"/>
      <c r="UVL73" s="8"/>
      <c r="UVM73" s="8"/>
      <c r="UVN73" s="8"/>
      <c r="UVO73" s="8"/>
      <c r="UVP73" s="8"/>
      <c r="UVQ73" s="8"/>
      <c r="UVR73" s="8"/>
      <c r="UVS73" s="8"/>
      <c r="UVT73" s="8"/>
      <c r="UVU73" s="8"/>
      <c r="UVV73" s="8"/>
      <c r="UVW73" s="8"/>
      <c r="UVX73" s="8"/>
      <c r="UVY73" s="8"/>
      <c r="UVZ73" s="8"/>
      <c r="UWA73" s="8"/>
      <c r="UWB73" s="8"/>
      <c r="UWC73" s="8"/>
      <c r="UWD73" s="8"/>
      <c r="UWE73" s="8"/>
      <c r="UWF73" s="8"/>
      <c r="UWG73" s="8"/>
      <c r="UWH73" s="8"/>
      <c r="UWI73" s="8"/>
      <c r="UWJ73" s="8"/>
      <c r="UWK73" s="8"/>
      <c r="UWL73" s="8"/>
      <c r="UWM73" s="8"/>
      <c r="UWN73" s="8"/>
      <c r="UWO73" s="8"/>
      <c r="UWP73" s="8"/>
      <c r="UWQ73" s="8"/>
      <c r="UWR73" s="8"/>
      <c r="UWS73" s="8"/>
      <c r="UWT73" s="8"/>
      <c r="UWU73" s="8"/>
      <c r="UWV73" s="8"/>
      <c r="UWW73" s="8"/>
      <c r="UWX73" s="8"/>
      <c r="UWY73" s="8"/>
      <c r="UWZ73" s="8"/>
      <c r="UXA73" s="8"/>
      <c r="UXB73" s="8"/>
      <c r="UXC73" s="8"/>
      <c r="UXD73" s="8"/>
      <c r="UXE73" s="8"/>
      <c r="UXF73" s="8"/>
      <c r="UXG73" s="8"/>
      <c r="UXH73" s="8"/>
      <c r="UXI73" s="8"/>
      <c r="UXJ73" s="8"/>
      <c r="UXK73" s="8"/>
      <c r="UXL73" s="8"/>
      <c r="UXM73" s="8"/>
      <c r="UXN73" s="8"/>
      <c r="UXO73" s="8"/>
      <c r="UXP73" s="8"/>
      <c r="UXQ73" s="8"/>
      <c r="UXR73" s="8"/>
      <c r="UXS73" s="8"/>
      <c r="UXT73" s="8"/>
      <c r="UXU73" s="8"/>
      <c r="UXV73" s="8"/>
      <c r="UXW73" s="8"/>
      <c r="UXX73" s="8"/>
      <c r="UXY73" s="8"/>
      <c r="UXZ73" s="8"/>
      <c r="UYA73" s="8"/>
      <c r="UYB73" s="8"/>
      <c r="UYC73" s="8"/>
      <c r="UYD73" s="8"/>
      <c r="UYE73" s="8"/>
      <c r="UYF73" s="8"/>
      <c r="UYG73" s="8"/>
      <c r="UYH73" s="8"/>
      <c r="UYI73" s="8"/>
      <c r="UYJ73" s="8"/>
      <c r="UYK73" s="8"/>
      <c r="UYL73" s="8"/>
      <c r="UYM73" s="8"/>
      <c r="UYN73" s="8"/>
      <c r="UYO73" s="8"/>
      <c r="UYP73" s="8"/>
      <c r="UYQ73" s="8"/>
      <c r="UYR73" s="8"/>
      <c r="UYS73" s="8"/>
      <c r="UYT73" s="8"/>
      <c r="UYU73" s="8"/>
      <c r="UYV73" s="8"/>
      <c r="UYW73" s="8"/>
      <c r="UYX73" s="8"/>
      <c r="UYY73" s="8"/>
      <c r="UYZ73" s="8"/>
      <c r="UZA73" s="8"/>
      <c r="UZB73" s="8"/>
      <c r="UZC73" s="8"/>
      <c r="UZD73" s="8"/>
      <c r="UZE73" s="8"/>
      <c r="UZF73" s="8"/>
      <c r="UZG73" s="8"/>
      <c r="UZH73" s="8"/>
      <c r="UZI73" s="8"/>
      <c r="UZJ73" s="8"/>
      <c r="UZK73" s="8"/>
      <c r="UZL73" s="8"/>
      <c r="UZM73" s="8"/>
      <c r="UZN73" s="8"/>
      <c r="UZO73" s="8"/>
      <c r="UZP73" s="8"/>
      <c r="UZQ73" s="8"/>
      <c r="UZR73" s="8"/>
      <c r="UZS73" s="8"/>
      <c r="UZT73" s="8"/>
      <c r="UZU73" s="8"/>
      <c r="UZV73" s="8"/>
      <c r="UZW73" s="8"/>
      <c r="UZX73" s="8"/>
      <c r="UZY73" s="8"/>
      <c r="UZZ73" s="8"/>
      <c r="VAA73" s="8"/>
      <c r="VAB73" s="8"/>
      <c r="VAC73" s="8"/>
      <c r="VAD73" s="8"/>
      <c r="VAE73" s="8"/>
      <c r="VAF73" s="8"/>
      <c r="VAG73" s="8"/>
      <c r="VAH73" s="8"/>
      <c r="VAI73" s="8"/>
      <c r="VAJ73" s="8"/>
      <c r="VAK73" s="8"/>
      <c r="VAL73" s="8"/>
      <c r="VAM73" s="8"/>
      <c r="VAN73" s="8"/>
      <c r="VAO73" s="8"/>
      <c r="VAP73" s="8"/>
      <c r="VAQ73" s="8"/>
      <c r="VAR73" s="8"/>
      <c r="VAS73" s="8"/>
      <c r="VAT73" s="8"/>
      <c r="VAU73" s="8"/>
      <c r="VAV73" s="8"/>
      <c r="VAW73" s="8"/>
      <c r="VAX73" s="8"/>
      <c r="VAY73" s="8"/>
      <c r="VAZ73" s="8"/>
      <c r="VBA73" s="8"/>
      <c r="VBB73" s="8"/>
      <c r="VBC73" s="8"/>
      <c r="VBD73" s="8"/>
      <c r="VBE73" s="8"/>
      <c r="VBF73" s="8"/>
      <c r="VBG73" s="8"/>
      <c r="VBH73" s="8"/>
      <c r="VBI73" s="8"/>
      <c r="VBJ73" s="8"/>
      <c r="VBK73" s="8"/>
      <c r="VBL73" s="8"/>
      <c r="VBM73" s="8"/>
      <c r="VBN73" s="8"/>
      <c r="VBO73" s="8"/>
      <c r="VBP73" s="8"/>
      <c r="VBQ73" s="8"/>
      <c r="VBR73" s="8"/>
      <c r="VBS73" s="8"/>
      <c r="VBT73" s="8"/>
      <c r="VBU73" s="8"/>
      <c r="VBV73" s="8"/>
      <c r="VBW73" s="8"/>
      <c r="VBX73" s="8"/>
      <c r="VBY73" s="8"/>
      <c r="VBZ73" s="8"/>
      <c r="VCA73" s="8"/>
      <c r="VCB73" s="8"/>
      <c r="VCC73" s="8"/>
      <c r="VCD73" s="8"/>
      <c r="VCE73" s="8"/>
      <c r="VCF73" s="8"/>
      <c r="VCG73" s="8"/>
      <c r="VCH73" s="8"/>
      <c r="VCI73" s="8"/>
      <c r="VCJ73" s="8"/>
      <c r="VCK73" s="8"/>
      <c r="VCL73" s="8"/>
      <c r="VCM73" s="8"/>
      <c r="VCN73" s="8"/>
      <c r="VCO73" s="8"/>
      <c r="VCP73" s="8"/>
      <c r="VCQ73" s="8"/>
      <c r="VCR73" s="8"/>
      <c r="VCS73" s="8"/>
      <c r="VCT73" s="8"/>
      <c r="VCU73" s="8"/>
      <c r="VCV73" s="8"/>
      <c r="VCW73" s="8"/>
      <c r="VCX73" s="8"/>
      <c r="VCY73" s="8"/>
      <c r="VCZ73" s="8"/>
      <c r="VDA73" s="8"/>
      <c r="VDB73" s="8"/>
      <c r="VDC73" s="8"/>
      <c r="VDD73" s="8"/>
      <c r="VDE73" s="8"/>
      <c r="VDF73" s="8"/>
      <c r="VDG73" s="8"/>
      <c r="VDH73" s="8"/>
      <c r="VDI73" s="8"/>
      <c r="VDJ73" s="8"/>
      <c r="VDK73" s="8"/>
      <c r="VDL73" s="8"/>
      <c r="VDM73" s="8"/>
      <c r="VDN73" s="8"/>
      <c r="VDO73" s="8"/>
      <c r="VDP73" s="8"/>
      <c r="VDQ73" s="8"/>
      <c r="VDR73" s="8"/>
      <c r="VDS73" s="8"/>
      <c r="VDT73" s="8"/>
      <c r="VDU73" s="8"/>
      <c r="VDV73" s="8"/>
      <c r="VDW73" s="8"/>
      <c r="VDX73" s="8"/>
      <c r="VDY73" s="8"/>
      <c r="VDZ73" s="8"/>
      <c r="VEA73" s="8"/>
      <c r="VEB73" s="8"/>
      <c r="VEC73" s="8"/>
      <c r="VED73" s="8"/>
      <c r="VEE73" s="8"/>
      <c r="VEF73" s="8"/>
      <c r="VEG73" s="8"/>
      <c r="VEH73" s="8"/>
      <c r="VEI73" s="8"/>
      <c r="VEJ73" s="8"/>
      <c r="VEK73" s="8"/>
      <c r="VEL73" s="8"/>
      <c r="VEM73" s="8"/>
      <c r="VEN73" s="8"/>
      <c r="VEO73" s="8"/>
      <c r="VEP73" s="8"/>
      <c r="VEQ73" s="8"/>
      <c r="VER73" s="8"/>
      <c r="VES73" s="8"/>
      <c r="VET73" s="8"/>
      <c r="VEU73" s="8"/>
      <c r="VEV73" s="8"/>
      <c r="VEW73" s="8"/>
      <c r="VEX73" s="8"/>
      <c r="VEY73" s="8"/>
      <c r="VEZ73" s="8"/>
      <c r="VFA73" s="8"/>
      <c r="VFB73" s="8"/>
      <c r="VFC73" s="8"/>
      <c r="VFD73" s="8"/>
      <c r="VFE73" s="8"/>
      <c r="VFF73" s="8"/>
      <c r="VFG73" s="8"/>
      <c r="VFH73" s="8"/>
      <c r="VFI73" s="8"/>
      <c r="VFJ73" s="8"/>
      <c r="VFK73" s="8"/>
      <c r="VFL73" s="8"/>
      <c r="VFM73" s="8"/>
      <c r="VFN73" s="8"/>
      <c r="VFO73" s="8"/>
      <c r="VFP73" s="8"/>
      <c r="VFQ73" s="8"/>
      <c r="VFR73" s="8"/>
      <c r="VFS73" s="8"/>
      <c r="VFT73" s="8"/>
      <c r="VFU73" s="8"/>
      <c r="VFV73" s="8"/>
      <c r="VFW73" s="8"/>
      <c r="VFX73" s="8"/>
      <c r="VFY73" s="8"/>
      <c r="VFZ73" s="8"/>
      <c r="VGA73" s="8"/>
      <c r="VGB73" s="8"/>
      <c r="VGC73" s="8"/>
      <c r="VGD73" s="8"/>
      <c r="VGE73" s="8"/>
      <c r="VGF73" s="8"/>
      <c r="VGG73" s="8"/>
      <c r="VGH73" s="8"/>
      <c r="VGI73" s="8"/>
      <c r="VGJ73" s="8"/>
      <c r="VGK73" s="8"/>
      <c r="VGL73" s="8"/>
      <c r="VGM73" s="8"/>
      <c r="VGN73" s="8"/>
      <c r="VGO73" s="8"/>
      <c r="VGP73" s="8"/>
      <c r="VGQ73" s="8"/>
      <c r="VGR73" s="8"/>
      <c r="VGS73" s="8"/>
      <c r="VGT73" s="8"/>
      <c r="VGU73" s="8"/>
      <c r="VGV73" s="8"/>
      <c r="VGW73" s="8"/>
      <c r="VGX73" s="8"/>
      <c r="VGY73" s="8"/>
      <c r="VGZ73" s="8"/>
      <c r="VHA73" s="8"/>
      <c r="VHB73" s="8"/>
      <c r="VHC73" s="8"/>
      <c r="VHD73" s="8"/>
      <c r="VHE73" s="8"/>
      <c r="VHF73" s="8"/>
      <c r="VHG73" s="8"/>
      <c r="VHH73" s="8"/>
      <c r="VHI73" s="8"/>
      <c r="VHJ73" s="8"/>
      <c r="VHK73" s="8"/>
      <c r="VHL73" s="8"/>
      <c r="VHM73" s="8"/>
      <c r="VHN73" s="8"/>
      <c r="VHO73" s="8"/>
      <c r="VHP73" s="8"/>
      <c r="VHQ73" s="8"/>
      <c r="VHR73" s="8"/>
      <c r="VHS73" s="8"/>
      <c r="VHT73" s="8"/>
      <c r="VHU73" s="8"/>
      <c r="VHV73" s="8"/>
      <c r="VHW73" s="8"/>
      <c r="VHX73" s="8"/>
      <c r="VHY73" s="8"/>
      <c r="VHZ73" s="8"/>
      <c r="VIA73" s="8"/>
      <c r="VIB73" s="8"/>
      <c r="VIC73" s="8"/>
      <c r="VID73" s="8"/>
      <c r="VIE73" s="8"/>
      <c r="VIF73" s="8"/>
      <c r="VIG73" s="8"/>
      <c r="VIH73" s="8"/>
      <c r="VII73" s="8"/>
      <c r="VIJ73" s="8"/>
      <c r="VIK73" s="8"/>
      <c r="VIL73" s="8"/>
      <c r="VIM73" s="8"/>
      <c r="VIN73" s="8"/>
      <c r="VIO73" s="8"/>
      <c r="VIP73" s="8"/>
      <c r="VIQ73" s="8"/>
      <c r="VIR73" s="8"/>
      <c r="VIS73" s="8"/>
      <c r="VIT73" s="8"/>
      <c r="VIU73" s="8"/>
      <c r="VIV73" s="8"/>
      <c r="VIW73" s="8"/>
      <c r="VIX73" s="8"/>
      <c r="VIY73" s="8"/>
      <c r="VIZ73" s="8"/>
      <c r="VJA73" s="8"/>
      <c r="VJB73" s="8"/>
      <c r="VJC73" s="8"/>
      <c r="VJD73" s="8"/>
      <c r="VJE73" s="8"/>
      <c r="VJF73" s="8"/>
      <c r="VJG73" s="8"/>
      <c r="VJH73" s="8"/>
      <c r="VJI73" s="8"/>
      <c r="VJJ73" s="8"/>
      <c r="VJK73" s="8"/>
      <c r="VJL73" s="8"/>
      <c r="VJM73" s="8"/>
      <c r="VJN73" s="8"/>
      <c r="VJO73" s="8"/>
      <c r="VJP73" s="8"/>
      <c r="VJQ73" s="8"/>
      <c r="VJR73" s="8"/>
      <c r="VJS73" s="8"/>
      <c r="VJT73" s="8"/>
      <c r="VJU73" s="8"/>
      <c r="VJV73" s="8"/>
      <c r="VJW73" s="8"/>
      <c r="VJX73" s="8"/>
      <c r="VJY73" s="8"/>
      <c r="VJZ73" s="8"/>
      <c r="VKA73" s="8"/>
      <c r="VKB73" s="8"/>
      <c r="VKC73" s="8"/>
      <c r="VKD73" s="8"/>
      <c r="VKE73" s="8"/>
      <c r="VKF73" s="8"/>
      <c r="VKG73" s="8"/>
      <c r="VKH73" s="8"/>
      <c r="VKI73" s="8"/>
      <c r="VKJ73" s="8"/>
      <c r="VKK73" s="8"/>
      <c r="VKL73" s="8"/>
      <c r="VKM73" s="8"/>
      <c r="VKN73" s="8"/>
      <c r="VKO73" s="8"/>
      <c r="VKP73" s="8"/>
      <c r="VKQ73" s="8"/>
      <c r="VKR73" s="8"/>
      <c r="VKS73" s="8"/>
      <c r="VKT73" s="8"/>
      <c r="VKU73" s="8"/>
      <c r="VKV73" s="8"/>
      <c r="VKW73" s="8"/>
      <c r="VKX73" s="8"/>
      <c r="VKY73" s="8"/>
      <c r="VKZ73" s="8"/>
      <c r="VLA73" s="8"/>
      <c r="VLB73" s="8"/>
      <c r="VLC73" s="8"/>
      <c r="VLD73" s="8"/>
      <c r="VLE73" s="8"/>
      <c r="VLF73" s="8"/>
      <c r="VLG73" s="8"/>
      <c r="VLH73" s="8"/>
      <c r="VLI73" s="8"/>
      <c r="VLJ73" s="8"/>
      <c r="VLK73" s="8"/>
      <c r="VLL73" s="8"/>
      <c r="VLM73" s="8"/>
      <c r="VLN73" s="8"/>
      <c r="VLO73" s="8"/>
      <c r="VLP73" s="8"/>
      <c r="VLQ73" s="8"/>
      <c r="VLR73" s="8"/>
      <c r="VLS73" s="8"/>
      <c r="VLT73" s="8"/>
      <c r="VLU73" s="8"/>
      <c r="VLV73" s="8"/>
      <c r="VLW73" s="8"/>
      <c r="VLX73" s="8"/>
      <c r="VLY73" s="8"/>
      <c r="VLZ73" s="8"/>
      <c r="VMA73" s="8"/>
      <c r="VMB73" s="8"/>
      <c r="VMC73" s="8"/>
      <c r="VMD73" s="8"/>
      <c r="VME73" s="8"/>
      <c r="VMF73" s="8"/>
      <c r="VMG73" s="8"/>
      <c r="VMH73" s="8"/>
      <c r="VMI73" s="8"/>
      <c r="VMJ73" s="8"/>
      <c r="VMK73" s="8"/>
      <c r="VML73" s="8"/>
      <c r="VMM73" s="8"/>
      <c r="VMN73" s="8"/>
      <c r="VMO73" s="8"/>
      <c r="VMP73" s="8"/>
      <c r="VMQ73" s="8"/>
      <c r="VMR73" s="8"/>
      <c r="VMS73" s="8"/>
      <c r="VMT73" s="8"/>
      <c r="VMU73" s="8"/>
      <c r="VMV73" s="8"/>
      <c r="VMW73" s="8"/>
      <c r="VMX73" s="8"/>
      <c r="VMY73" s="8"/>
      <c r="VMZ73" s="8"/>
      <c r="VNA73" s="8"/>
      <c r="VNB73" s="8"/>
      <c r="VNC73" s="8"/>
      <c r="VND73" s="8"/>
      <c r="VNE73" s="8"/>
      <c r="VNF73" s="8"/>
      <c r="VNG73" s="8"/>
      <c r="VNH73" s="8"/>
      <c r="VNI73" s="8"/>
      <c r="VNJ73" s="8"/>
      <c r="VNK73" s="8"/>
      <c r="VNL73" s="8"/>
      <c r="VNM73" s="8"/>
      <c r="VNN73" s="8"/>
      <c r="VNO73" s="8"/>
      <c r="VNP73" s="8"/>
      <c r="VNQ73" s="8"/>
      <c r="VNR73" s="8"/>
      <c r="VNS73" s="8"/>
      <c r="VNT73" s="8"/>
      <c r="VNU73" s="8"/>
      <c r="VNV73" s="8"/>
      <c r="VNW73" s="8"/>
      <c r="VNX73" s="8"/>
      <c r="VNY73" s="8"/>
      <c r="VNZ73" s="8"/>
      <c r="VOA73" s="8"/>
      <c r="VOB73" s="8"/>
      <c r="VOC73" s="8"/>
      <c r="VOD73" s="8"/>
      <c r="VOE73" s="8"/>
      <c r="VOF73" s="8"/>
      <c r="VOG73" s="8"/>
      <c r="VOH73" s="8"/>
      <c r="VOI73" s="8"/>
      <c r="VOJ73" s="8"/>
      <c r="VOK73" s="8"/>
      <c r="VOL73" s="8"/>
      <c r="VOM73" s="8"/>
      <c r="VON73" s="8"/>
      <c r="VOO73" s="8"/>
      <c r="VOP73" s="8"/>
      <c r="VOQ73" s="8"/>
      <c r="VOR73" s="8"/>
      <c r="VOS73" s="8"/>
      <c r="VOT73" s="8"/>
      <c r="VOU73" s="8"/>
      <c r="VOV73" s="8"/>
      <c r="VOW73" s="8"/>
      <c r="VOX73" s="8"/>
      <c r="VOY73" s="8"/>
      <c r="VOZ73" s="8"/>
      <c r="VPA73" s="8"/>
      <c r="VPB73" s="8"/>
      <c r="VPC73" s="8"/>
      <c r="VPD73" s="8"/>
      <c r="VPE73" s="8"/>
      <c r="VPF73" s="8"/>
      <c r="VPG73" s="8"/>
      <c r="VPH73" s="8"/>
      <c r="VPI73" s="8"/>
      <c r="VPJ73" s="8"/>
      <c r="VPK73" s="8"/>
      <c r="VPL73" s="8"/>
      <c r="VPM73" s="8"/>
      <c r="VPN73" s="8"/>
      <c r="VPO73" s="8"/>
      <c r="VPP73" s="8"/>
      <c r="VPQ73" s="8"/>
      <c r="VPR73" s="8"/>
      <c r="VPS73" s="8"/>
      <c r="VPT73" s="8"/>
      <c r="VPU73" s="8"/>
      <c r="VPV73" s="8"/>
      <c r="VPW73" s="8"/>
      <c r="VPX73" s="8"/>
      <c r="VPY73" s="8"/>
      <c r="VPZ73" s="8"/>
      <c r="VQA73" s="8"/>
      <c r="VQB73" s="8"/>
      <c r="VQC73" s="8"/>
      <c r="VQD73" s="8"/>
      <c r="VQE73" s="8"/>
      <c r="VQF73" s="8"/>
      <c r="VQG73" s="8"/>
      <c r="VQH73" s="8"/>
      <c r="VQI73" s="8"/>
      <c r="VQJ73" s="8"/>
      <c r="VQK73" s="8"/>
      <c r="VQL73" s="8"/>
      <c r="VQM73" s="8"/>
      <c r="VQN73" s="8"/>
      <c r="VQO73" s="8"/>
      <c r="VQP73" s="8"/>
      <c r="VQQ73" s="8"/>
      <c r="VQR73" s="8"/>
      <c r="VQS73" s="8"/>
      <c r="VQT73" s="8"/>
      <c r="VQU73" s="8"/>
      <c r="VQV73" s="8"/>
      <c r="VQW73" s="8"/>
      <c r="VQX73" s="8"/>
      <c r="VQY73" s="8"/>
      <c r="VQZ73" s="8"/>
      <c r="VRA73" s="8"/>
      <c r="VRB73" s="8"/>
      <c r="VRC73" s="8"/>
      <c r="VRD73" s="8"/>
      <c r="VRE73" s="8"/>
      <c r="VRF73" s="8"/>
      <c r="VRG73" s="8"/>
      <c r="VRH73" s="8"/>
      <c r="VRI73" s="8"/>
      <c r="VRJ73" s="8"/>
      <c r="VRK73" s="8"/>
      <c r="VRL73" s="8"/>
      <c r="VRM73" s="8"/>
      <c r="VRN73" s="8"/>
      <c r="VRO73" s="8"/>
      <c r="VRP73" s="8"/>
      <c r="VRQ73" s="8"/>
      <c r="VRR73" s="8"/>
      <c r="VRS73" s="8"/>
      <c r="VRT73" s="8"/>
      <c r="VRU73" s="8"/>
      <c r="VRV73" s="8"/>
      <c r="VRW73" s="8"/>
      <c r="VRX73" s="8"/>
      <c r="VRY73" s="8"/>
      <c r="VRZ73" s="8"/>
      <c r="VSA73" s="8"/>
      <c r="VSB73" s="8"/>
      <c r="VSC73" s="8"/>
      <c r="VSD73" s="8"/>
      <c r="VSE73" s="8"/>
      <c r="VSF73" s="8"/>
      <c r="VSG73" s="8"/>
      <c r="VSH73" s="8"/>
      <c r="VSI73" s="8"/>
      <c r="VSJ73" s="8"/>
      <c r="VSK73" s="8"/>
      <c r="VSL73" s="8"/>
      <c r="VSM73" s="8"/>
      <c r="VSN73" s="8"/>
      <c r="VSO73" s="8"/>
      <c r="VSP73" s="8"/>
      <c r="VSQ73" s="8"/>
      <c r="VSR73" s="8"/>
      <c r="VSS73" s="8"/>
      <c r="VST73" s="8"/>
      <c r="VSU73" s="8"/>
      <c r="VSV73" s="8"/>
      <c r="VSW73" s="8"/>
      <c r="VSX73" s="8"/>
      <c r="VSY73" s="8"/>
      <c r="VSZ73" s="8"/>
      <c r="VTA73" s="8"/>
      <c r="VTB73" s="8"/>
      <c r="VTC73" s="8"/>
      <c r="VTD73" s="8"/>
      <c r="VTE73" s="8"/>
      <c r="VTF73" s="8"/>
      <c r="VTG73" s="8"/>
      <c r="VTH73" s="8"/>
      <c r="VTI73" s="8"/>
      <c r="VTJ73" s="8"/>
      <c r="VTK73" s="8"/>
      <c r="VTL73" s="8"/>
      <c r="VTM73" s="8"/>
      <c r="VTN73" s="8"/>
      <c r="VTO73" s="8"/>
      <c r="VTP73" s="8"/>
      <c r="VTQ73" s="8"/>
      <c r="VTR73" s="8"/>
      <c r="VTS73" s="8"/>
      <c r="VTT73" s="8"/>
      <c r="VTU73" s="8"/>
      <c r="VTV73" s="8"/>
      <c r="VTW73" s="8"/>
      <c r="VTX73" s="8"/>
      <c r="VTY73" s="8"/>
      <c r="VTZ73" s="8"/>
      <c r="VUA73" s="8"/>
      <c r="VUB73" s="8"/>
      <c r="VUC73" s="8"/>
      <c r="VUD73" s="8"/>
      <c r="VUE73" s="8"/>
      <c r="VUF73" s="8"/>
      <c r="VUG73" s="8"/>
      <c r="VUH73" s="8"/>
      <c r="VUI73" s="8"/>
      <c r="VUJ73" s="8"/>
      <c r="VUK73" s="8"/>
      <c r="VUL73" s="8"/>
      <c r="VUM73" s="8"/>
      <c r="VUN73" s="8"/>
      <c r="VUO73" s="8"/>
      <c r="VUP73" s="8"/>
      <c r="VUQ73" s="8"/>
      <c r="VUR73" s="8"/>
      <c r="VUS73" s="8"/>
      <c r="VUT73" s="8"/>
      <c r="VUU73" s="8"/>
      <c r="VUV73" s="8"/>
      <c r="VUW73" s="8"/>
      <c r="VUX73" s="8"/>
      <c r="VUY73" s="8"/>
      <c r="VUZ73" s="8"/>
      <c r="VVA73" s="8"/>
      <c r="VVB73" s="8"/>
      <c r="VVC73" s="8"/>
      <c r="VVD73" s="8"/>
      <c r="VVE73" s="8"/>
      <c r="VVF73" s="8"/>
      <c r="VVG73" s="8"/>
      <c r="VVH73" s="8"/>
      <c r="VVI73" s="8"/>
      <c r="VVJ73" s="8"/>
      <c r="VVK73" s="8"/>
      <c r="VVL73" s="8"/>
      <c r="VVM73" s="8"/>
      <c r="VVN73" s="8"/>
      <c r="VVO73" s="8"/>
      <c r="VVP73" s="8"/>
      <c r="VVQ73" s="8"/>
      <c r="VVR73" s="8"/>
      <c r="VVS73" s="8"/>
      <c r="VVT73" s="8"/>
      <c r="VVU73" s="8"/>
      <c r="VVV73" s="8"/>
      <c r="VVW73" s="8"/>
      <c r="VVX73" s="8"/>
      <c r="VVY73" s="8"/>
      <c r="VVZ73" s="8"/>
      <c r="VWA73" s="8"/>
      <c r="VWB73" s="8"/>
      <c r="VWC73" s="8"/>
      <c r="VWD73" s="8"/>
      <c r="VWE73" s="8"/>
      <c r="VWF73" s="8"/>
      <c r="VWG73" s="8"/>
      <c r="VWH73" s="8"/>
      <c r="VWI73" s="8"/>
      <c r="VWJ73" s="8"/>
      <c r="VWK73" s="8"/>
      <c r="VWL73" s="8"/>
      <c r="VWM73" s="8"/>
      <c r="VWN73" s="8"/>
      <c r="VWO73" s="8"/>
      <c r="VWP73" s="8"/>
      <c r="VWQ73" s="8"/>
      <c r="VWR73" s="8"/>
      <c r="VWS73" s="8"/>
      <c r="VWT73" s="8"/>
      <c r="VWU73" s="8"/>
      <c r="VWV73" s="8"/>
      <c r="VWW73" s="8"/>
      <c r="VWX73" s="8"/>
      <c r="VWY73" s="8"/>
      <c r="VWZ73" s="8"/>
      <c r="VXA73" s="8"/>
      <c r="VXB73" s="8"/>
      <c r="VXC73" s="8"/>
      <c r="VXD73" s="8"/>
      <c r="VXE73" s="8"/>
      <c r="VXF73" s="8"/>
      <c r="VXG73" s="8"/>
      <c r="VXH73" s="8"/>
      <c r="VXI73" s="8"/>
      <c r="VXJ73" s="8"/>
      <c r="VXK73" s="8"/>
      <c r="VXL73" s="8"/>
      <c r="VXM73" s="8"/>
      <c r="VXN73" s="8"/>
      <c r="VXO73" s="8"/>
      <c r="VXP73" s="8"/>
      <c r="VXQ73" s="8"/>
      <c r="VXR73" s="8"/>
      <c r="VXS73" s="8"/>
      <c r="VXT73" s="8"/>
      <c r="VXU73" s="8"/>
      <c r="VXV73" s="8"/>
      <c r="VXW73" s="8"/>
      <c r="VXX73" s="8"/>
      <c r="VXY73" s="8"/>
      <c r="VXZ73" s="8"/>
      <c r="VYA73" s="8"/>
      <c r="VYB73" s="8"/>
      <c r="VYC73" s="8"/>
      <c r="VYD73" s="8"/>
      <c r="VYE73" s="8"/>
      <c r="VYF73" s="8"/>
      <c r="VYG73" s="8"/>
      <c r="VYH73" s="8"/>
      <c r="VYI73" s="8"/>
      <c r="VYJ73" s="8"/>
      <c r="VYK73" s="8"/>
      <c r="VYL73" s="8"/>
      <c r="VYM73" s="8"/>
      <c r="VYN73" s="8"/>
      <c r="VYO73" s="8"/>
      <c r="VYP73" s="8"/>
      <c r="VYQ73" s="8"/>
      <c r="VYR73" s="8"/>
      <c r="VYS73" s="8"/>
      <c r="VYT73" s="8"/>
      <c r="VYU73" s="8"/>
      <c r="VYV73" s="8"/>
      <c r="VYW73" s="8"/>
      <c r="VYX73" s="8"/>
      <c r="VYY73" s="8"/>
      <c r="VYZ73" s="8"/>
      <c r="VZA73" s="8"/>
      <c r="VZB73" s="8"/>
      <c r="VZC73" s="8"/>
      <c r="VZD73" s="8"/>
      <c r="VZE73" s="8"/>
      <c r="VZF73" s="8"/>
      <c r="VZG73" s="8"/>
      <c r="VZH73" s="8"/>
      <c r="VZI73" s="8"/>
      <c r="VZJ73" s="8"/>
      <c r="VZK73" s="8"/>
      <c r="VZL73" s="8"/>
      <c r="VZM73" s="8"/>
      <c r="VZN73" s="8"/>
      <c r="VZO73" s="8"/>
      <c r="VZP73" s="8"/>
      <c r="VZQ73" s="8"/>
      <c r="VZR73" s="8"/>
      <c r="VZS73" s="8"/>
      <c r="VZT73" s="8"/>
      <c r="VZU73" s="8"/>
      <c r="VZV73" s="8"/>
      <c r="VZW73" s="8"/>
      <c r="VZX73" s="8"/>
      <c r="VZY73" s="8"/>
      <c r="VZZ73" s="8"/>
      <c r="WAA73" s="8"/>
      <c r="WAB73" s="8"/>
      <c r="WAC73" s="8"/>
      <c r="WAD73" s="8"/>
      <c r="WAE73" s="8"/>
      <c r="WAF73" s="8"/>
      <c r="WAG73" s="8"/>
      <c r="WAH73" s="8"/>
      <c r="WAI73" s="8"/>
      <c r="WAJ73" s="8"/>
      <c r="WAK73" s="8"/>
      <c r="WAL73" s="8"/>
      <c r="WAM73" s="8"/>
      <c r="WAN73" s="8"/>
      <c r="WAO73" s="8"/>
      <c r="WAP73" s="8"/>
      <c r="WAQ73" s="8"/>
      <c r="WAR73" s="8"/>
      <c r="WAS73" s="8"/>
      <c r="WAT73" s="8"/>
      <c r="WAU73" s="8"/>
      <c r="WAV73" s="8"/>
      <c r="WAW73" s="8"/>
      <c r="WAX73" s="8"/>
      <c r="WAY73" s="8"/>
      <c r="WAZ73" s="8"/>
      <c r="WBA73" s="8"/>
      <c r="WBB73" s="8"/>
      <c r="WBC73" s="8"/>
      <c r="WBD73" s="8"/>
      <c r="WBE73" s="8"/>
      <c r="WBF73" s="8"/>
      <c r="WBG73" s="8"/>
      <c r="WBH73" s="8"/>
      <c r="WBI73" s="8"/>
      <c r="WBJ73" s="8"/>
      <c r="WBK73" s="8"/>
      <c r="WBL73" s="8"/>
      <c r="WBM73" s="8"/>
      <c r="WBN73" s="8"/>
      <c r="WBO73" s="8"/>
      <c r="WBP73" s="8"/>
      <c r="WBQ73" s="8"/>
      <c r="WBR73" s="8"/>
      <c r="WBS73" s="8"/>
      <c r="WBT73" s="8"/>
      <c r="WBU73" s="8"/>
      <c r="WBV73" s="8"/>
      <c r="WBW73" s="8"/>
      <c r="WBX73" s="8"/>
      <c r="WBY73" s="8"/>
      <c r="WBZ73" s="8"/>
      <c r="WCA73" s="8"/>
      <c r="WCB73" s="8"/>
      <c r="WCC73" s="8"/>
      <c r="WCD73" s="8"/>
      <c r="WCE73" s="8"/>
      <c r="WCF73" s="8"/>
      <c r="WCG73" s="8"/>
      <c r="WCH73" s="8"/>
      <c r="WCI73" s="8"/>
      <c r="WCJ73" s="8"/>
      <c r="WCK73" s="8"/>
      <c r="WCL73" s="8"/>
      <c r="WCM73" s="8"/>
      <c r="WCN73" s="8"/>
      <c r="WCO73" s="8"/>
      <c r="WCP73" s="8"/>
      <c r="WCQ73" s="8"/>
      <c r="WCR73" s="8"/>
      <c r="WCS73" s="8"/>
      <c r="WCT73" s="8"/>
      <c r="WCU73" s="8"/>
      <c r="WCV73" s="8"/>
      <c r="WCW73" s="8"/>
      <c r="WCX73" s="8"/>
      <c r="WCY73" s="8"/>
      <c r="WCZ73" s="8"/>
      <c r="WDA73" s="8"/>
      <c r="WDB73" s="8"/>
      <c r="WDC73" s="8"/>
      <c r="WDD73" s="8"/>
      <c r="WDE73" s="8"/>
      <c r="WDF73" s="8"/>
      <c r="WDG73" s="8"/>
      <c r="WDH73" s="8"/>
      <c r="WDI73" s="8"/>
      <c r="WDJ73" s="8"/>
      <c r="WDK73" s="8"/>
      <c r="WDL73" s="8"/>
      <c r="WDM73" s="8"/>
      <c r="WDN73" s="8"/>
      <c r="WDO73" s="8"/>
      <c r="WDP73" s="8"/>
      <c r="WDQ73" s="8"/>
      <c r="WDR73" s="8"/>
      <c r="WDS73" s="8"/>
      <c r="WDT73" s="8"/>
      <c r="WDU73" s="8"/>
      <c r="WDV73" s="8"/>
      <c r="WDW73" s="8"/>
      <c r="WDX73" s="8"/>
      <c r="WDY73" s="8"/>
      <c r="WDZ73" s="8"/>
      <c r="WEA73" s="8"/>
      <c r="WEB73" s="8"/>
      <c r="WEC73" s="8"/>
      <c r="WED73" s="8"/>
      <c r="WEE73" s="8"/>
      <c r="WEF73" s="8"/>
      <c r="WEG73" s="8"/>
      <c r="WEH73" s="8"/>
      <c r="WEI73" s="8"/>
      <c r="WEJ73" s="8"/>
      <c r="WEK73" s="8"/>
      <c r="WEL73" s="8"/>
      <c r="WEM73" s="8"/>
      <c r="WEN73" s="8"/>
      <c r="WEO73" s="8"/>
      <c r="WEP73" s="8"/>
      <c r="WEQ73" s="8"/>
      <c r="WER73" s="8"/>
      <c r="WES73" s="8"/>
      <c r="WET73" s="8"/>
      <c r="WEU73" s="8"/>
      <c r="WEV73" s="8"/>
      <c r="WEW73" s="8"/>
      <c r="WEX73" s="8"/>
      <c r="WEY73" s="8"/>
      <c r="WEZ73" s="8"/>
      <c r="WFA73" s="8"/>
      <c r="WFB73" s="8"/>
      <c r="WFC73" s="8"/>
      <c r="WFD73" s="8"/>
      <c r="WFE73" s="8"/>
      <c r="WFF73" s="8"/>
      <c r="WFG73" s="8"/>
      <c r="WFH73" s="8"/>
      <c r="WFI73" s="8"/>
      <c r="WFJ73" s="8"/>
      <c r="WFK73" s="8"/>
      <c r="WFL73" s="8"/>
      <c r="WFM73" s="8"/>
      <c r="WFN73" s="8"/>
      <c r="WFO73" s="8"/>
      <c r="WFP73" s="8"/>
      <c r="WFQ73" s="8"/>
      <c r="WFR73" s="8"/>
      <c r="WFS73" s="8"/>
      <c r="WFT73" s="8"/>
      <c r="WFU73" s="8"/>
      <c r="WFV73" s="8"/>
      <c r="WFW73" s="8"/>
      <c r="WFX73" s="8"/>
      <c r="WFY73" s="8"/>
      <c r="WFZ73" s="8"/>
      <c r="WGA73" s="8"/>
      <c r="WGB73" s="8"/>
      <c r="WGC73" s="8"/>
      <c r="WGD73" s="8"/>
      <c r="WGE73" s="8"/>
      <c r="WGF73" s="8"/>
      <c r="WGG73" s="8"/>
      <c r="WGH73" s="8"/>
      <c r="WGI73" s="8"/>
      <c r="WGJ73" s="8"/>
      <c r="WGK73" s="8"/>
      <c r="WGL73" s="8"/>
      <c r="WGM73" s="8"/>
      <c r="WGN73" s="8"/>
      <c r="WGO73" s="8"/>
      <c r="WGP73" s="8"/>
      <c r="WGQ73" s="8"/>
      <c r="WGR73" s="8"/>
      <c r="WGS73" s="8"/>
      <c r="WGT73" s="8"/>
      <c r="WGU73" s="8"/>
      <c r="WGV73" s="8"/>
      <c r="WGW73" s="8"/>
      <c r="WGX73" s="8"/>
      <c r="WGY73" s="8"/>
      <c r="WGZ73" s="8"/>
      <c r="WHA73" s="8"/>
      <c r="WHB73" s="8"/>
      <c r="WHC73" s="8"/>
      <c r="WHD73" s="8"/>
      <c r="WHE73" s="8"/>
      <c r="WHF73" s="8"/>
      <c r="WHG73" s="8"/>
      <c r="WHH73" s="8"/>
      <c r="WHI73" s="8"/>
      <c r="WHJ73" s="8"/>
      <c r="WHK73" s="8"/>
      <c r="WHL73" s="8"/>
      <c r="WHM73" s="8"/>
      <c r="WHN73" s="8"/>
      <c r="WHO73" s="8"/>
      <c r="WHP73" s="8"/>
      <c r="WHQ73" s="8"/>
      <c r="WHR73" s="8"/>
      <c r="WHS73" s="8"/>
      <c r="WHT73" s="8"/>
      <c r="WHU73" s="8"/>
      <c r="WHV73" s="8"/>
      <c r="WHW73" s="8"/>
      <c r="WHX73" s="8"/>
      <c r="WHY73" s="8"/>
      <c r="WHZ73" s="8"/>
      <c r="WIA73" s="8"/>
      <c r="WIB73" s="8"/>
      <c r="WIC73" s="8"/>
      <c r="WID73" s="8"/>
      <c r="WIE73" s="8"/>
      <c r="WIF73" s="8"/>
      <c r="WIG73" s="8"/>
      <c r="WIH73" s="8"/>
      <c r="WII73" s="8"/>
      <c r="WIJ73" s="8"/>
      <c r="WIK73" s="8"/>
      <c r="WIL73" s="8"/>
      <c r="WIM73" s="8"/>
      <c r="WIN73" s="8"/>
      <c r="WIO73" s="8"/>
      <c r="WIP73" s="8"/>
      <c r="WIQ73" s="8"/>
      <c r="WIR73" s="8"/>
      <c r="WIS73" s="8"/>
      <c r="WIT73" s="8"/>
      <c r="WIU73" s="8"/>
      <c r="WIV73" s="8"/>
      <c r="WIW73" s="8"/>
      <c r="WIX73" s="8"/>
      <c r="WIY73" s="8"/>
      <c r="WIZ73" s="8"/>
      <c r="WJA73" s="8"/>
      <c r="WJB73" s="8"/>
      <c r="WJC73" s="8"/>
      <c r="WJD73" s="8"/>
      <c r="WJE73" s="8"/>
      <c r="WJF73" s="8"/>
      <c r="WJG73" s="8"/>
      <c r="WJH73" s="8"/>
      <c r="WJI73" s="8"/>
      <c r="WJJ73" s="8"/>
      <c r="WJK73" s="8"/>
      <c r="WJL73" s="8"/>
      <c r="WJM73" s="8"/>
      <c r="WJN73" s="8"/>
      <c r="WJO73" s="8"/>
      <c r="WJP73" s="8"/>
      <c r="WJQ73" s="8"/>
      <c r="WJR73" s="8"/>
      <c r="WJS73" s="8"/>
      <c r="WJT73" s="8"/>
      <c r="WJU73" s="8"/>
      <c r="WJV73" s="8"/>
      <c r="WJW73" s="8"/>
      <c r="WJX73" s="8"/>
      <c r="WJY73" s="8"/>
      <c r="WJZ73" s="8"/>
      <c r="WKA73" s="8"/>
      <c r="WKB73" s="8"/>
      <c r="WKC73" s="8"/>
      <c r="WKD73" s="8"/>
      <c r="WKE73" s="8"/>
      <c r="WKF73" s="8"/>
      <c r="WKG73" s="8"/>
      <c r="WKH73" s="8"/>
      <c r="WKI73" s="8"/>
      <c r="WKJ73" s="8"/>
      <c r="WKK73" s="8"/>
      <c r="WKL73" s="8"/>
      <c r="WKM73" s="8"/>
      <c r="WKN73" s="8"/>
      <c r="WKO73" s="8"/>
      <c r="WKP73" s="8"/>
      <c r="WKQ73" s="8"/>
      <c r="WKR73" s="8"/>
      <c r="WKS73" s="8"/>
      <c r="WKT73" s="8"/>
      <c r="WKU73" s="8"/>
      <c r="WKV73" s="8"/>
      <c r="WKW73" s="8"/>
      <c r="WKX73" s="8"/>
      <c r="WKY73" s="8"/>
      <c r="WKZ73" s="8"/>
      <c r="WLA73" s="8"/>
      <c r="WLB73" s="8"/>
      <c r="WLC73" s="8"/>
      <c r="WLD73" s="8"/>
      <c r="WLE73" s="8"/>
      <c r="WLF73" s="8"/>
      <c r="WLG73" s="8"/>
      <c r="WLH73" s="8"/>
      <c r="WLI73" s="8"/>
      <c r="WLJ73" s="8"/>
      <c r="WLK73" s="8"/>
      <c r="WLL73" s="8"/>
      <c r="WLM73" s="8"/>
      <c r="WLN73" s="8"/>
      <c r="WLO73" s="8"/>
      <c r="WLP73" s="8"/>
      <c r="WLQ73" s="8"/>
      <c r="WLR73" s="8"/>
      <c r="WLS73" s="8"/>
      <c r="WLT73" s="8"/>
      <c r="WLU73" s="8"/>
      <c r="WLV73" s="8"/>
      <c r="WLW73" s="8"/>
      <c r="WLX73" s="8"/>
      <c r="WLY73" s="8"/>
      <c r="WLZ73" s="8"/>
      <c r="WMA73" s="8"/>
      <c r="WMB73" s="8"/>
      <c r="WMC73" s="8"/>
      <c r="WMD73" s="8"/>
      <c r="WME73" s="8"/>
      <c r="WMF73" s="8"/>
      <c r="WMG73" s="8"/>
      <c r="WMH73" s="8"/>
      <c r="WMI73" s="8"/>
      <c r="WMJ73" s="8"/>
      <c r="WMK73" s="8"/>
      <c r="WML73" s="8"/>
      <c r="WMM73" s="8"/>
      <c r="WMN73" s="8"/>
      <c r="WMO73" s="8"/>
      <c r="WMP73" s="8"/>
      <c r="WMQ73" s="8"/>
      <c r="WMR73" s="8"/>
      <c r="WMS73" s="8"/>
      <c r="WMT73" s="8"/>
      <c r="WMU73" s="8"/>
      <c r="WMV73" s="8"/>
      <c r="WMW73" s="8"/>
      <c r="WMX73" s="8"/>
      <c r="WMY73" s="8"/>
      <c r="WMZ73" s="8"/>
      <c r="WNA73" s="8"/>
      <c r="WNB73" s="8"/>
      <c r="WNC73" s="8"/>
      <c r="WND73" s="8"/>
      <c r="WNE73" s="8"/>
      <c r="WNF73" s="8"/>
      <c r="WNG73" s="8"/>
      <c r="WNH73" s="8"/>
      <c r="WNI73" s="8"/>
      <c r="WNJ73" s="8"/>
      <c r="WNK73" s="8"/>
      <c r="WNL73" s="8"/>
      <c r="WNM73" s="8"/>
      <c r="WNN73" s="8"/>
      <c r="WNO73" s="8"/>
      <c r="WNP73" s="8"/>
      <c r="WNQ73" s="8"/>
      <c r="WNR73" s="8"/>
      <c r="WNS73" s="8"/>
      <c r="WNT73" s="8"/>
      <c r="WNU73" s="8"/>
      <c r="WNV73" s="8"/>
      <c r="WNW73" s="8"/>
      <c r="WNX73" s="8"/>
      <c r="WNY73" s="8"/>
      <c r="WNZ73" s="8"/>
      <c r="WOA73" s="8"/>
      <c r="WOB73" s="8"/>
      <c r="WOC73" s="8"/>
      <c r="WOD73" s="8"/>
      <c r="WOE73" s="8"/>
      <c r="WOF73" s="8"/>
      <c r="WOG73" s="8"/>
      <c r="WOH73" s="8"/>
      <c r="WOI73" s="8"/>
      <c r="WOJ73" s="8"/>
      <c r="WOK73" s="8"/>
      <c r="WOL73" s="8"/>
      <c r="WOM73" s="8"/>
      <c r="WON73" s="8"/>
      <c r="WOO73" s="8"/>
      <c r="WOP73" s="8"/>
      <c r="WOQ73" s="8"/>
      <c r="WOR73" s="8"/>
      <c r="WOS73" s="8"/>
      <c r="WOT73" s="8"/>
      <c r="WOU73" s="8"/>
      <c r="WOV73" s="8"/>
      <c r="WOW73" s="8"/>
      <c r="WOX73" s="8"/>
      <c r="WOY73" s="8"/>
      <c r="WOZ73" s="8"/>
      <c r="WPA73" s="8"/>
      <c r="WPB73" s="8"/>
      <c r="WPC73" s="8"/>
      <c r="WPD73" s="8"/>
      <c r="WPE73" s="8"/>
      <c r="WPF73" s="8"/>
      <c r="WPG73" s="8"/>
      <c r="WPH73" s="8"/>
      <c r="WPI73" s="8"/>
      <c r="WPJ73" s="8"/>
      <c r="WPK73" s="8"/>
      <c r="WPL73" s="8"/>
      <c r="WPM73" s="8"/>
      <c r="WPN73" s="8"/>
      <c r="WPO73" s="8"/>
      <c r="WPP73" s="8"/>
      <c r="WPQ73" s="8"/>
      <c r="WPR73" s="8"/>
      <c r="WPS73" s="8"/>
      <c r="WPT73" s="8"/>
      <c r="WPU73" s="8"/>
      <c r="WPV73" s="8"/>
      <c r="WPW73" s="8"/>
      <c r="WPX73" s="8"/>
      <c r="WPY73" s="8"/>
      <c r="WPZ73" s="8"/>
      <c r="WQA73" s="8"/>
      <c r="WQB73" s="8"/>
      <c r="WQC73" s="8"/>
      <c r="WQD73" s="8"/>
      <c r="WQE73" s="8"/>
      <c r="WQF73" s="8"/>
      <c r="WQG73" s="8"/>
      <c r="WQH73" s="8"/>
      <c r="WQI73" s="8"/>
      <c r="WQJ73" s="8"/>
      <c r="WQK73" s="8"/>
      <c r="WQL73" s="8"/>
      <c r="WQM73" s="8"/>
      <c r="WQN73" s="8"/>
      <c r="WQO73" s="8"/>
      <c r="WQP73" s="8"/>
      <c r="WQQ73" s="8"/>
      <c r="WQR73" s="8"/>
      <c r="WQS73" s="8"/>
      <c r="WQT73" s="8"/>
      <c r="WQU73" s="8"/>
      <c r="WQV73" s="8"/>
      <c r="WQW73" s="8"/>
      <c r="WQX73" s="8"/>
      <c r="WQY73" s="8"/>
      <c r="WQZ73" s="8"/>
      <c r="WRA73" s="8"/>
      <c r="WRB73" s="8"/>
      <c r="WRC73" s="8"/>
      <c r="WRD73" s="8"/>
      <c r="WRE73" s="8"/>
      <c r="WRF73" s="8"/>
      <c r="WRG73" s="8"/>
      <c r="WRH73" s="8"/>
      <c r="WRI73" s="8"/>
      <c r="WRJ73" s="8"/>
      <c r="WRK73" s="8"/>
      <c r="WRL73" s="8"/>
      <c r="WRM73" s="8"/>
      <c r="WRN73" s="8"/>
      <c r="WRO73" s="8"/>
      <c r="WRP73" s="8"/>
      <c r="WRQ73" s="8"/>
      <c r="WRR73" s="8"/>
      <c r="WRS73" s="8"/>
      <c r="WRT73" s="8"/>
      <c r="WRU73" s="8"/>
      <c r="WRV73" s="8"/>
      <c r="WRW73" s="8"/>
      <c r="WRX73" s="8"/>
      <c r="WRY73" s="8"/>
      <c r="WRZ73" s="8"/>
      <c r="WSA73" s="8"/>
      <c r="WSB73" s="8"/>
      <c r="WSC73" s="8"/>
      <c r="WSD73" s="8"/>
      <c r="WSE73" s="8"/>
      <c r="WSF73" s="8"/>
      <c r="WSG73" s="8"/>
      <c r="WSH73" s="8"/>
      <c r="WSI73" s="8"/>
      <c r="WSJ73" s="8"/>
      <c r="WSK73" s="8"/>
      <c r="WSL73" s="8"/>
      <c r="WSM73" s="8"/>
      <c r="WSN73" s="8"/>
      <c r="WSO73" s="8"/>
      <c r="WSP73" s="8"/>
      <c r="WSQ73" s="8"/>
      <c r="WSR73" s="8"/>
      <c r="WSS73" s="8"/>
      <c r="WST73" s="8"/>
      <c r="WSU73" s="8"/>
      <c r="WSV73" s="8"/>
      <c r="WSW73" s="8"/>
      <c r="WSX73" s="8"/>
      <c r="WSY73" s="8"/>
      <c r="WSZ73" s="8"/>
      <c r="WTA73" s="8"/>
      <c r="WTB73" s="8"/>
      <c r="WTC73" s="8"/>
      <c r="WTD73" s="8"/>
      <c r="WTE73" s="8"/>
      <c r="WTF73" s="8"/>
      <c r="WTG73" s="8"/>
      <c r="WTH73" s="8"/>
      <c r="WTI73" s="8"/>
      <c r="WTJ73" s="8"/>
      <c r="WTK73" s="8"/>
      <c r="WTL73" s="8"/>
      <c r="WTM73" s="8"/>
      <c r="WTN73" s="8"/>
      <c r="WTO73" s="8"/>
      <c r="WTP73" s="8"/>
      <c r="WTQ73" s="8"/>
      <c r="WTR73" s="8"/>
      <c r="WTS73" s="8"/>
      <c r="WTT73" s="8"/>
      <c r="WTU73" s="8"/>
      <c r="WTV73" s="8"/>
      <c r="WTW73" s="8"/>
      <c r="WTX73" s="8"/>
      <c r="WTY73" s="8"/>
      <c r="WTZ73" s="8"/>
      <c r="WUA73" s="8"/>
      <c r="WUB73" s="8"/>
      <c r="WUC73" s="8"/>
      <c r="WUD73" s="8"/>
      <c r="WUE73" s="8"/>
      <c r="WUF73" s="8"/>
      <c r="WUG73" s="8"/>
      <c r="WUH73" s="8"/>
      <c r="WUI73" s="8"/>
      <c r="WUJ73" s="8"/>
      <c r="WUK73" s="8"/>
      <c r="WUL73" s="8"/>
      <c r="WUM73" s="8"/>
      <c r="WUN73" s="8"/>
      <c r="WUO73" s="8"/>
      <c r="WUP73" s="8"/>
      <c r="WUQ73" s="8"/>
      <c r="WUR73" s="8"/>
      <c r="WUS73" s="8"/>
      <c r="WUT73" s="8"/>
      <c r="WUU73" s="8"/>
      <c r="WUV73" s="8"/>
      <c r="WUW73" s="8"/>
      <c r="WUX73" s="8"/>
      <c r="WUY73" s="8"/>
      <c r="WUZ73" s="8"/>
      <c r="WVA73" s="8"/>
      <c r="WVB73" s="8"/>
      <c r="WVC73" s="8"/>
      <c r="WVD73" s="8"/>
      <c r="WVE73" s="8"/>
      <c r="WVF73" s="8"/>
      <c r="WVG73" s="8"/>
      <c r="WVH73" s="8"/>
      <c r="WVI73" s="8"/>
      <c r="WVJ73" s="8"/>
      <c r="WVK73" s="8"/>
      <c r="WVL73" s="8"/>
      <c r="WVM73" s="8"/>
      <c r="WVN73" s="8"/>
      <c r="WVO73" s="8"/>
      <c r="WVP73" s="8"/>
      <c r="WVQ73" s="8"/>
      <c r="WVR73" s="8"/>
      <c r="WVS73" s="8"/>
      <c r="WVT73" s="8"/>
      <c r="WVU73" s="8"/>
      <c r="WVV73" s="8"/>
      <c r="WVW73" s="8"/>
      <c r="WVX73" s="8"/>
      <c r="WVY73" s="8"/>
      <c r="WVZ73" s="8"/>
      <c r="WWA73" s="8"/>
      <c r="WWB73" s="8"/>
      <c r="WWC73" s="8"/>
      <c r="WWD73" s="8"/>
      <c r="WWE73" s="8"/>
      <c r="WWF73" s="8"/>
      <c r="WWG73" s="8"/>
      <c r="WWH73" s="8"/>
      <c r="WWI73" s="8"/>
      <c r="WWJ73" s="8"/>
      <c r="WWK73" s="8"/>
      <c r="WWL73" s="8"/>
      <c r="WWM73" s="8"/>
      <c r="WWN73" s="8"/>
      <c r="WWO73" s="8"/>
      <c r="WWP73" s="8"/>
      <c r="WWQ73" s="8"/>
      <c r="WWR73" s="8"/>
      <c r="WWS73" s="8"/>
      <c r="WWT73" s="8"/>
      <c r="WWU73" s="8"/>
      <c r="WWV73" s="8"/>
      <c r="WWW73" s="8"/>
      <c r="WWX73" s="8"/>
      <c r="WWY73" s="8"/>
      <c r="WWZ73" s="8"/>
      <c r="WXA73" s="8"/>
      <c r="WXB73" s="8"/>
      <c r="WXC73" s="8"/>
      <c r="WXD73" s="8"/>
      <c r="WXE73" s="8"/>
      <c r="WXF73" s="8"/>
      <c r="WXG73" s="8"/>
      <c r="WXH73" s="8"/>
      <c r="WXI73" s="8"/>
      <c r="WXJ73" s="8"/>
      <c r="WXK73" s="8"/>
      <c r="WXL73" s="8"/>
      <c r="WXM73" s="8"/>
      <c r="WXN73" s="8"/>
      <c r="WXO73" s="8"/>
      <c r="WXP73" s="8"/>
      <c r="WXQ73" s="8"/>
      <c r="WXR73" s="8"/>
      <c r="WXS73" s="8"/>
      <c r="WXT73" s="8"/>
      <c r="WXU73" s="8"/>
      <c r="WXV73" s="8"/>
      <c r="WXW73" s="8"/>
      <c r="WXX73" s="8"/>
      <c r="WXY73" s="8"/>
      <c r="WXZ73" s="8"/>
      <c r="WYA73" s="8"/>
      <c r="WYB73" s="8"/>
      <c r="WYC73" s="8"/>
      <c r="WYD73" s="8"/>
      <c r="WYE73" s="8"/>
      <c r="WYF73" s="8"/>
      <c r="WYG73" s="8"/>
      <c r="WYH73" s="8"/>
      <c r="WYI73" s="8"/>
      <c r="WYJ73" s="8"/>
      <c r="WYK73" s="8"/>
      <c r="WYL73" s="8"/>
      <c r="WYM73" s="8"/>
      <c r="WYN73" s="8"/>
      <c r="WYO73" s="8"/>
      <c r="WYP73" s="8"/>
      <c r="WYQ73" s="8"/>
      <c r="WYR73" s="8"/>
      <c r="WYS73" s="8"/>
      <c r="WYT73" s="8"/>
      <c r="WYU73" s="8"/>
      <c r="WYV73" s="8"/>
      <c r="WYW73" s="8"/>
      <c r="WYX73" s="8"/>
      <c r="WYY73" s="8"/>
      <c r="WYZ73" s="8"/>
      <c r="WZA73" s="8"/>
      <c r="WZB73" s="8"/>
      <c r="WZC73" s="8"/>
      <c r="WZD73" s="8"/>
      <c r="WZE73" s="8"/>
      <c r="WZF73" s="8"/>
      <c r="WZG73" s="8"/>
      <c r="WZH73" s="8"/>
      <c r="WZI73" s="8"/>
      <c r="WZJ73" s="8"/>
      <c r="WZK73" s="8"/>
      <c r="WZL73" s="8"/>
      <c r="WZM73" s="8"/>
      <c r="WZN73" s="8"/>
      <c r="WZO73" s="8"/>
      <c r="WZP73" s="8"/>
      <c r="WZQ73" s="8"/>
      <c r="WZR73" s="8"/>
      <c r="WZS73" s="8"/>
      <c r="WZT73" s="8"/>
      <c r="WZU73" s="8"/>
      <c r="WZV73" s="8"/>
      <c r="WZW73" s="8"/>
      <c r="WZX73" s="8"/>
      <c r="WZY73" s="8"/>
      <c r="WZZ73" s="8"/>
      <c r="XAA73" s="8"/>
      <c r="XAB73" s="8"/>
      <c r="XAC73" s="8"/>
      <c r="XAD73" s="8"/>
      <c r="XAE73" s="8"/>
      <c r="XAF73" s="8"/>
      <c r="XAG73" s="8"/>
      <c r="XAH73" s="8"/>
      <c r="XAI73" s="8"/>
      <c r="XAJ73" s="8"/>
      <c r="XAK73" s="8"/>
      <c r="XAL73" s="8"/>
      <c r="XAM73" s="8"/>
      <c r="XAN73" s="8"/>
      <c r="XAO73" s="8"/>
      <c r="XAP73" s="8"/>
      <c r="XAQ73" s="8"/>
      <c r="XAR73" s="8"/>
      <c r="XAS73" s="8"/>
      <c r="XAT73" s="8"/>
      <c r="XAU73" s="8"/>
      <c r="XAV73" s="8"/>
      <c r="XAW73" s="8"/>
      <c r="XAX73" s="8"/>
      <c r="XAY73" s="8"/>
      <c r="XAZ73" s="8"/>
      <c r="XBA73" s="8"/>
      <c r="XBB73" s="8"/>
      <c r="XBC73" s="8"/>
      <c r="XBD73" s="8"/>
      <c r="XBE73" s="8"/>
      <c r="XBF73" s="8"/>
      <c r="XBG73" s="8"/>
      <c r="XBH73" s="8"/>
      <c r="XBI73" s="8"/>
      <c r="XBJ73" s="8"/>
      <c r="XBK73" s="8"/>
      <c r="XBL73" s="8"/>
      <c r="XBM73" s="8"/>
      <c r="XBN73" s="8"/>
      <c r="XBO73" s="8"/>
      <c r="XBP73" s="8"/>
      <c r="XBQ73" s="8"/>
      <c r="XBR73" s="8"/>
      <c r="XBS73" s="8"/>
      <c r="XBT73" s="8"/>
      <c r="XBU73" s="8"/>
      <c r="XBV73" s="8"/>
      <c r="XBW73" s="8"/>
      <c r="XBX73" s="8"/>
      <c r="XBY73" s="8"/>
      <c r="XBZ73" s="8"/>
      <c r="XCA73" s="8"/>
      <c r="XCB73" s="8"/>
      <c r="XCC73" s="8"/>
      <c r="XCD73" s="8"/>
      <c r="XCE73" s="8"/>
      <c r="XCF73" s="8"/>
      <c r="XCG73" s="8"/>
      <c r="XCH73" s="8"/>
      <c r="XCI73" s="8"/>
      <c r="XCJ73" s="8"/>
      <c r="XCK73" s="8"/>
      <c r="XCL73" s="8"/>
      <c r="XCM73" s="8"/>
      <c r="XCN73" s="8"/>
      <c r="XCO73" s="8"/>
      <c r="XCP73" s="8"/>
      <c r="XCQ73" s="8"/>
      <c r="XCR73" s="8"/>
      <c r="XCS73" s="8"/>
      <c r="XCT73" s="8"/>
      <c r="XCU73" s="8"/>
      <c r="XCV73" s="8"/>
      <c r="XCW73" s="8"/>
      <c r="XCX73" s="8"/>
      <c r="XCY73" s="8"/>
      <c r="XCZ73" s="8"/>
      <c r="XDA73" s="8"/>
      <c r="XDB73" s="8"/>
      <c r="XDC73" s="8"/>
      <c r="XDD73" s="8"/>
      <c r="XDE73" s="8"/>
      <c r="XDF73" s="8"/>
      <c r="XDG73" s="8"/>
      <c r="XDH73" s="8"/>
      <c r="XDI73" s="8"/>
      <c r="XDJ73" s="8"/>
      <c r="XDK73" s="8"/>
      <c r="XDL73" s="8"/>
      <c r="XDM73" s="8"/>
      <c r="XDN73" s="8"/>
      <c r="XDO73" s="8"/>
      <c r="XDP73" s="8"/>
      <c r="XDQ73" s="8"/>
      <c r="XDR73" s="8"/>
      <c r="XDS73" s="8"/>
      <c r="XDT73" s="8"/>
      <c r="XDU73" s="8"/>
      <c r="XDV73" s="8"/>
      <c r="XDW73" s="8"/>
      <c r="XDX73" s="8"/>
      <c r="XDY73" s="8"/>
      <c r="XDZ73" s="8"/>
      <c r="XEA73" s="8"/>
      <c r="XEB73" s="8"/>
      <c r="XEC73" s="8"/>
      <c r="XED73" s="8"/>
      <c r="XEE73" s="8"/>
      <c r="XEF73" s="8"/>
      <c r="XEG73" s="8"/>
      <c r="XEH73" s="8"/>
      <c r="XEI73" s="8"/>
      <c r="XEJ73" s="8"/>
      <c r="XEK73" s="8"/>
      <c r="XEL73" s="8"/>
      <c r="XEM73" s="8"/>
      <c r="XEN73" s="8"/>
      <c r="XEO73" s="8"/>
      <c r="XEP73" s="8"/>
      <c r="XEQ73" s="8"/>
      <c r="XER73" s="8"/>
      <c r="XES73" s="8"/>
      <c r="XET73" s="8"/>
      <c r="XEU73" s="8"/>
      <c r="XEV73" s="8"/>
      <c r="XEW73" s="8"/>
      <c r="XEX73" s="8"/>
      <c r="XEY73" s="8"/>
      <c r="XEZ73" s="8"/>
      <c r="XFA73" s="8"/>
      <c r="XFB73" s="8"/>
      <c r="XFC73" s="8"/>
      <c r="XFD73" s="8"/>
    </row>
    <row r="74" spans="2:16384" x14ac:dyDescent="0.25">
      <c r="D74" s="6" t="s">
        <v>13</v>
      </c>
      <c r="F74" s="7" t="s">
        <v>23</v>
      </c>
      <c r="G74" s="7">
        <f>SUM(I74:CH74)</f>
        <v>27</v>
      </c>
      <c r="I74" s="14">
        <f>IF(AND(I73&gt;=$E$71,I73&lt;=$E$72),1,0)</f>
        <v>0</v>
      </c>
      <c r="J74" s="14">
        <f t="shared" ref="J74:BU74" si="65">IF(AND(J73&gt;=$E$71,J73&lt;=$E$72),1,0)</f>
        <v>0</v>
      </c>
      <c r="K74" s="14">
        <f t="shared" si="65"/>
        <v>0</v>
      </c>
      <c r="L74" s="14">
        <f t="shared" si="65"/>
        <v>1</v>
      </c>
      <c r="M74" s="14">
        <f t="shared" si="65"/>
        <v>1</v>
      </c>
      <c r="N74" s="14">
        <f t="shared" si="65"/>
        <v>1</v>
      </c>
      <c r="O74" s="14">
        <f t="shared" si="65"/>
        <v>1</v>
      </c>
      <c r="P74" s="14">
        <f t="shared" si="65"/>
        <v>1</v>
      </c>
      <c r="Q74" s="14">
        <f t="shared" si="65"/>
        <v>1</v>
      </c>
      <c r="R74" s="14">
        <f t="shared" si="65"/>
        <v>1</v>
      </c>
      <c r="S74" s="14">
        <f t="shared" si="65"/>
        <v>1</v>
      </c>
      <c r="T74" s="14">
        <f t="shared" si="65"/>
        <v>1</v>
      </c>
      <c r="U74" s="14">
        <f t="shared" si="65"/>
        <v>1</v>
      </c>
      <c r="V74" s="14">
        <f t="shared" si="65"/>
        <v>1</v>
      </c>
      <c r="W74" s="14">
        <f t="shared" si="65"/>
        <v>1</v>
      </c>
      <c r="X74" s="14">
        <f t="shared" si="65"/>
        <v>1</v>
      </c>
      <c r="Y74" s="14">
        <f t="shared" si="65"/>
        <v>1</v>
      </c>
      <c r="Z74" s="14">
        <f t="shared" si="65"/>
        <v>1</v>
      </c>
      <c r="AA74" s="14">
        <f t="shared" si="65"/>
        <v>1</v>
      </c>
      <c r="AB74" s="14">
        <f t="shared" si="65"/>
        <v>1</v>
      </c>
      <c r="AC74" s="14">
        <f t="shared" si="65"/>
        <v>1</v>
      </c>
      <c r="AD74" s="14">
        <f t="shared" si="65"/>
        <v>1</v>
      </c>
      <c r="AE74" s="14">
        <f t="shared" si="65"/>
        <v>1</v>
      </c>
      <c r="AF74" s="14">
        <f t="shared" si="65"/>
        <v>1</v>
      </c>
      <c r="AG74" s="14">
        <f t="shared" si="65"/>
        <v>1</v>
      </c>
      <c r="AH74" s="14">
        <f t="shared" si="65"/>
        <v>1</v>
      </c>
      <c r="AI74" s="14">
        <f t="shared" si="65"/>
        <v>1</v>
      </c>
      <c r="AJ74" s="14">
        <f t="shared" si="65"/>
        <v>1</v>
      </c>
      <c r="AK74" s="14">
        <f t="shared" si="65"/>
        <v>1</v>
      </c>
      <c r="AL74" s="14">
        <f t="shared" si="65"/>
        <v>1</v>
      </c>
      <c r="AM74" s="14">
        <f t="shared" si="65"/>
        <v>0</v>
      </c>
      <c r="AN74" s="14">
        <f t="shared" si="65"/>
        <v>0</v>
      </c>
      <c r="AO74" s="14">
        <f t="shared" si="65"/>
        <v>0</v>
      </c>
      <c r="AP74" s="14">
        <f t="shared" si="65"/>
        <v>0</v>
      </c>
      <c r="AQ74" s="14">
        <f t="shared" si="65"/>
        <v>0</v>
      </c>
      <c r="AR74" s="14">
        <f t="shared" si="65"/>
        <v>0</v>
      </c>
      <c r="AS74" s="14">
        <f t="shared" si="65"/>
        <v>0</v>
      </c>
      <c r="AT74" s="14">
        <f t="shared" si="65"/>
        <v>0</v>
      </c>
      <c r="AU74" s="14">
        <f t="shared" si="65"/>
        <v>0</v>
      </c>
      <c r="AV74" s="14">
        <f t="shared" si="65"/>
        <v>0</v>
      </c>
      <c r="AW74" s="14">
        <f t="shared" si="65"/>
        <v>0</v>
      </c>
      <c r="AX74" s="14">
        <f t="shared" si="65"/>
        <v>0</v>
      </c>
      <c r="AY74" s="14">
        <f t="shared" si="65"/>
        <v>0</v>
      </c>
      <c r="AZ74" s="14">
        <f t="shared" si="65"/>
        <v>0</v>
      </c>
      <c r="BA74" s="14">
        <f t="shared" si="65"/>
        <v>0</v>
      </c>
      <c r="BB74" s="14">
        <f t="shared" si="65"/>
        <v>0</v>
      </c>
      <c r="BC74" s="14">
        <f t="shared" si="65"/>
        <v>0</v>
      </c>
      <c r="BD74" s="14">
        <f t="shared" si="65"/>
        <v>0</v>
      </c>
      <c r="BE74" s="14">
        <f t="shared" si="65"/>
        <v>0</v>
      </c>
      <c r="BF74" s="14">
        <f t="shared" si="65"/>
        <v>0</v>
      </c>
      <c r="BG74" s="14">
        <f t="shared" si="65"/>
        <v>0</v>
      </c>
      <c r="BH74" s="14">
        <f t="shared" si="65"/>
        <v>0</v>
      </c>
      <c r="BI74" s="14">
        <f t="shared" si="65"/>
        <v>0</v>
      </c>
      <c r="BJ74" s="14">
        <f t="shared" si="65"/>
        <v>0</v>
      </c>
      <c r="BK74" s="14">
        <f t="shared" si="65"/>
        <v>0</v>
      </c>
      <c r="BL74" s="14">
        <f t="shared" si="65"/>
        <v>0</v>
      </c>
      <c r="BM74" s="14">
        <f t="shared" si="65"/>
        <v>0</v>
      </c>
      <c r="BN74" s="14">
        <f t="shared" si="65"/>
        <v>0</v>
      </c>
      <c r="BO74" s="14">
        <f t="shared" si="65"/>
        <v>0</v>
      </c>
      <c r="BP74" s="14">
        <f t="shared" si="65"/>
        <v>0</v>
      </c>
      <c r="BQ74" s="14">
        <f t="shared" si="65"/>
        <v>0</v>
      </c>
      <c r="BR74" s="14">
        <f t="shared" si="65"/>
        <v>0</v>
      </c>
      <c r="BS74" s="14">
        <f t="shared" si="65"/>
        <v>0</v>
      </c>
      <c r="BT74" s="14">
        <f t="shared" si="65"/>
        <v>0</v>
      </c>
      <c r="BU74" s="14">
        <f t="shared" si="65"/>
        <v>0</v>
      </c>
      <c r="BV74" s="14">
        <f t="shared" ref="BV74:CH74" si="66">IF(AND(BV73&gt;=$E$71,BV73&lt;=$E$72),1,0)</f>
        <v>0</v>
      </c>
      <c r="BW74" s="14">
        <f t="shared" si="66"/>
        <v>0</v>
      </c>
      <c r="BX74" s="14">
        <f t="shared" si="66"/>
        <v>0</v>
      </c>
      <c r="BY74" s="14">
        <f t="shared" si="66"/>
        <v>0</v>
      </c>
      <c r="BZ74" s="14">
        <f t="shared" si="66"/>
        <v>0</v>
      </c>
      <c r="CA74" s="14">
        <f t="shared" si="66"/>
        <v>0</v>
      </c>
      <c r="CB74" s="14">
        <f t="shared" si="66"/>
        <v>0</v>
      </c>
      <c r="CC74" s="14">
        <f t="shared" si="66"/>
        <v>0</v>
      </c>
      <c r="CD74" s="14">
        <f t="shared" si="66"/>
        <v>0</v>
      </c>
      <c r="CE74" s="14">
        <f t="shared" si="66"/>
        <v>0</v>
      </c>
      <c r="CF74" s="14">
        <f t="shared" si="66"/>
        <v>0</v>
      </c>
      <c r="CG74" s="14">
        <f t="shared" si="66"/>
        <v>0</v>
      </c>
      <c r="CH74" s="14">
        <f t="shared" si="66"/>
        <v>0</v>
      </c>
    </row>
    <row r="76" spans="2:16384" x14ac:dyDescent="0.25">
      <c r="B76" s="2" t="s">
        <v>16</v>
      </c>
      <c r="C76" s="2"/>
      <c r="E76" s="7"/>
      <c r="G76" s="22"/>
    </row>
    <row r="77" spans="2:16384" x14ac:dyDescent="0.25">
      <c r="D77" s="6" t="str">
        <f>D$69</f>
        <v xml:space="preserve">Operations end date </v>
      </c>
      <c r="E77" s="4">
        <f t="shared" ref="E77:F77" si="67">E$69</f>
        <v>55518</v>
      </c>
      <c r="F77" s="7" t="str">
        <f t="shared" si="67"/>
        <v>Date</v>
      </c>
      <c r="G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row>
    <row r="78" spans="2:16384" x14ac:dyDescent="0.25">
      <c r="D78" s="6" t="str">
        <f>D$21</f>
        <v xml:space="preserve">Financial period end date </v>
      </c>
      <c r="E78" s="18">
        <f t="shared" ref="E78:BP78" si="68">E$21</f>
        <v>0</v>
      </c>
      <c r="F78" s="7" t="str">
        <f t="shared" si="68"/>
        <v>Date</v>
      </c>
      <c r="G78" s="7">
        <f t="shared" si="68"/>
        <v>0</v>
      </c>
      <c r="H78" s="6">
        <f t="shared" si="68"/>
        <v>0</v>
      </c>
      <c r="I78" s="8">
        <f t="shared" si="68"/>
        <v>44926</v>
      </c>
      <c r="J78" s="8">
        <f t="shared" si="68"/>
        <v>45291</v>
      </c>
      <c r="K78" s="8">
        <f t="shared" si="68"/>
        <v>45657</v>
      </c>
      <c r="L78" s="8">
        <f t="shared" si="68"/>
        <v>46022</v>
      </c>
      <c r="M78" s="8">
        <f t="shared" si="68"/>
        <v>46387</v>
      </c>
      <c r="N78" s="8">
        <f t="shared" si="68"/>
        <v>46752</v>
      </c>
      <c r="O78" s="8">
        <f t="shared" si="68"/>
        <v>47118</v>
      </c>
      <c r="P78" s="8">
        <f t="shared" si="68"/>
        <v>47483</v>
      </c>
      <c r="Q78" s="8">
        <f t="shared" si="68"/>
        <v>47848</v>
      </c>
      <c r="R78" s="8">
        <f t="shared" si="68"/>
        <v>48213</v>
      </c>
      <c r="S78" s="8">
        <f t="shared" si="68"/>
        <v>48579</v>
      </c>
      <c r="T78" s="8">
        <f t="shared" si="68"/>
        <v>48944</v>
      </c>
      <c r="U78" s="8">
        <f t="shared" si="68"/>
        <v>49309</v>
      </c>
      <c r="V78" s="8">
        <f t="shared" si="68"/>
        <v>49674</v>
      </c>
      <c r="W78" s="8">
        <f t="shared" si="68"/>
        <v>50040</v>
      </c>
      <c r="X78" s="8">
        <f t="shared" si="68"/>
        <v>50405</v>
      </c>
      <c r="Y78" s="8">
        <f t="shared" si="68"/>
        <v>50770</v>
      </c>
      <c r="Z78" s="8">
        <f t="shared" si="68"/>
        <v>51135</v>
      </c>
      <c r="AA78" s="8">
        <f t="shared" si="68"/>
        <v>51501</v>
      </c>
      <c r="AB78" s="8">
        <f t="shared" si="68"/>
        <v>51866</v>
      </c>
      <c r="AC78" s="8">
        <f t="shared" si="68"/>
        <v>52231</v>
      </c>
      <c r="AD78" s="8">
        <f t="shared" si="68"/>
        <v>52596</v>
      </c>
      <c r="AE78" s="8">
        <f t="shared" si="68"/>
        <v>52962</v>
      </c>
      <c r="AF78" s="8">
        <f t="shared" si="68"/>
        <v>53327</v>
      </c>
      <c r="AG78" s="8">
        <f t="shared" si="68"/>
        <v>53692</v>
      </c>
      <c r="AH78" s="8">
        <f t="shared" si="68"/>
        <v>54057</v>
      </c>
      <c r="AI78" s="8">
        <f t="shared" si="68"/>
        <v>54423</v>
      </c>
      <c r="AJ78" s="8">
        <f t="shared" si="68"/>
        <v>54788</v>
      </c>
      <c r="AK78" s="8">
        <f t="shared" si="68"/>
        <v>55153</v>
      </c>
      <c r="AL78" s="8">
        <f t="shared" si="68"/>
        <v>55518</v>
      </c>
      <c r="AM78" s="8">
        <f t="shared" si="68"/>
        <v>55884</v>
      </c>
      <c r="AN78" s="8">
        <f t="shared" si="68"/>
        <v>56249</v>
      </c>
      <c r="AO78" s="8">
        <f t="shared" si="68"/>
        <v>56614</v>
      </c>
      <c r="AP78" s="8">
        <f t="shared" si="68"/>
        <v>56979</v>
      </c>
      <c r="AQ78" s="8">
        <f t="shared" si="68"/>
        <v>57345</v>
      </c>
      <c r="AR78" s="8">
        <f t="shared" si="68"/>
        <v>57710</v>
      </c>
      <c r="AS78" s="8">
        <f t="shared" si="68"/>
        <v>58075</v>
      </c>
      <c r="AT78" s="8">
        <f t="shared" si="68"/>
        <v>58440</v>
      </c>
      <c r="AU78" s="8">
        <f t="shared" si="68"/>
        <v>58806</v>
      </c>
      <c r="AV78" s="8">
        <f t="shared" si="68"/>
        <v>59171</v>
      </c>
      <c r="AW78" s="8">
        <f t="shared" si="68"/>
        <v>59536</v>
      </c>
      <c r="AX78" s="8">
        <f t="shared" si="68"/>
        <v>59901</v>
      </c>
      <c r="AY78" s="8">
        <f t="shared" si="68"/>
        <v>60267</v>
      </c>
      <c r="AZ78" s="8">
        <f t="shared" si="68"/>
        <v>60632</v>
      </c>
      <c r="BA78" s="8">
        <f t="shared" si="68"/>
        <v>60997</v>
      </c>
      <c r="BB78" s="8">
        <f t="shared" si="68"/>
        <v>61362</v>
      </c>
      <c r="BC78" s="8">
        <f t="shared" si="68"/>
        <v>61728</v>
      </c>
      <c r="BD78" s="8">
        <f t="shared" si="68"/>
        <v>62093</v>
      </c>
      <c r="BE78" s="8">
        <f t="shared" si="68"/>
        <v>62458</v>
      </c>
      <c r="BF78" s="8">
        <f t="shared" si="68"/>
        <v>62823</v>
      </c>
      <c r="BG78" s="8">
        <f t="shared" si="68"/>
        <v>63189</v>
      </c>
      <c r="BH78" s="8">
        <f t="shared" si="68"/>
        <v>63554</v>
      </c>
      <c r="BI78" s="8">
        <f t="shared" si="68"/>
        <v>63919</v>
      </c>
      <c r="BJ78" s="8">
        <f t="shared" si="68"/>
        <v>64284</v>
      </c>
      <c r="BK78" s="8">
        <f t="shared" si="68"/>
        <v>64650</v>
      </c>
      <c r="BL78" s="8">
        <f t="shared" si="68"/>
        <v>65015</v>
      </c>
      <c r="BM78" s="8">
        <f t="shared" si="68"/>
        <v>65380</v>
      </c>
      <c r="BN78" s="8">
        <f t="shared" si="68"/>
        <v>65745</v>
      </c>
      <c r="BO78" s="8">
        <f t="shared" si="68"/>
        <v>66111</v>
      </c>
      <c r="BP78" s="8">
        <f t="shared" si="68"/>
        <v>66476</v>
      </c>
      <c r="BQ78" s="8">
        <f t="shared" ref="BQ78:CH78" si="69">BQ$21</f>
        <v>66841</v>
      </c>
      <c r="BR78" s="8">
        <f t="shared" si="69"/>
        <v>67206</v>
      </c>
      <c r="BS78" s="8">
        <f t="shared" si="69"/>
        <v>67572</v>
      </c>
      <c r="BT78" s="8">
        <f t="shared" si="69"/>
        <v>67937</v>
      </c>
      <c r="BU78" s="8">
        <f t="shared" si="69"/>
        <v>68302</v>
      </c>
      <c r="BV78" s="8">
        <f t="shared" si="69"/>
        <v>68667</v>
      </c>
      <c r="BW78" s="8">
        <f t="shared" si="69"/>
        <v>69033</v>
      </c>
      <c r="BX78" s="8">
        <f t="shared" si="69"/>
        <v>69398</v>
      </c>
      <c r="BY78" s="8">
        <f t="shared" si="69"/>
        <v>69763</v>
      </c>
      <c r="BZ78" s="8">
        <f t="shared" si="69"/>
        <v>70128</v>
      </c>
      <c r="CA78" s="8">
        <f t="shared" si="69"/>
        <v>70494</v>
      </c>
      <c r="CB78" s="8">
        <f t="shared" si="69"/>
        <v>70859</v>
      </c>
      <c r="CC78" s="8">
        <f t="shared" si="69"/>
        <v>71224</v>
      </c>
      <c r="CD78" s="8">
        <f t="shared" si="69"/>
        <v>71589</v>
      </c>
      <c r="CE78" s="8">
        <f t="shared" si="69"/>
        <v>71955</v>
      </c>
      <c r="CF78" s="8">
        <f t="shared" si="69"/>
        <v>72320</v>
      </c>
      <c r="CG78" s="8">
        <f t="shared" si="69"/>
        <v>72685</v>
      </c>
      <c r="CH78" s="8">
        <f t="shared" si="69"/>
        <v>73050</v>
      </c>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c r="VS78" s="8"/>
      <c r="VT78" s="8"/>
      <c r="VU78" s="8"/>
      <c r="VV78" s="8"/>
      <c r="VW78" s="8"/>
      <c r="VX78" s="8"/>
      <c r="VY78" s="8"/>
      <c r="VZ78" s="8"/>
      <c r="WA78" s="8"/>
      <c r="WB78" s="8"/>
      <c r="WC78" s="8"/>
      <c r="WD78" s="8"/>
      <c r="WE78" s="8"/>
      <c r="WF78" s="8"/>
      <c r="WG78" s="8"/>
      <c r="WH78" s="8"/>
      <c r="WI78" s="8"/>
      <c r="WJ78" s="8"/>
      <c r="WK78" s="8"/>
      <c r="WL78" s="8"/>
      <c r="WM78" s="8"/>
      <c r="WN78" s="8"/>
      <c r="WO78" s="8"/>
      <c r="WP78" s="8"/>
      <c r="WQ78" s="8"/>
      <c r="WR78" s="8"/>
      <c r="WS78" s="8"/>
      <c r="WT78" s="8"/>
      <c r="WU78" s="8"/>
      <c r="WV78" s="8"/>
      <c r="WW78" s="8"/>
      <c r="WX78" s="8"/>
      <c r="WY78" s="8"/>
      <c r="WZ78" s="8"/>
      <c r="XA78" s="8"/>
      <c r="XB78" s="8"/>
      <c r="XC78" s="8"/>
      <c r="XD78" s="8"/>
      <c r="XE78" s="8"/>
      <c r="XF78" s="8"/>
      <c r="XG78" s="8"/>
      <c r="XH78" s="8"/>
      <c r="XI78" s="8"/>
      <c r="XJ78" s="8"/>
      <c r="XK78" s="8"/>
      <c r="XL78" s="8"/>
      <c r="XM78" s="8"/>
      <c r="XN78" s="8"/>
      <c r="XO78" s="8"/>
      <c r="XP78" s="8"/>
      <c r="XQ78" s="8"/>
      <c r="XR78" s="8"/>
      <c r="XS78" s="8"/>
      <c r="XT78" s="8"/>
      <c r="XU78" s="8"/>
      <c r="XV78" s="8"/>
      <c r="XW78" s="8"/>
      <c r="XX78" s="8"/>
      <c r="XY78" s="8"/>
      <c r="XZ78" s="8"/>
      <c r="YA78" s="8"/>
      <c r="YB78" s="8"/>
      <c r="YC78" s="8"/>
      <c r="YD78" s="8"/>
      <c r="YE78" s="8"/>
      <c r="YF78" s="8"/>
      <c r="YG78" s="8"/>
      <c r="YH78" s="8"/>
      <c r="YI78" s="8"/>
      <c r="YJ78" s="8"/>
      <c r="YK78" s="8"/>
      <c r="YL78" s="8"/>
      <c r="YM78" s="8"/>
      <c r="YN78" s="8"/>
      <c r="YO78" s="8"/>
      <c r="YP78" s="8"/>
      <c r="YQ78" s="8"/>
      <c r="YR78" s="8"/>
      <c r="YS78" s="8"/>
      <c r="YT78" s="8"/>
      <c r="YU78" s="8"/>
      <c r="YV78" s="8"/>
      <c r="YW78" s="8"/>
      <c r="YX78" s="8"/>
      <c r="YY78" s="8"/>
      <c r="YZ78" s="8"/>
      <c r="ZA78" s="8"/>
      <c r="ZB78" s="8"/>
      <c r="ZC78" s="8"/>
      <c r="ZD78" s="8"/>
      <c r="ZE78" s="8"/>
      <c r="ZF78" s="8"/>
      <c r="ZG78" s="8"/>
      <c r="ZH78" s="8"/>
      <c r="ZI78" s="8"/>
      <c r="ZJ78" s="8"/>
      <c r="ZK78" s="8"/>
      <c r="ZL78" s="8"/>
      <c r="ZM78" s="8"/>
      <c r="ZN78" s="8"/>
      <c r="ZO78" s="8"/>
      <c r="ZP78" s="8"/>
      <c r="ZQ78" s="8"/>
      <c r="ZR78" s="8"/>
      <c r="ZS78" s="8"/>
      <c r="ZT78" s="8"/>
      <c r="ZU78" s="8"/>
      <c r="ZV78" s="8"/>
      <c r="ZW78" s="8"/>
      <c r="ZX78" s="8"/>
      <c r="ZY78" s="8"/>
      <c r="ZZ78" s="8"/>
      <c r="AAA78" s="8"/>
      <c r="AAB78" s="8"/>
      <c r="AAC78" s="8"/>
      <c r="AAD78" s="8"/>
      <c r="AAE78" s="8"/>
      <c r="AAF78" s="8"/>
      <c r="AAG78" s="8"/>
      <c r="AAH78" s="8"/>
      <c r="AAI78" s="8"/>
      <c r="AAJ78" s="8"/>
      <c r="AAK78" s="8"/>
      <c r="AAL78" s="8"/>
      <c r="AAM78" s="8"/>
      <c r="AAN78" s="8"/>
      <c r="AAO78" s="8"/>
      <c r="AAP78" s="8"/>
      <c r="AAQ78" s="8"/>
      <c r="AAR78" s="8"/>
      <c r="AAS78" s="8"/>
      <c r="AAT78" s="8"/>
      <c r="AAU78" s="8"/>
      <c r="AAV78" s="8"/>
      <c r="AAW78" s="8"/>
      <c r="AAX78" s="8"/>
      <c r="AAY78" s="8"/>
      <c r="AAZ78" s="8"/>
      <c r="ABA78" s="8"/>
      <c r="ABB78" s="8"/>
      <c r="ABC78" s="8"/>
      <c r="ABD78" s="8"/>
      <c r="ABE78" s="8"/>
      <c r="ABF78" s="8"/>
      <c r="ABG78" s="8"/>
      <c r="ABH78" s="8"/>
      <c r="ABI78" s="8"/>
      <c r="ABJ78" s="8"/>
      <c r="ABK78" s="8"/>
      <c r="ABL78" s="8"/>
      <c r="ABM78" s="8"/>
      <c r="ABN78" s="8"/>
      <c r="ABO78" s="8"/>
      <c r="ABP78" s="8"/>
      <c r="ABQ78" s="8"/>
      <c r="ABR78" s="8"/>
      <c r="ABS78" s="8"/>
      <c r="ABT78" s="8"/>
      <c r="ABU78" s="8"/>
      <c r="ABV78" s="8"/>
      <c r="ABW78" s="8"/>
      <c r="ABX78" s="8"/>
      <c r="ABY78" s="8"/>
      <c r="ABZ78" s="8"/>
      <c r="ACA78" s="8"/>
      <c r="ACB78" s="8"/>
      <c r="ACC78" s="8"/>
      <c r="ACD78" s="8"/>
      <c r="ACE78" s="8"/>
      <c r="ACF78" s="8"/>
      <c r="ACG78" s="8"/>
      <c r="ACH78" s="8"/>
      <c r="ACI78" s="8"/>
      <c r="ACJ78" s="8"/>
      <c r="ACK78" s="8"/>
      <c r="ACL78" s="8"/>
      <c r="ACM78" s="8"/>
      <c r="ACN78" s="8"/>
      <c r="ACO78" s="8"/>
      <c r="ACP78" s="8"/>
      <c r="ACQ78" s="8"/>
      <c r="ACR78" s="8"/>
      <c r="ACS78" s="8"/>
      <c r="ACT78" s="8"/>
      <c r="ACU78" s="8"/>
      <c r="ACV78" s="8"/>
      <c r="ACW78" s="8"/>
      <c r="ACX78" s="8"/>
      <c r="ACY78" s="8"/>
      <c r="ACZ78" s="8"/>
      <c r="ADA78" s="8"/>
      <c r="ADB78" s="8"/>
      <c r="ADC78" s="8"/>
      <c r="ADD78" s="8"/>
      <c r="ADE78" s="8"/>
      <c r="ADF78" s="8"/>
      <c r="ADG78" s="8"/>
      <c r="ADH78" s="8"/>
      <c r="ADI78" s="8"/>
      <c r="ADJ78" s="8"/>
      <c r="ADK78" s="8"/>
      <c r="ADL78" s="8"/>
      <c r="ADM78" s="8"/>
      <c r="ADN78" s="8"/>
      <c r="ADO78" s="8"/>
      <c r="ADP78" s="8"/>
      <c r="ADQ78" s="8"/>
      <c r="ADR78" s="8"/>
      <c r="ADS78" s="8"/>
      <c r="ADT78" s="8"/>
      <c r="ADU78" s="8"/>
      <c r="ADV78" s="8"/>
      <c r="ADW78" s="8"/>
      <c r="ADX78" s="8"/>
      <c r="ADY78" s="8"/>
      <c r="ADZ78" s="8"/>
      <c r="AEA78" s="8"/>
      <c r="AEB78" s="8"/>
      <c r="AEC78" s="8"/>
      <c r="AED78" s="8"/>
      <c r="AEE78" s="8"/>
      <c r="AEF78" s="8"/>
      <c r="AEG78" s="8"/>
      <c r="AEH78" s="8"/>
      <c r="AEI78" s="8"/>
      <c r="AEJ78" s="8"/>
      <c r="AEK78" s="8"/>
      <c r="AEL78" s="8"/>
      <c r="AEM78" s="8"/>
      <c r="AEN78" s="8"/>
      <c r="AEO78" s="8"/>
      <c r="AEP78" s="8"/>
      <c r="AEQ78" s="8"/>
      <c r="AER78" s="8"/>
      <c r="AES78" s="8"/>
      <c r="AET78" s="8"/>
      <c r="AEU78" s="8"/>
      <c r="AEV78" s="8"/>
      <c r="AEW78" s="8"/>
      <c r="AEX78" s="8"/>
      <c r="AEY78" s="8"/>
      <c r="AEZ78" s="8"/>
      <c r="AFA78" s="8"/>
      <c r="AFB78" s="8"/>
      <c r="AFC78" s="8"/>
      <c r="AFD78" s="8"/>
      <c r="AFE78" s="8"/>
      <c r="AFF78" s="8"/>
      <c r="AFG78" s="8"/>
      <c r="AFH78" s="8"/>
      <c r="AFI78" s="8"/>
      <c r="AFJ78" s="8"/>
      <c r="AFK78" s="8"/>
      <c r="AFL78" s="8"/>
      <c r="AFM78" s="8"/>
      <c r="AFN78" s="8"/>
      <c r="AFO78" s="8"/>
      <c r="AFP78" s="8"/>
      <c r="AFQ78" s="8"/>
      <c r="AFR78" s="8"/>
      <c r="AFS78" s="8"/>
      <c r="AFT78" s="8"/>
      <c r="AFU78" s="8"/>
      <c r="AFV78" s="8"/>
      <c r="AFW78" s="8"/>
      <c r="AFX78" s="8"/>
      <c r="AFY78" s="8"/>
      <c r="AFZ78" s="8"/>
      <c r="AGA78" s="8"/>
      <c r="AGB78" s="8"/>
      <c r="AGC78" s="8"/>
      <c r="AGD78" s="8"/>
      <c r="AGE78" s="8"/>
      <c r="AGF78" s="8"/>
      <c r="AGG78" s="8"/>
      <c r="AGH78" s="8"/>
      <c r="AGI78" s="8"/>
      <c r="AGJ78" s="8"/>
      <c r="AGK78" s="8"/>
      <c r="AGL78" s="8"/>
      <c r="AGM78" s="8"/>
      <c r="AGN78" s="8"/>
      <c r="AGO78" s="8"/>
      <c r="AGP78" s="8"/>
      <c r="AGQ78" s="8"/>
      <c r="AGR78" s="8"/>
      <c r="AGS78" s="8"/>
      <c r="AGT78" s="8"/>
      <c r="AGU78" s="8"/>
      <c r="AGV78" s="8"/>
      <c r="AGW78" s="8"/>
      <c r="AGX78" s="8"/>
      <c r="AGY78" s="8"/>
      <c r="AGZ78" s="8"/>
      <c r="AHA78" s="8"/>
      <c r="AHB78" s="8"/>
      <c r="AHC78" s="8"/>
      <c r="AHD78" s="8"/>
      <c r="AHE78" s="8"/>
      <c r="AHF78" s="8"/>
      <c r="AHG78" s="8"/>
      <c r="AHH78" s="8"/>
      <c r="AHI78" s="8"/>
      <c r="AHJ78" s="8"/>
      <c r="AHK78" s="8"/>
      <c r="AHL78" s="8"/>
      <c r="AHM78" s="8"/>
      <c r="AHN78" s="8"/>
      <c r="AHO78" s="8"/>
      <c r="AHP78" s="8"/>
      <c r="AHQ78" s="8"/>
      <c r="AHR78" s="8"/>
      <c r="AHS78" s="8"/>
      <c r="AHT78" s="8"/>
      <c r="AHU78" s="8"/>
      <c r="AHV78" s="8"/>
      <c r="AHW78" s="8"/>
      <c r="AHX78" s="8"/>
      <c r="AHY78" s="8"/>
      <c r="AHZ78" s="8"/>
      <c r="AIA78" s="8"/>
      <c r="AIB78" s="8"/>
      <c r="AIC78" s="8"/>
      <c r="AID78" s="8"/>
      <c r="AIE78" s="8"/>
      <c r="AIF78" s="8"/>
      <c r="AIG78" s="8"/>
      <c r="AIH78" s="8"/>
      <c r="AII78" s="8"/>
      <c r="AIJ78" s="8"/>
      <c r="AIK78" s="8"/>
      <c r="AIL78" s="8"/>
      <c r="AIM78" s="8"/>
      <c r="AIN78" s="8"/>
      <c r="AIO78" s="8"/>
      <c r="AIP78" s="8"/>
      <c r="AIQ78" s="8"/>
      <c r="AIR78" s="8"/>
      <c r="AIS78" s="8"/>
      <c r="AIT78" s="8"/>
      <c r="AIU78" s="8"/>
      <c r="AIV78" s="8"/>
      <c r="AIW78" s="8"/>
      <c r="AIX78" s="8"/>
      <c r="AIY78" s="8"/>
      <c r="AIZ78" s="8"/>
      <c r="AJA78" s="8"/>
      <c r="AJB78" s="8"/>
      <c r="AJC78" s="8"/>
      <c r="AJD78" s="8"/>
      <c r="AJE78" s="8"/>
      <c r="AJF78" s="8"/>
      <c r="AJG78" s="8"/>
      <c r="AJH78" s="8"/>
      <c r="AJI78" s="8"/>
      <c r="AJJ78" s="8"/>
      <c r="AJK78" s="8"/>
      <c r="AJL78" s="8"/>
      <c r="AJM78" s="8"/>
      <c r="AJN78" s="8"/>
      <c r="AJO78" s="8"/>
      <c r="AJP78" s="8"/>
      <c r="AJQ78" s="8"/>
      <c r="AJR78" s="8"/>
      <c r="AJS78" s="8"/>
      <c r="AJT78" s="8"/>
      <c r="AJU78" s="8"/>
      <c r="AJV78" s="8"/>
      <c r="AJW78" s="8"/>
      <c r="AJX78" s="8"/>
      <c r="AJY78" s="8"/>
      <c r="AJZ78" s="8"/>
      <c r="AKA78" s="8"/>
      <c r="AKB78" s="8"/>
      <c r="AKC78" s="8"/>
      <c r="AKD78" s="8"/>
      <c r="AKE78" s="8"/>
      <c r="AKF78" s="8"/>
      <c r="AKG78" s="8"/>
      <c r="AKH78" s="8"/>
      <c r="AKI78" s="8"/>
      <c r="AKJ78" s="8"/>
      <c r="AKK78" s="8"/>
      <c r="AKL78" s="8"/>
      <c r="AKM78" s="8"/>
      <c r="AKN78" s="8"/>
      <c r="AKO78" s="8"/>
      <c r="AKP78" s="8"/>
      <c r="AKQ78" s="8"/>
      <c r="AKR78" s="8"/>
      <c r="AKS78" s="8"/>
      <c r="AKT78" s="8"/>
      <c r="AKU78" s="8"/>
      <c r="AKV78" s="8"/>
      <c r="AKW78" s="8"/>
      <c r="AKX78" s="8"/>
      <c r="AKY78" s="8"/>
      <c r="AKZ78" s="8"/>
      <c r="ALA78" s="8"/>
      <c r="ALB78" s="8"/>
      <c r="ALC78" s="8"/>
      <c r="ALD78" s="8"/>
      <c r="ALE78" s="8"/>
      <c r="ALF78" s="8"/>
      <c r="ALG78" s="8"/>
      <c r="ALH78" s="8"/>
      <c r="ALI78" s="8"/>
      <c r="ALJ78" s="8"/>
      <c r="ALK78" s="8"/>
      <c r="ALL78" s="8"/>
      <c r="ALM78" s="8"/>
      <c r="ALN78" s="8"/>
      <c r="ALO78" s="8"/>
      <c r="ALP78" s="8"/>
      <c r="ALQ78" s="8"/>
      <c r="ALR78" s="8"/>
      <c r="ALS78" s="8"/>
      <c r="ALT78" s="8"/>
      <c r="ALU78" s="8"/>
      <c r="ALV78" s="8"/>
      <c r="ALW78" s="8"/>
      <c r="ALX78" s="8"/>
      <c r="ALY78" s="8"/>
      <c r="ALZ78" s="8"/>
      <c r="AMA78" s="8"/>
      <c r="AMB78" s="8"/>
      <c r="AMC78" s="8"/>
      <c r="AMD78" s="8"/>
      <c r="AME78" s="8"/>
      <c r="AMF78" s="8"/>
      <c r="AMG78" s="8"/>
      <c r="AMH78" s="8"/>
      <c r="AMI78" s="8"/>
      <c r="AMJ78" s="8"/>
      <c r="AMK78" s="8"/>
      <c r="AML78" s="8"/>
      <c r="AMM78" s="8"/>
      <c r="AMN78" s="8"/>
      <c r="AMO78" s="8"/>
      <c r="AMP78" s="8"/>
      <c r="AMQ78" s="8"/>
      <c r="AMR78" s="8"/>
      <c r="AMS78" s="8"/>
      <c r="AMT78" s="8"/>
      <c r="AMU78" s="8"/>
      <c r="AMV78" s="8"/>
      <c r="AMW78" s="8"/>
      <c r="AMX78" s="8"/>
      <c r="AMY78" s="8"/>
      <c r="AMZ78" s="8"/>
      <c r="ANA78" s="8"/>
      <c r="ANB78" s="8"/>
      <c r="ANC78" s="8"/>
      <c r="AND78" s="8"/>
      <c r="ANE78" s="8"/>
      <c r="ANF78" s="8"/>
      <c r="ANG78" s="8"/>
      <c r="ANH78" s="8"/>
      <c r="ANI78" s="8"/>
      <c r="ANJ78" s="8"/>
      <c r="ANK78" s="8"/>
      <c r="ANL78" s="8"/>
      <c r="ANM78" s="8"/>
      <c r="ANN78" s="8"/>
      <c r="ANO78" s="8"/>
      <c r="ANP78" s="8"/>
      <c r="ANQ78" s="8"/>
      <c r="ANR78" s="8"/>
      <c r="ANS78" s="8"/>
      <c r="ANT78" s="8"/>
      <c r="ANU78" s="8"/>
      <c r="ANV78" s="8"/>
      <c r="ANW78" s="8"/>
      <c r="ANX78" s="8"/>
      <c r="ANY78" s="8"/>
      <c r="ANZ78" s="8"/>
      <c r="AOA78" s="8"/>
      <c r="AOB78" s="8"/>
      <c r="AOC78" s="8"/>
      <c r="AOD78" s="8"/>
      <c r="AOE78" s="8"/>
      <c r="AOF78" s="8"/>
      <c r="AOG78" s="8"/>
      <c r="AOH78" s="8"/>
      <c r="AOI78" s="8"/>
      <c r="AOJ78" s="8"/>
      <c r="AOK78" s="8"/>
      <c r="AOL78" s="8"/>
      <c r="AOM78" s="8"/>
      <c r="AON78" s="8"/>
      <c r="AOO78" s="8"/>
      <c r="AOP78" s="8"/>
      <c r="AOQ78" s="8"/>
      <c r="AOR78" s="8"/>
      <c r="AOS78" s="8"/>
      <c r="AOT78" s="8"/>
      <c r="AOU78" s="8"/>
      <c r="AOV78" s="8"/>
      <c r="AOW78" s="8"/>
      <c r="AOX78" s="8"/>
      <c r="AOY78" s="8"/>
      <c r="AOZ78" s="8"/>
      <c r="APA78" s="8"/>
      <c r="APB78" s="8"/>
      <c r="APC78" s="8"/>
      <c r="APD78" s="8"/>
      <c r="APE78" s="8"/>
      <c r="APF78" s="8"/>
      <c r="APG78" s="8"/>
      <c r="APH78" s="8"/>
      <c r="API78" s="8"/>
      <c r="APJ78" s="8"/>
      <c r="APK78" s="8"/>
      <c r="APL78" s="8"/>
      <c r="APM78" s="8"/>
      <c r="APN78" s="8"/>
      <c r="APO78" s="8"/>
      <c r="APP78" s="8"/>
      <c r="APQ78" s="8"/>
      <c r="APR78" s="8"/>
      <c r="APS78" s="8"/>
      <c r="APT78" s="8"/>
      <c r="APU78" s="8"/>
      <c r="APV78" s="8"/>
      <c r="APW78" s="8"/>
      <c r="APX78" s="8"/>
      <c r="APY78" s="8"/>
      <c r="APZ78" s="8"/>
      <c r="AQA78" s="8"/>
      <c r="AQB78" s="8"/>
      <c r="AQC78" s="8"/>
      <c r="AQD78" s="8"/>
      <c r="AQE78" s="8"/>
      <c r="AQF78" s="8"/>
      <c r="AQG78" s="8"/>
      <c r="AQH78" s="8"/>
      <c r="AQI78" s="8"/>
      <c r="AQJ78" s="8"/>
      <c r="AQK78" s="8"/>
      <c r="AQL78" s="8"/>
      <c r="AQM78" s="8"/>
      <c r="AQN78" s="8"/>
      <c r="AQO78" s="8"/>
      <c r="AQP78" s="8"/>
      <c r="AQQ78" s="8"/>
      <c r="AQR78" s="8"/>
      <c r="AQS78" s="8"/>
      <c r="AQT78" s="8"/>
      <c r="AQU78" s="8"/>
      <c r="AQV78" s="8"/>
      <c r="AQW78" s="8"/>
      <c r="AQX78" s="8"/>
      <c r="AQY78" s="8"/>
      <c r="AQZ78" s="8"/>
      <c r="ARA78" s="8"/>
      <c r="ARB78" s="8"/>
      <c r="ARC78" s="8"/>
      <c r="ARD78" s="8"/>
      <c r="ARE78" s="8"/>
      <c r="ARF78" s="8"/>
      <c r="ARG78" s="8"/>
      <c r="ARH78" s="8"/>
      <c r="ARI78" s="8"/>
      <c r="ARJ78" s="8"/>
      <c r="ARK78" s="8"/>
      <c r="ARL78" s="8"/>
      <c r="ARM78" s="8"/>
      <c r="ARN78" s="8"/>
      <c r="ARO78" s="8"/>
      <c r="ARP78" s="8"/>
      <c r="ARQ78" s="8"/>
      <c r="ARR78" s="8"/>
      <c r="ARS78" s="8"/>
      <c r="ART78" s="8"/>
      <c r="ARU78" s="8"/>
      <c r="ARV78" s="8"/>
      <c r="ARW78" s="8"/>
      <c r="ARX78" s="8"/>
      <c r="ARY78" s="8"/>
      <c r="ARZ78" s="8"/>
      <c r="ASA78" s="8"/>
      <c r="ASB78" s="8"/>
      <c r="ASC78" s="8"/>
      <c r="ASD78" s="8"/>
      <c r="ASE78" s="8"/>
      <c r="ASF78" s="8"/>
      <c r="ASG78" s="8"/>
      <c r="ASH78" s="8"/>
      <c r="ASI78" s="8"/>
      <c r="ASJ78" s="8"/>
      <c r="ASK78" s="8"/>
      <c r="ASL78" s="8"/>
      <c r="ASM78" s="8"/>
      <c r="ASN78" s="8"/>
      <c r="ASO78" s="8"/>
      <c r="ASP78" s="8"/>
      <c r="ASQ78" s="8"/>
      <c r="ASR78" s="8"/>
      <c r="ASS78" s="8"/>
      <c r="AST78" s="8"/>
      <c r="ASU78" s="8"/>
      <c r="ASV78" s="8"/>
      <c r="ASW78" s="8"/>
      <c r="ASX78" s="8"/>
      <c r="ASY78" s="8"/>
      <c r="ASZ78" s="8"/>
      <c r="ATA78" s="8"/>
      <c r="ATB78" s="8"/>
      <c r="ATC78" s="8"/>
      <c r="ATD78" s="8"/>
      <c r="ATE78" s="8"/>
      <c r="ATF78" s="8"/>
      <c r="ATG78" s="8"/>
      <c r="ATH78" s="8"/>
      <c r="ATI78" s="8"/>
      <c r="ATJ78" s="8"/>
      <c r="ATK78" s="8"/>
      <c r="ATL78" s="8"/>
      <c r="ATM78" s="8"/>
      <c r="ATN78" s="8"/>
      <c r="ATO78" s="8"/>
      <c r="ATP78" s="8"/>
      <c r="ATQ78" s="8"/>
      <c r="ATR78" s="8"/>
      <c r="ATS78" s="8"/>
      <c r="ATT78" s="8"/>
      <c r="ATU78" s="8"/>
      <c r="ATV78" s="8"/>
      <c r="ATW78" s="8"/>
      <c r="ATX78" s="8"/>
      <c r="ATY78" s="8"/>
      <c r="ATZ78" s="8"/>
      <c r="AUA78" s="8"/>
      <c r="AUB78" s="8"/>
      <c r="AUC78" s="8"/>
      <c r="AUD78" s="8"/>
      <c r="AUE78" s="8"/>
      <c r="AUF78" s="8"/>
      <c r="AUG78" s="8"/>
      <c r="AUH78" s="8"/>
      <c r="AUI78" s="8"/>
      <c r="AUJ78" s="8"/>
      <c r="AUK78" s="8"/>
      <c r="AUL78" s="8"/>
      <c r="AUM78" s="8"/>
      <c r="AUN78" s="8"/>
      <c r="AUO78" s="8"/>
      <c r="AUP78" s="8"/>
      <c r="AUQ78" s="8"/>
      <c r="AUR78" s="8"/>
      <c r="AUS78" s="8"/>
      <c r="AUT78" s="8"/>
      <c r="AUU78" s="8"/>
      <c r="AUV78" s="8"/>
      <c r="AUW78" s="8"/>
      <c r="AUX78" s="8"/>
      <c r="AUY78" s="8"/>
      <c r="AUZ78" s="8"/>
      <c r="AVA78" s="8"/>
      <c r="AVB78" s="8"/>
      <c r="AVC78" s="8"/>
      <c r="AVD78" s="8"/>
      <c r="AVE78" s="8"/>
      <c r="AVF78" s="8"/>
      <c r="AVG78" s="8"/>
      <c r="AVH78" s="8"/>
      <c r="AVI78" s="8"/>
      <c r="AVJ78" s="8"/>
      <c r="AVK78" s="8"/>
      <c r="AVL78" s="8"/>
      <c r="AVM78" s="8"/>
      <c r="AVN78" s="8"/>
      <c r="AVO78" s="8"/>
      <c r="AVP78" s="8"/>
      <c r="AVQ78" s="8"/>
      <c r="AVR78" s="8"/>
      <c r="AVS78" s="8"/>
      <c r="AVT78" s="8"/>
      <c r="AVU78" s="8"/>
      <c r="AVV78" s="8"/>
      <c r="AVW78" s="8"/>
      <c r="AVX78" s="8"/>
      <c r="AVY78" s="8"/>
      <c r="AVZ78" s="8"/>
      <c r="AWA78" s="8"/>
      <c r="AWB78" s="8"/>
      <c r="AWC78" s="8"/>
      <c r="AWD78" s="8"/>
      <c r="AWE78" s="8"/>
      <c r="AWF78" s="8"/>
      <c r="AWG78" s="8"/>
      <c r="AWH78" s="8"/>
      <c r="AWI78" s="8"/>
      <c r="AWJ78" s="8"/>
      <c r="AWK78" s="8"/>
      <c r="AWL78" s="8"/>
      <c r="AWM78" s="8"/>
      <c r="AWN78" s="8"/>
      <c r="AWO78" s="8"/>
      <c r="AWP78" s="8"/>
      <c r="AWQ78" s="8"/>
      <c r="AWR78" s="8"/>
      <c r="AWS78" s="8"/>
      <c r="AWT78" s="8"/>
      <c r="AWU78" s="8"/>
      <c r="AWV78" s="8"/>
      <c r="AWW78" s="8"/>
      <c r="AWX78" s="8"/>
      <c r="AWY78" s="8"/>
      <c r="AWZ78" s="8"/>
      <c r="AXA78" s="8"/>
      <c r="AXB78" s="8"/>
      <c r="AXC78" s="8"/>
      <c r="AXD78" s="8"/>
      <c r="AXE78" s="8"/>
      <c r="AXF78" s="8"/>
      <c r="AXG78" s="8"/>
      <c r="AXH78" s="8"/>
      <c r="AXI78" s="8"/>
      <c r="AXJ78" s="8"/>
      <c r="AXK78" s="8"/>
      <c r="AXL78" s="8"/>
      <c r="AXM78" s="8"/>
      <c r="AXN78" s="8"/>
      <c r="AXO78" s="8"/>
      <c r="AXP78" s="8"/>
      <c r="AXQ78" s="8"/>
      <c r="AXR78" s="8"/>
      <c r="AXS78" s="8"/>
      <c r="AXT78" s="8"/>
      <c r="AXU78" s="8"/>
      <c r="AXV78" s="8"/>
      <c r="AXW78" s="8"/>
      <c r="AXX78" s="8"/>
      <c r="AXY78" s="8"/>
      <c r="AXZ78" s="8"/>
      <c r="AYA78" s="8"/>
      <c r="AYB78" s="8"/>
      <c r="AYC78" s="8"/>
      <c r="AYD78" s="8"/>
      <c r="AYE78" s="8"/>
      <c r="AYF78" s="8"/>
      <c r="AYG78" s="8"/>
      <c r="AYH78" s="8"/>
      <c r="AYI78" s="8"/>
      <c r="AYJ78" s="8"/>
      <c r="AYK78" s="8"/>
      <c r="AYL78" s="8"/>
      <c r="AYM78" s="8"/>
      <c r="AYN78" s="8"/>
      <c r="AYO78" s="8"/>
      <c r="AYP78" s="8"/>
      <c r="AYQ78" s="8"/>
      <c r="AYR78" s="8"/>
      <c r="AYS78" s="8"/>
      <c r="AYT78" s="8"/>
      <c r="AYU78" s="8"/>
      <c r="AYV78" s="8"/>
      <c r="AYW78" s="8"/>
      <c r="AYX78" s="8"/>
      <c r="AYY78" s="8"/>
      <c r="AYZ78" s="8"/>
      <c r="AZA78" s="8"/>
      <c r="AZB78" s="8"/>
      <c r="AZC78" s="8"/>
      <c r="AZD78" s="8"/>
      <c r="AZE78" s="8"/>
      <c r="AZF78" s="8"/>
      <c r="AZG78" s="8"/>
      <c r="AZH78" s="8"/>
      <c r="AZI78" s="8"/>
      <c r="AZJ78" s="8"/>
      <c r="AZK78" s="8"/>
      <c r="AZL78" s="8"/>
      <c r="AZM78" s="8"/>
      <c r="AZN78" s="8"/>
      <c r="AZO78" s="8"/>
      <c r="AZP78" s="8"/>
      <c r="AZQ78" s="8"/>
      <c r="AZR78" s="8"/>
      <c r="AZS78" s="8"/>
      <c r="AZT78" s="8"/>
      <c r="AZU78" s="8"/>
      <c r="AZV78" s="8"/>
      <c r="AZW78" s="8"/>
      <c r="AZX78" s="8"/>
      <c r="AZY78" s="8"/>
      <c r="AZZ78" s="8"/>
      <c r="BAA78" s="8"/>
      <c r="BAB78" s="8"/>
      <c r="BAC78" s="8"/>
      <c r="BAD78" s="8"/>
      <c r="BAE78" s="8"/>
      <c r="BAF78" s="8"/>
      <c r="BAG78" s="8"/>
      <c r="BAH78" s="8"/>
      <c r="BAI78" s="8"/>
      <c r="BAJ78" s="8"/>
      <c r="BAK78" s="8"/>
      <c r="BAL78" s="8"/>
      <c r="BAM78" s="8"/>
      <c r="BAN78" s="8"/>
      <c r="BAO78" s="8"/>
      <c r="BAP78" s="8"/>
      <c r="BAQ78" s="8"/>
      <c r="BAR78" s="8"/>
      <c r="BAS78" s="8"/>
      <c r="BAT78" s="8"/>
      <c r="BAU78" s="8"/>
      <c r="BAV78" s="8"/>
      <c r="BAW78" s="8"/>
      <c r="BAX78" s="8"/>
      <c r="BAY78" s="8"/>
      <c r="BAZ78" s="8"/>
      <c r="BBA78" s="8"/>
      <c r="BBB78" s="8"/>
      <c r="BBC78" s="8"/>
      <c r="BBD78" s="8"/>
      <c r="BBE78" s="8"/>
      <c r="BBF78" s="8"/>
      <c r="BBG78" s="8"/>
      <c r="BBH78" s="8"/>
      <c r="BBI78" s="8"/>
      <c r="BBJ78" s="8"/>
      <c r="BBK78" s="8"/>
      <c r="BBL78" s="8"/>
      <c r="BBM78" s="8"/>
      <c r="BBN78" s="8"/>
      <c r="BBO78" s="8"/>
      <c r="BBP78" s="8"/>
      <c r="BBQ78" s="8"/>
      <c r="BBR78" s="8"/>
      <c r="BBS78" s="8"/>
      <c r="BBT78" s="8"/>
      <c r="BBU78" s="8"/>
      <c r="BBV78" s="8"/>
      <c r="BBW78" s="8"/>
      <c r="BBX78" s="8"/>
      <c r="BBY78" s="8"/>
      <c r="BBZ78" s="8"/>
      <c r="BCA78" s="8"/>
      <c r="BCB78" s="8"/>
      <c r="BCC78" s="8"/>
      <c r="BCD78" s="8"/>
      <c r="BCE78" s="8"/>
      <c r="BCF78" s="8"/>
      <c r="BCG78" s="8"/>
      <c r="BCH78" s="8"/>
      <c r="BCI78" s="8"/>
      <c r="BCJ78" s="8"/>
      <c r="BCK78" s="8"/>
      <c r="BCL78" s="8"/>
      <c r="BCM78" s="8"/>
      <c r="BCN78" s="8"/>
      <c r="BCO78" s="8"/>
      <c r="BCP78" s="8"/>
      <c r="BCQ78" s="8"/>
      <c r="BCR78" s="8"/>
      <c r="BCS78" s="8"/>
      <c r="BCT78" s="8"/>
      <c r="BCU78" s="8"/>
      <c r="BCV78" s="8"/>
      <c r="BCW78" s="8"/>
      <c r="BCX78" s="8"/>
      <c r="BCY78" s="8"/>
      <c r="BCZ78" s="8"/>
      <c r="BDA78" s="8"/>
      <c r="BDB78" s="8"/>
      <c r="BDC78" s="8"/>
      <c r="BDD78" s="8"/>
      <c r="BDE78" s="8"/>
      <c r="BDF78" s="8"/>
      <c r="BDG78" s="8"/>
      <c r="BDH78" s="8"/>
      <c r="BDI78" s="8"/>
      <c r="BDJ78" s="8"/>
      <c r="BDK78" s="8"/>
      <c r="BDL78" s="8"/>
      <c r="BDM78" s="8"/>
      <c r="BDN78" s="8"/>
      <c r="BDO78" s="8"/>
      <c r="BDP78" s="8"/>
      <c r="BDQ78" s="8"/>
      <c r="BDR78" s="8"/>
      <c r="BDS78" s="8"/>
      <c r="BDT78" s="8"/>
      <c r="BDU78" s="8"/>
      <c r="BDV78" s="8"/>
      <c r="BDW78" s="8"/>
      <c r="BDX78" s="8"/>
      <c r="BDY78" s="8"/>
      <c r="BDZ78" s="8"/>
      <c r="BEA78" s="8"/>
      <c r="BEB78" s="8"/>
      <c r="BEC78" s="8"/>
      <c r="BED78" s="8"/>
      <c r="BEE78" s="8"/>
      <c r="BEF78" s="8"/>
      <c r="BEG78" s="8"/>
      <c r="BEH78" s="8"/>
      <c r="BEI78" s="8"/>
      <c r="BEJ78" s="8"/>
      <c r="BEK78" s="8"/>
      <c r="BEL78" s="8"/>
      <c r="BEM78" s="8"/>
      <c r="BEN78" s="8"/>
      <c r="BEO78" s="8"/>
      <c r="BEP78" s="8"/>
      <c r="BEQ78" s="8"/>
      <c r="BER78" s="8"/>
      <c r="BES78" s="8"/>
      <c r="BET78" s="8"/>
      <c r="BEU78" s="8"/>
      <c r="BEV78" s="8"/>
      <c r="BEW78" s="8"/>
      <c r="BEX78" s="8"/>
      <c r="BEY78" s="8"/>
      <c r="BEZ78" s="8"/>
      <c r="BFA78" s="8"/>
      <c r="BFB78" s="8"/>
      <c r="BFC78" s="8"/>
      <c r="BFD78" s="8"/>
      <c r="BFE78" s="8"/>
      <c r="BFF78" s="8"/>
      <c r="BFG78" s="8"/>
      <c r="BFH78" s="8"/>
      <c r="BFI78" s="8"/>
      <c r="BFJ78" s="8"/>
      <c r="BFK78" s="8"/>
      <c r="BFL78" s="8"/>
      <c r="BFM78" s="8"/>
      <c r="BFN78" s="8"/>
      <c r="BFO78" s="8"/>
      <c r="BFP78" s="8"/>
      <c r="BFQ78" s="8"/>
      <c r="BFR78" s="8"/>
      <c r="BFS78" s="8"/>
      <c r="BFT78" s="8"/>
      <c r="BFU78" s="8"/>
      <c r="BFV78" s="8"/>
      <c r="BFW78" s="8"/>
      <c r="BFX78" s="8"/>
      <c r="BFY78" s="8"/>
      <c r="BFZ78" s="8"/>
      <c r="BGA78" s="8"/>
      <c r="BGB78" s="8"/>
      <c r="BGC78" s="8"/>
      <c r="BGD78" s="8"/>
      <c r="BGE78" s="8"/>
      <c r="BGF78" s="8"/>
      <c r="BGG78" s="8"/>
      <c r="BGH78" s="8"/>
      <c r="BGI78" s="8"/>
      <c r="BGJ78" s="8"/>
      <c r="BGK78" s="8"/>
      <c r="BGL78" s="8"/>
      <c r="BGM78" s="8"/>
      <c r="BGN78" s="8"/>
      <c r="BGO78" s="8"/>
      <c r="BGP78" s="8"/>
      <c r="BGQ78" s="8"/>
      <c r="BGR78" s="8"/>
      <c r="BGS78" s="8"/>
      <c r="BGT78" s="8"/>
      <c r="BGU78" s="8"/>
      <c r="BGV78" s="8"/>
      <c r="BGW78" s="8"/>
      <c r="BGX78" s="8"/>
      <c r="BGY78" s="8"/>
      <c r="BGZ78" s="8"/>
      <c r="BHA78" s="8"/>
      <c r="BHB78" s="8"/>
      <c r="BHC78" s="8"/>
      <c r="BHD78" s="8"/>
      <c r="BHE78" s="8"/>
      <c r="BHF78" s="8"/>
      <c r="BHG78" s="8"/>
      <c r="BHH78" s="8"/>
      <c r="BHI78" s="8"/>
      <c r="BHJ78" s="8"/>
      <c r="BHK78" s="8"/>
      <c r="BHL78" s="8"/>
      <c r="BHM78" s="8"/>
      <c r="BHN78" s="8"/>
      <c r="BHO78" s="8"/>
      <c r="BHP78" s="8"/>
      <c r="BHQ78" s="8"/>
      <c r="BHR78" s="8"/>
      <c r="BHS78" s="8"/>
      <c r="BHT78" s="8"/>
      <c r="BHU78" s="8"/>
      <c r="BHV78" s="8"/>
      <c r="BHW78" s="8"/>
      <c r="BHX78" s="8"/>
      <c r="BHY78" s="8"/>
      <c r="BHZ78" s="8"/>
      <c r="BIA78" s="8"/>
      <c r="BIB78" s="8"/>
      <c r="BIC78" s="8"/>
      <c r="BID78" s="8"/>
      <c r="BIE78" s="8"/>
      <c r="BIF78" s="8"/>
      <c r="BIG78" s="8"/>
      <c r="BIH78" s="8"/>
      <c r="BII78" s="8"/>
      <c r="BIJ78" s="8"/>
      <c r="BIK78" s="8"/>
      <c r="BIL78" s="8"/>
      <c r="BIM78" s="8"/>
      <c r="BIN78" s="8"/>
      <c r="BIO78" s="8"/>
      <c r="BIP78" s="8"/>
      <c r="BIQ78" s="8"/>
      <c r="BIR78" s="8"/>
      <c r="BIS78" s="8"/>
      <c r="BIT78" s="8"/>
      <c r="BIU78" s="8"/>
      <c r="BIV78" s="8"/>
      <c r="BIW78" s="8"/>
      <c r="BIX78" s="8"/>
      <c r="BIY78" s="8"/>
      <c r="BIZ78" s="8"/>
      <c r="BJA78" s="8"/>
      <c r="BJB78" s="8"/>
      <c r="BJC78" s="8"/>
      <c r="BJD78" s="8"/>
      <c r="BJE78" s="8"/>
      <c r="BJF78" s="8"/>
      <c r="BJG78" s="8"/>
      <c r="BJH78" s="8"/>
      <c r="BJI78" s="8"/>
      <c r="BJJ78" s="8"/>
      <c r="BJK78" s="8"/>
      <c r="BJL78" s="8"/>
      <c r="BJM78" s="8"/>
      <c r="BJN78" s="8"/>
      <c r="BJO78" s="8"/>
      <c r="BJP78" s="8"/>
      <c r="BJQ78" s="8"/>
      <c r="BJR78" s="8"/>
      <c r="BJS78" s="8"/>
      <c r="BJT78" s="8"/>
      <c r="BJU78" s="8"/>
      <c r="BJV78" s="8"/>
      <c r="BJW78" s="8"/>
      <c r="BJX78" s="8"/>
      <c r="BJY78" s="8"/>
      <c r="BJZ78" s="8"/>
      <c r="BKA78" s="8"/>
      <c r="BKB78" s="8"/>
      <c r="BKC78" s="8"/>
      <c r="BKD78" s="8"/>
      <c r="BKE78" s="8"/>
      <c r="BKF78" s="8"/>
      <c r="BKG78" s="8"/>
      <c r="BKH78" s="8"/>
      <c r="BKI78" s="8"/>
      <c r="BKJ78" s="8"/>
      <c r="BKK78" s="8"/>
      <c r="BKL78" s="8"/>
      <c r="BKM78" s="8"/>
      <c r="BKN78" s="8"/>
      <c r="BKO78" s="8"/>
      <c r="BKP78" s="8"/>
      <c r="BKQ78" s="8"/>
      <c r="BKR78" s="8"/>
      <c r="BKS78" s="8"/>
      <c r="BKT78" s="8"/>
      <c r="BKU78" s="8"/>
      <c r="BKV78" s="8"/>
      <c r="BKW78" s="8"/>
      <c r="BKX78" s="8"/>
      <c r="BKY78" s="8"/>
      <c r="BKZ78" s="8"/>
      <c r="BLA78" s="8"/>
      <c r="BLB78" s="8"/>
      <c r="BLC78" s="8"/>
      <c r="BLD78" s="8"/>
      <c r="BLE78" s="8"/>
      <c r="BLF78" s="8"/>
      <c r="BLG78" s="8"/>
      <c r="BLH78" s="8"/>
      <c r="BLI78" s="8"/>
      <c r="BLJ78" s="8"/>
      <c r="BLK78" s="8"/>
      <c r="BLL78" s="8"/>
      <c r="BLM78" s="8"/>
      <c r="BLN78" s="8"/>
      <c r="BLO78" s="8"/>
      <c r="BLP78" s="8"/>
      <c r="BLQ78" s="8"/>
      <c r="BLR78" s="8"/>
      <c r="BLS78" s="8"/>
      <c r="BLT78" s="8"/>
      <c r="BLU78" s="8"/>
      <c r="BLV78" s="8"/>
      <c r="BLW78" s="8"/>
      <c r="BLX78" s="8"/>
      <c r="BLY78" s="8"/>
      <c r="BLZ78" s="8"/>
      <c r="BMA78" s="8"/>
      <c r="BMB78" s="8"/>
      <c r="BMC78" s="8"/>
      <c r="BMD78" s="8"/>
      <c r="BME78" s="8"/>
      <c r="BMF78" s="8"/>
      <c r="BMG78" s="8"/>
      <c r="BMH78" s="8"/>
      <c r="BMI78" s="8"/>
      <c r="BMJ78" s="8"/>
      <c r="BMK78" s="8"/>
      <c r="BML78" s="8"/>
      <c r="BMM78" s="8"/>
      <c r="BMN78" s="8"/>
      <c r="BMO78" s="8"/>
      <c r="BMP78" s="8"/>
      <c r="BMQ78" s="8"/>
      <c r="BMR78" s="8"/>
      <c r="BMS78" s="8"/>
      <c r="BMT78" s="8"/>
      <c r="BMU78" s="8"/>
      <c r="BMV78" s="8"/>
      <c r="BMW78" s="8"/>
      <c r="BMX78" s="8"/>
      <c r="BMY78" s="8"/>
      <c r="BMZ78" s="8"/>
      <c r="BNA78" s="8"/>
      <c r="BNB78" s="8"/>
      <c r="BNC78" s="8"/>
      <c r="BND78" s="8"/>
      <c r="BNE78" s="8"/>
      <c r="BNF78" s="8"/>
      <c r="BNG78" s="8"/>
      <c r="BNH78" s="8"/>
      <c r="BNI78" s="8"/>
      <c r="BNJ78" s="8"/>
      <c r="BNK78" s="8"/>
      <c r="BNL78" s="8"/>
      <c r="BNM78" s="8"/>
      <c r="BNN78" s="8"/>
      <c r="BNO78" s="8"/>
      <c r="BNP78" s="8"/>
      <c r="BNQ78" s="8"/>
      <c r="BNR78" s="8"/>
      <c r="BNS78" s="8"/>
      <c r="BNT78" s="8"/>
      <c r="BNU78" s="8"/>
      <c r="BNV78" s="8"/>
      <c r="BNW78" s="8"/>
      <c r="BNX78" s="8"/>
      <c r="BNY78" s="8"/>
      <c r="BNZ78" s="8"/>
      <c r="BOA78" s="8"/>
      <c r="BOB78" s="8"/>
      <c r="BOC78" s="8"/>
      <c r="BOD78" s="8"/>
      <c r="BOE78" s="8"/>
      <c r="BOF78" s="8"/>
      <c r="BOG78" s="8"/>
      <c r="BOH78" s="8"/>
      <c r="BOI78" s="8"/>
      <c r="BOJ78" s="8"/>
      <c r="BOK78" s="8"/>
      <c r="BOL78" s="8"/>
      <c r="BOM78" s="8"/>
      <c r="BON78" s="8"/>
      <c r="BOO78" s="8"/>
      <c r="BOP78" s="8"/>
      <c r="BOQ78" s="8"/>
      <c r="BOR78" s="8"/>
      <c r="BOS78" s="8"/>
      <c r="BOT78" s="8"/>
      <c r="BOU78" s="8"/>
      <c r="BOV78" s="8"/>
      <c r="BOW78" s="8"/>
      <c r="BOX78" s="8"/>
      <c r="BOY78" s="8"/>
      <c r="BOZ78" s="8"/>
      <c r="BPA78" s="8"/>
      <c r="BPB78" s="8"/>
      <c r="BPC78" s="8"/>
      <c r="BPD78" s="8"/>
      <c r="BPE78" s="8"/>
      <c r="BPF78" s="8"/>
      <c r="BPG78" s="8"/>
      <c r="BPH78" s="8"/>
      <c r="BPI78" s="8"/>
      <c r="BPJ78" s="8"/>
      <c r="BPK78" s="8"/>
      <c r="BPL78" s="8"/>
      <c r="BPM78" s="8"/>
      <c r="BPN78" s="8"/>
      <c r="BPO78" s="8"/>
      <c r="BPP78" s="8"/>
      <c r="BPQ78" s="8"/>
      <c r="BPR78" s="8"/>
      <c r="BPS78" s="8"/>
      <c r="BPT78" s="8"/>
      <c r="BPU78" s="8"/>
      <c r="BPV78" s="8"/>
      <c r="BPW78" s="8"/>
      <c r="BPX78" s="8"/>
      <c r="BPY78" s="8"/>
      <c r="BPZ78" s="8"/>
      <c r="BQA78" s="8"/>
      <c r="BQB78" s="8"/>
      <c r="BQC78" s="8"/>
      <c r="BQD78" s="8"/>
      <c r="BQE78" s="8"/>
      <c r="BQF78" s="8"/>
      <c r="BQG78" s="8"/>
      <c r="BQH78" s="8"/>
      <c r="BQI78" s="8"/>
      <c r="BQJ78" s="8"/>
      <c r="BQK78" s="8"/>
      <c r="BQL78" s="8"/>
      <c r="BQM78" s="8"/>
      <c r="BQN78" s="8"/>
      <c r="BQO78" s="8"/>
      <c r="BQP78" s="8"/>
      <c r="BQQ78" s="8"/>
      <c r="BQR78" s="8"/>
      <c r="BQS78" s="8"/>
      <c r="BQT78" s="8"/>
      <c r="BQU78" s="8"/>
      <c r="BQV78" s="8"/>
      <c r="BQW78" s="8"/>
      <c r="BQX78" s="8"/>
      <c r="BQY78" s="8"/>
      <c r="BQZ78" s="8"/>
      <c r="BRA78" s="8"/>
      <c r="BRB78" s="8"/>
      <c r="BRC78" s="8"/>
      <c r="BRD78" s="8"/>
      <c r="BRE78" s="8"/>
      <c r="BRF78" s="8"/>
      <c r="BRG78" s="8"/>
      <c r="BRH78" s="8"/>
      <c r="BRI78" s="8"/>
      <c r="BRJ78" s="8"/>
      <c r="BRK78" s="8"/>
      <c r="BRL78" s="8"/>
      <c r="BRM78" s="8"/>
      <c r="BRN78" s="8"/>
      <c r="BRO78" s="8"/>
      <c r="BRP78" s="8"/>
      <c r="BRQ78" s="8"/>
      <c r="BRR78" s="8"/>
      <c r="BRS78" s="8"/>
      <c r="BRT78" s="8"/>
      <c r="BRU78" s="8"/>
      <c r="BRV78" s="8"/>
      <c r="BRW78" s="8"/>
      <c r="BRX78" s="8"/>
      <c r="BRY78" s="8"/>
      <c r="BRZ78" s="8"/>
      <c r="BSA78" s="8"/>
      <c r="BSB78" s="8"/>
      <c r="BSC78" s="8"/>
      <c r="BSD78" s="8"/>
      <c r="BSE78" s="8"/>
      <c r="BSF78" s="8"/>
      <c r="BSG78" s="8"/>
      <c r="BSH78" s="8"/>
      <c r="BSI78" s="8"/>
      <c r="BSJ78" s="8"/>
      <c r="BSK78" s="8"/>
      <c r="BSL78" s="8"/>
      <c r="BSM78" s="8"/>
      <c r="BSN78" s="8"/>
      <c r="BSO78" s="8"/>
      <c r="BSP78" s="8"/>
      <c r="BSQ78" s="8"/>
      <c r="BSR78" s="8"/>
      <c r="BSS78" s="8"/>
      <c r="BST78" s="8"/>
      <c r="BSU78" s="8"/>
      <c r="BSV78" s="8"/>
      <c r="BSW78" s="8"/>
      <c r="BSX78" s="8"/>
      <c r="BSY78" s="8"/>
      <c r="BSZ78" s="8"/>
      <c r="BTA78" s="8"/>
      <c r="BTB78" s="8"/>
      <c r="BTC78" s="8"/>
      <c r="BTD78" s="8"/>
      <c r="BTE78" s="8"/>
      <c r="BTF78" s="8"/>
      <c r="BTG78" s="8"/>
      <c r="BTH78" s="8"/>
      <c r="BTI78" s="8"/>
      <c r="BTJ78" s="8"/>
      <c r="BTK78" s="8"/>
      <c r="BTL78" s="8"/>
      <c r="BTM78" s="8"/>
      <c r="BTN78" s="8"/>
      <c r="BTO78" s="8"/>
      <c r="BTP78" s="8"/>
      <c r="BTQ78" s="8"/>
      <c r="BTR78" s="8"/>
      <c r="BTS78" s="8"/>
      <c r="BTT78" s="8"/>
      <c r="BTU78" s="8"/>
      <c r="BTV78" s="8"/>
      <c r="BTW78" s="8"/>
      <c r="BTX78" s="8"/>
      <c r="BTY78" s="8"/>
      <c r="BTZ78" s="8"/>
      <c r="BUA78" s="8"/>
      <c r="BUB78" s="8"/>
      <c r="BUC78" s="8"/>
      <c r="BUD78" s="8"/>
      <c r="BUE78" s="8"/>
      <c r="BUF78" s="8"/>
      <c r="BUG78" s="8"/>
      <c r="BUH78" s="8"/>
      <c r="BUI78" s="8"/>
      <c r="BUJ78" s="8"/>
      <c r="BUK78" s="8"/>
      <c r="BUL78" s="8"/>
      <c r="BUM78" s="8"/>
      <c r="BUN78" s="8"/>
      <c r="BUO78" s="8"/>
      <c r="BUP78" s="8"/>
      <c r="BUQ78" s="8"/>
      <c r="BUR78" s="8"/>
      <c r="BUS78" s="8"/>
      <c r="BUT78" s="8"/>
      <c r="BUU78" s="8"/>
      <c r="BUV78" s="8"/>
      <c r="BUW78" s="8"/>
      <c r="BUX78" s="8"/>
      <c r="BUY78" s="8"/>
      <c r="BUZ78" s="8"/>
      <c r="BVA78" s="8"/>
      <c r="BVB78" s="8"/>
      <c r="BVC78" s="8"/>
      <c r="BVD78" s="8"/>
      <c r="BVE78" s="8"/>
      <c r="BVF78" s="8"/>
      <c r="BVG78" s="8"/>
      <c r="BVH78" s="8"/>
      <c r="BVI78" s="8"/>
      <c r="BVJ78" s="8"/>
      <c r="BVK78" s="8"/>
      <c r="BVL78" s="8"/>
      <c r="BVM78" s="8"/>
      <c r="BVN78" s="8"/>
      <c r="BVO78" s="8"/>
      <c r="BVP78" s="8"/>
      <c r="BVQ78" s="8"/>
      <c r="BVR78" s="8"/>
      <c r="BVS78" s="8"/>
      <c r="BVT78" s="8"/>
      <c r="BVU78" s="8"/>
      <c r="BVV78" s="8"/>
      <c r="BVW78" s="8"/>
      <c r="BVX78" s="8"/>
      <c r="BVY78" s="8"/>
      <c r="BVZ78" s="8"/>
      <c r="BWA78" s="8"/>
      <c r="BWB78" s="8"/>
      <c r="BWC78" s="8"/>
      <c r="BWD78" s="8"/>
      <c r="BWE78" s="8"/>
      <c r="BWF78" s="8"/>
      <c r="BWG78" s="8"/>
      <c r="BWH78" s="8"/>
      <c r="BWI78" s="8"/>
      <c r="BWJ78" s="8"/>
      <c r="BWK78" s="8"/>
      <c r="BWL78" s="8"/>
      <c r="BWM78" s="8"/>
      <c r="BWN78" s="8"/>
      <c r="BWO78" s="8"/>
      <c r="BWP78" s="8"/>
      <c r="BWQ78" s="8"/>
      <c r="BWR78" s="8"/>
      <c r="BWS78" s="8"/>
      <c r="BWT78" s="8"/>
      <c r="BWU78" s="8"/>
      <c r="BWV78" s="8"/>
      <c r="BWW78" s="8"/>
      <c r="BWX78" s="8"/>
      <c r="BWY78" s="8"/>
      <c r="BWZ78" s="8"/>
      <c r="BXA78" s="8"/>
      <c r="BXB78" s="8"/>
      <c r="BXC78" s="8"/>
      <c r="BXD78" s="8"/>
      <c r="BXE78" s="8"/>
      <c r="BXF78" s="8"/>
      <c r="BXG78" s="8"/>
      <c r="BXH78" s="8"/>
      <c r="BXI78" s="8"/>
      <c r="BXJ78" s="8"/>
      <c r="BXK78" s="8"/>
      <c r="BXL78" s="8"/>
      <c r="BXM78" s="8"/>
      <c r="BXN78" s="8"/>
      <c r="BXO78" s="8"/>
      <c r="BXP78" s="8"/>
      <c r="BXQ78" s="8"/>
      <c r="BXR78" s="8"/>
      <c r="BXS78" s="8"/>
      <c r="BXT78" s="8"/>
      <c r="BXU78" s="8"/>
      <c r="BXV78" s="8"/>
      <c r="BXW78" s="8"/>
      <c r="BXX78" s="8"/>
      <c r="BXY78" s="8"/>
      <c r="BXZ78" s="8"/>
      <c r="BYA78" s="8"/>
      <c r="BYB78" s="8"/>
      <c r="BYC78" s="8"/>
      <c r="BYD78" s="8"/>
      <c r="BYE78" s="8"/>
      <c r="BYF78" s="8"/>
      <c r="BYG78" s="8"/>
      <c r="BYH78" s="8"/>
      <c r="BYI78" s="8"/>
      <c r="BYJ78" s="8"/>
      <c r="BYK78" s="8"/>
      <c r="BYL78" s="8"/>
      <c r="BYM78" s="8"/>
      <c r="BYN78" s="8"/>
      <c r="BYO78" s="8"/>
      <c r="BYP78" s="8"/>
      <c r="BYQ78" s="8"/>
      <c r="BYR78" s="8"/>
      <c r="BYS78" s="8"/>
      <c r="BYT78" s="8"/>
      <c r="BYU78" s="8"/>
      <c r="BYV78" s="8"/>
      <c r="BYW78" s="8"/>
      <c r="BYX78" s="8"/>
      <c r="BYY78" s="8"/>
      <c r="BYZ78" s="8"/>
      <c r="BZA78" s="8"/>
      <c r="BZB78" s="8"/>
      <c r="BZC78" s="8"/>
      <c r="BZD78" s="8"/>
      <c r="BZE78" s="8"/>
      <c r="BZF78" s="8"/>
      <c r="BZG78" s="8"/>
      <c r="BZH78" s="8"/>
      <c r="BZI78" s="8"/>
      <c r="BZJ78" s="8"/>
      <c r="BZK78" s="8"/>
      <c r="BZL78" s="8"/>
      <c r="BZM78" s="8"/>
      <c r="BZN78" s="8"/>
      <c r="BZO78" s="8"/>
      <c r="BZP78" s="8"/>
      <c r="BZQ78" s="8"/>
      <c r="BZR78" s="8"/>
      <c r="BZS78" s="8"/>
      <c r="BZT78" s="8"/>
      <c r="BZU78" s="8"/>
      <c r="BZV78" s="8"/>
      <c r="BZW78" s="8"/>
      <c r="BZX78" s="8"/>
      <c r="BZY78" s="8"/>
      <c r="BZZ78" s="8"/>
      <c r="CAA78" s="8"/>
      <c r="CAB78" s="8"/>
      <c r="CAC78" s="8"/>
      <c r="CAD78" s="8"/>
      <c r="CAE78" s="8"/>
      <c r="CAF78" s="8"/>
      <c r="CAG78" s="8"/>
      <c r="CAH78" s="8"/>
      <c r="CAI78" s="8"/>
      <c r="CAJ78" s="8"/>
      <c r="CAK78" s="8"/>
      <c r="CAL78" s="8"/>
      <c r="CAM78" s="8"/>
      <c r="CAN78" s="8"/>
      <c r="CAO78" s="8"/>
      <c r="CAP78" s="8"/>
      <c r="CAQ78" s="8"/>
      <c r="CAR78" s="8"/>
      <c r="CAS78" s="8"/>
      <c r="CAT78" s="8"/>
      <c r="CAU78" s="8"/>
      <c r="CAV78" s="8"/>
      <c r="CAW78" s="8"/>
      <c r="CAX78" s="8"/>
      <c r="CAY78" s="8"/>
      <c r="CAZ78" s="8"/>
      <c r="CBA78" s="8"/>
      <c r="CBB78" s="8"/>
      <c r="CBC78" s="8"/>
      <c r="CBD78" s="8"/>
      <c r="CBE78" s="8"/>
      <c r="CBF78" s="8"/>
      <c r="CBG78" s="8"/>
      <c r="CBH78" s="8"/>
      <c r="CBI78" s="8"/>
      <c r="CBJ78" s="8"/>
      <c r="CBK78" s="8"/>
      <c r="CBL78" s="8"/>
      <c r="CBM78" s="8"/>
      <c r="CBN78" s="8"/>
      <c r="CBO78" s="8"/>
      <c r="CBP78" s="8"/>
      <c r="CBQ78" s="8"/>
      <c r="CBR78" s="8"/>
      <c r="CBS78" s="8"/>
      <c r="CBT78" s="8"/>
      <c r="CBU78" s="8"/>
      <c r="CBV78" s="8"/>
      <c r="CBW78" s="8"/>
      <c r="CBX78" s="8"/>
      <c r="CBY78" s="8"/>
      <c r="CBZ78" s="8"/>
      <c r="CCA78" s="8"/>
      <c r="CCB78" s="8"/>
      <c r="CCC78" s="8"/>
      <c r="CCD78" s="8"/>
      <c r="CCE78" s="8"/>
      <c r="CCF78" s="8"/>
      <c r="CCG78" s="8"/>
      <c r="CCH78" s="8"/>
      <c r="CCI78" s="8"/>
      <c r="CCJ78" s="8"/>
      <c r="CCK78" s="8"/>
      <c r="CCL78" s="8"/>
      <c r="CCM78" s="8"/>
      <c r="CCN78" s="8"/>
      <c r="CCO78" s="8"/>
      <c r="CCP78" s="8"/>
      <c r="CCQ78" s="8"/>
      <c r="CCR78" s="8"/>
      <c r="CCS78" s="8"/>
      <c r="CCT78" s="8"/>
      <c r="CCU78" s="8"/>
      <c r="CCV78" s="8"/>
      <c r="CCW78" s="8"/>
      <c r="CCX78" s="8"/>
      <c r="CCY78" s="8"/>
      <c r="CCZ78" s="8"/>
      <c r="CDA78" s="8"/>
      <c r="CDB78" s="8"/>
      <c r="CDC78" s="8"/>
      <c r="CDD78" s="8"/>
      <c r="CDE78" s="8"/>
      <c r="CDF78" s="8"/>
      <c r="CDG78" s="8"/>
      <c r="CDH78" s="8"/>
      <c r="CDI78" s="8"/>
      <c r="CDJ78" s="8"/>
      <c r="CDK78" s="8"/>
      <c r="CDL78" s="8"/>
      <c r="CDM78" s="8"/>
      <c r="CDN78" s="8"/>
      <c r="CDO78" s="8"/>
      <c r="CDP78" s="8"/>
      <c r="CDQ78" s="8"/>
      <c r="CDR78" s="8"/>
      <c r="CDS78" s="8"/>
      <c r="CDT78" s="8"/>
      <c r="CDU78" s="8"/>
      <c r="CDV78" s="8"/>
      <c r="CDW78" s="8"/>
      <c r="CDX78" s="8"/>
      <c r="CDY78" s="8"/>
      <c r="CDZ78" s="8"/>
      <c r="CEA78" s="8"/>
      <c r="CEB78" s="8"/>
      <c r="CEC78" s="8"/>
      <c r="CED78" s="8"/>
      <c r="CEE78" s="8"/>
      <c r="CEF78" s="8"/>
      <c r="CEG78" s="8"/>
      <c r="CEH78" s="8"/>
      <c r="CEI78" s="8"/>
      <c r="CEJ78" s="8"/>
      <c r="CEK78" s="8"/>
      <c r="CEL78" s="8"/>
      <c r="CEM78" s="8"/>
      <c r="CEN78" s="8"/>
      <c r="CEO78" s="8"/>
      <c r="CEP78" s="8"/>
      <c r="CEQ78" s="8"/>
      <c r="CER78" s="8"/>
      <c r="CES78" s="8"/>
      <c r="CET78" s="8"/>
      <c r="CEU78" s="8"/>
      <c r="CEV78" s="8"/>
      <c r="CEW78" s="8"/>
      <c r="CEX78" s="8"/>
      <c r="CEY78" s="8"/>
      <c r="CEZ78" s="8"/>
      <c r="CFA78" s="8"/>
      <c r="CFB78" s="8"/>
      <c r="CFC78" s="8"/>
      <c r="CFD78" s="8"/>
      <c r="CFE78" s="8"/>
      <c r="CFF78" s="8"/>
      <c r="CFG78" s="8"/>
      <c r="CFH78" s="8"/>
      <c r="CFI78" s="8"/>
      <c r="CFJ78" s="8"/>
      <c r="CFK78" s="8"/>
      <c r="CFL78" s="8"/>
      <c r="CFM78" s="8"/>
      <c r="CFN78" s="8"/>
      <c r="CFO78" s="8"/>
      <c r="CFP78" s="8"/>
      <c r="CFQ78" s="8"/>
      <c r="CFR78" s="8"/>
      <c r="CFS78" s="8"/>
      <c r="CFT78" s="8"/>
      <c r="CFU78" s="8"/>
      <c r="CFV78" s="8"/>
      <c r="CFW78" s="8"/>
      <c r="CFX78" s="8"/>
      <c r="CFY78" s="8"/>
      <c r="CFZ78" s="8"/>
      <c r="CGA78" s="8"/>
      <c r="CGB78" s="8"/>
      <c r="CGC78" s="8"/>
      <c r="CGD78" s="8"/>
      <c r="CGE78" s="8"/>
      <c r="CGF78" s="8"/>
      <c r="CGG78" s="8"/>
      <c r="CGH78" s="8"/>
      <c r="CGI78" s="8"/>
      <c r="CGJ78" s="8"/>
      <c r="CGK78" s="8"/>
      <c r="CGL78" s="8"/>
      <c r="CGM78" s="8"/>
      <c r="CGN78" s="8"/>
      <c r="CGO78" s="8"/>
      <c r="CGP78" s="8"/>
      <c r="CGQ78" s="8"/>
      <c r="CGR78" s="8"/>
      <c r="CGS78" s="8"/>
      <c r="CGT78" s="8"/>
      <c r="CGU78" s="8"/>
      <c r="CGV78" s="8"/>
      <c r="CGW78" s="8"/>
      <c r="CGX78" s="8"/>
      <c r="CGY78" s="8"/>
      <c r="CGZ78" s="8"/>
      <c r="CHA78" s="8"/>
      <c r="CHB78" s="8"/>
      <c r="CHC78" s="8"/>
      <c r="CHD78" s="8"/>
      <c r="CHE78" s="8"/>
      <c r="CHF78" s="8"/>
      <c r="CHG78" s="8"/>
      <c r="CHH78" s="8"/>
      <c r="CHI78" s="8"/>
      <c r="CHJ78" s="8"/>
      <c r="CHK78" s="8"/>
      <c r="CHL78" s="8"/>
      <c r="CHM78" s="8"/>
      <c r="CHN78" s="8"/>
      <c r="CHO78" s="8"/>
      <c r="CHP78" s="8"/>
      <c r="CHQ78" s="8"/>
      <c r="CHR78" s="8"/>
      <c r="CHS78" s="8"/>
      <c r="CHT78" s="8"/>
      <c r="CHU78" s="8"/>
      <c r="CHV78" s="8"/>
      <c r="CHW78" s="8"/>
      <c r="CHX78" s="8"/>
      <c r="CHY78" s="8"/>
      <c r="CHZ78" s="8"/>
      <c r="CIA78" s="8"/>
      <c r="CIB78" s="8"/>
      <c r="CIC78" s="8"/>
      <c r="CID78" s="8"/>
      <c r="CIE78" s="8"/>
      <c r="CIF78" s="8"/>
      <c r="CIG78" s="8"/>
      <c r="CIH78" s="8"/>
      <c r="CII78" s="8"/>
      <c r="CIJ78" s="8"/>
      <c r="CIK78" s="8"/>
      <c r="CIL78" s="8"/>
      <c r="CIM78" s="8"/>
      <c r="CIN78" s="8"/>
      <c r="CIO78" s="8"/>
      <c r="CIP78" s="8"/>
      <c r="CIQ78" s="8"/>
      <c r="CIR78" s="8"/>
      <c r="CIS78" s="8"/>
      <c r="CIT78" s="8"/>
      <c r="CIU78" s="8"/>
      <c r="CIV78" s="8"/>
      <c r="CIW78" s="8"/>
      <c r="CIX78" s="8"/>
      <c r="CIY78" s="8"/>
      <c r="CIZ78" s="8"/>
      <c r="CJA78" s="8"/>
      <c r="CJB78" s="8"/>
      <c r="CJC78" s="8"/>
      <c r="CJD78" s="8"/>
      <c r="CJE78" s="8"/>
      <c r="CJF78" s="8"/>
      <c r="CJG78" s="8"/>
      <c r="CJH78" s="8"/>
      <c r="CJI78" s="8"/>
      <c r="CJJ78" s="8"/>
      <c r="CJK78" s="8"/>
      <c r="CJL78" s="8"/>
      <c r="CJM78" s="8"/>
      <c r="CJN78" s="8"/>
      <c r="CJO78" s="8"/>
      <c r="CJP78" s="8"/>
      <c r="CJQ78" s="8"/>
      <c r="CJR78" s="8"/>
      <c r="CJS78" s="8"/>
      <c r="CJT78" s="8"/>
      <c r="CJU78" s="8"/>
      <c r="CJV78" s="8"/>
      <c r="CJW78" s="8"/>
      <c r="CJX78" s="8"/>
      <c r="CJY78" s="8"/>
      <c r="CJZ78" s="8"/>
      <c r="CKA78" s="8"/>
      <c r="CKB78" s="8"/>
      <c r="CKC78" s="8"/>
      <c r="CKD78" s="8"/>
      <c r="CKE78" s="8"/>
      <c r="CKF78" s="8"/>
      <c r="CKG78" s="8"/>
      <c r="CKH78" s="8"/>
      <c r="CKI78" s="8"/>
      <c r="CKJ78" s="8"/>
      <c r="CKK78" s="8"/>
      <c r="CKL78" s="8"/>
      <c r="CKM78" s="8"/>
      <c r="CKN78" s="8"/>
      <c r="CKO78" s="8"/>
      <c r="CKP78" s="8"/>
      <c r="CKQ78" s="8"/>
      <c r="CKR78" s="8"/>
      <c r="CKS78" s="8"/>
      <c r="CKT78" s="8"/>
      <c r="CKU78" s="8"/>
      <c r="CKV78" s="8"/>
      <c r="CKW78" s="8"/>
      <c r="CKX78" s="8"/>
      <c r="CKY78" s="8"/>
      <c r="CKZ78" s="8"/>
      <c r="CLA78" s="8"/>
      <c r="CLB78" s="8"/>
      <c r="CLC78" s="8"/>
      <c r="CLD78" s="8"/>
      <c r="CLE78" s="8"/>
      <c r="CLF78" s="8"/>
      <c r="CLG78" s="8"/>
      <c r="CLH78" s="8"/>
      <c r="CLI78" s="8"/>
      <c r="CLJ78" s="8"/>
      <c r="CLK78" s="8"/>
      <c r="CLL78" s="8"/>
      <c r="CLM78" s="8"/>
      <c r="CLN78" s="8"/>
      <c r="CLO78" s="8"/>
      <c r="CLP78" s="8"/>
      <c r="CLQ78" s="8"/>
      <c r="CLR78" s="8"/>
      <c r="CLS78" s="8"/>
      <c r="CLT78" s="8"/>
      <c r="CLU78" s="8"/>
      <c r="CLV78" s="8"/>
      <c r="CLW78" s="8"/>
      <c r="CLX78" s="8"/>
      <c r="CLY78" s="8"/>
      <c r="CLZ78" s="8"/>
      <c r="CMA78" s="8"/>
      <c r="CMB78" s="8"/>
      <c r="CMC78" s="8"/>
      <c r="CMD78" s="8"/>
      <c r="CME78" s="8"/>
      <c r="CMF78" s="8"/>
      <c r="CMG78" s="8"/>
      <c r="CMH78" s="8"/>
      <c r="CMI78" s="8"/>
      <c r="CMJ78" s="8"/>
      <c r="CMK78" s="8"/>
      <c r="CML78" s="8"/>
      <c r="CMM78" s="8"/>
      <c r="CMN78" s="8"/>
      <c r="CMO78" s="8"/>
      <c r="CMP78" s="8"/>
      <c r="CMQ78" s="8"/>
      <c r="CMR78" s="8"/>
      <c r="CMS78" s="8"/>
      <c r="CMT78" s="8"/>
      <c r="CMU78" s="8"/>
      <c r="CMV78" s="8"/>
      <c r="CMW78" s="8"/>
      <c r="CMX78" s="8"/>
      <c r="CMY78" s="8"/>
      <c r="CMZ78" s="8"/>
      <c r="CNA78" s="8"/>
      <c r="CNB78" s="8"/>
      <c r="CNC78" s="8"/>
      <c r="CND78" s="8"/>
      <c r="CNE78" s="8"/>
      <c r="CNF78" s="8"/>
      <c r="CNG78" s="8"/>
      <c r="CNH78" s="8"/>
      <c r="CNI78" s="8"/>
      <c r="CNJ78" s="8"/>
      <c r="CNK78" s="8"/>
      <c r="CNL78" s="8"/>
      <c r="CNM78" s="8"/>
      <c r="CNN78" s="8"/>
      <c r="CNO78" s="8"/>
      <c r="CNP78" s="8"/>
      <c r="CNQ78" s="8"/>
      <c r="CNR78" s="8"/>
      <c r="CNS78" s="8"/>
      <c r="CNT78" s="8"/>
      <c r="CNU78" s="8"/>
      <c r="CNV78" s="8"/>
      <c r="CNW78" s="8"/>
      <c r="CNX78" s="8"/>
      <c r="CNY78" s="8"/>
      <c r="CNZ78" s="8"/>
      <c r="COA78" s="8"/>
      <c r="COB78" s="8"/>
      <c r="COC78" s="8"/>
      <c r="COD78" s="8"/>
      <c r="COE78" s="8"/>
      <c r="COF78" s="8"/>
      <c r="COG78" s="8"/>
      <c r="COH78" s="8"/>
      <c r="COI78" s="8"/>
      <c r="COJ78" s="8"/>
      <c r="COK78" s="8"/>
      <c r="COL78" s="8"/>
      <c r="COM78" s="8"/>
      <c r="CON78" s="8"/>
      <c r="COO78" s="8"/>
      <c r="COP78" s="8"/>
      <c r="COQ78" s="8"/>
      <c r="COR78" s="8"/>
      <c r="COS78" s="8"/>
      <c r="COT78" s="8"/>
      <c r="COU78" s="8"/>
      <c r="COV78" s="8"/>
      <c r="COW78" s="8"/>
      <c r="COX78" s="8"/>
      <c r="COY78" s="8"/>
      <c r="COZ78" s="8"/>
      <c r="CPA78" s="8"/>
      <c r="CPB78" s="8"/>
      <c r="CPC78" s="8"/>
      <c r="CPD78" s="8"/>
      <c r="CPE78" s="8"/>
      <c r="CPF78" s="8"/>
      <c r="CPG78" s="8"/>
      <c r="CPH78" s="8"/>
      <c r="CPI78" s="8"/>
      <c r="CPJ78" s="8"/>
      <c r="CPK78" s="8"/>
      <c r="CPL78" s="8"/>
      <c r="CPM78" s="8"/>
      <c r="CPN78" s="8"/>
      <c r="CPO78" s="8"/>
      <c r="CPP78" s="8"/>
      <c r="CPQ78" s="8"/>
      <c r="CPR78" s="8"/>
      <c r="CPS78" s="8"/>
      <c r="CPT78" s="8"/>
      <c r="CPU78" s="8"/>
      <c r="CPV78" s="8"/>
      <c r="CPW78" s="8"/>
      <c r="CPX78" s="8"/>
      <c r="CPY78" s="8"/>
      <c r="CPZ78" s="8"/>
      <c r="CQA78" s="8"/>
      <c r="CQB78" s="8"/>
      <c r="CQC78" s="8"/>
      <c r="CQD78" s="8"/>
      <c r="CQE78" s="8"/>
      <c r="CQF78" s="8"/>
      <c r="CQG78" s="8"/>
      <c r="CQH78" s="8"/>
      <c r="CQI78" s="8"/>
      <c r="CQJ78" s="8"/>
      <c r="CQK78" s="8"/>
      <c r="CQL78" s="8"/>
      <c r="CQM78" s="8"/>
      <c r="CQN78" s="8"/>
      <c r="CQO78" s="8"/>
      <c r="CQP78" s="8"/>
      <c r="CQQ78" s="8"/>
      <c r="CQR78" s="8"/>
      <c r="CQS78" s="8"/>
      <c r="CQT78" s="8"/>
      <c r="CQU78" s="8"/>
      <c r="CQV78" s="8"/>
      <c r="CQW78" s="8"/>
      <c r="CQX78" s="8"/>
      <c r="CQY78" s="8"/>
      <c r="CQZ78" s="8"/>
      <c r="CRA78" s="8"/>
      <c r="CRB78" s="8"/>
      <c r="CRC78" s="8"/>
      <c r="CRD78" s="8"/>
      <c r="CRE78" s="8"/>
      <c r="CRF78" s="8"/>
      <c r="CRG78" s="8"/>
      <c r="CRH78" s="8"/>
      <c r="CRI78" s="8"/>
      <c r="CRJ78" s="8"/>
      <c r="CRK78" s="8"/>
      <c r="CRL78" s="8"/>
      <c r="CRM78" s="8"/>
      <c r="CRN78" s="8"/>
      <c r="CRO78" s="8"/>
      <c r="CRP78" s="8"/>
      <c r="CRQ78" s="8"/>
      <c r="CRR78" s="8"/>
      <c r="CRS78" s="8"/>
      <c r="CRT78" s="8"/>
      <c r="CRU78" s="8"/>
      <c r="CRV78" s="8"/>
      <c r="CRW78" s="8"/>
      <c r="CRX78" s="8"/>
      <c r="CRY78" s="8"/>
      <c r="CRZ78" s="8"/>
      <c r="CSA78" s="8"/>
      <c r="CSB78" s="8"/>
      <c r="CSC78" s="8"/>
      <c r="CSD78" s="8"/>
      <c r="CSE78" s="8"/>
      <c r="CSF78" s="8"/>
      <c r="CSG78" s="8"/>
      <c r="CSH78" s="8"/>
      <c r="CSI78" s="8"/>
      <c r="CSJ78" s="8"/>
      <c r="CSK78" s="8"/>
      <c r="CSL78" s="8"/>
      <c r="CSM78" s="8"/>
      <c r="CSN78" s="8"/>
      <c r="CSO78" s="8"/>
      <c r="CSP78" s="8"/>
      <c r="CSQ78" s="8"/>
      <c r="CSR78" s="8"/>
      <c r="CSS78" s="8"/>
      <c r="CST78" s="8"/>
      <c r="CSU78" s="8"/>
      <c r="CSV78" s="8"/>
      <c r="CSW78" s="8"/>
      <c r="CSX78" s="8"/>
      <c r="CSY78" s="8"/>
      <c r="CSZ78" s="8"/>
      <c r="CTA78" s="8"/>
      <c r="CTB78" s="8"/>
      <c r="CTC78" s="8"/>
      <c r="CTD78" s="8"/>
      <c r="CTE78" s="8"/>
      <c r="CTF78" s="8"/>
      <c r="CTG78" s="8"/>
      <c r="CTH78" s="8"/>
      <c r="CTI78" s="8"/>
      <c r="CTJ78" s="8"/>
      <c r="CTK78" s="8"/>
      <c r="CTL78" s="8"/>
      <c r="CTM78" s="8"/>
      <c r="CTN78" s="8"/>
      <c r="CTO78" s="8"/>
      <c r="CTP78" s="8"/>
      <c r="CTQ78" s="8"/>
      <c r="CTR78" s="8"/>
      <c r="CTS78" s="8"/>
      <c r="CTT78" s="8"/>
      <c r="CTU78" s="8"/>
      <c r="CTV78" s="8"/>
      <c r="CTW78" s="8"/>
      <c r="CTX78" s="8"/>
      <c r="CTY78" s="8"/>
      <c r="CTZ78" s="8"/>
      <c r="CUA78" s="8"/>
      <c r="CUB78" s="8"/>
      <c r="CUC78" s="8"/>
      <c r="CUD78" s="8"/>
      <c r="CUE78" s="8"/>
      <c r="CUF78" s="8"/>
      <c r="CUG78" s="8"/>
      <c r="CUH78" s="8"/>
      <c r="CUI78" s="8"/>
      <c r="CUJ78" s="8"/>
      <c r="CUK78" s="8"/>
      <c r="CUL78" s="8"/>
      <c r="CUM78" s="8"/>
      <c r="CUN78" s="8"/>
      <c r="CUO78" s="8"/>
      <c r="CUP78" s="8"/>
      <c r="CUQ78" s="8"/>
      <c r="CUR78" s="8"/>
      <c r="CUS78" s="8"/>
      <c r="CUT78" s="8"/>
      <c r="CUU78" s="8"/>
      <c r="CUV78" s="8"/>
      <c r="CUW78" s="8"/>
      <c r="CUX78" s="8"/>
      <c r="CUY78" s="8"/>
      <c r="CUZ78" s="8"/>
      <c r="CVA78" s="8"/>
      <c r="CVB78" s="8"/>
      <c r="CVC78" s="8"/>
      <c r="CVD78" s="8"/>
      <c r="CVE78" s="8"/>
      <c r="CVF78" s="8"/>
      <c r="CVG78" s="8"/>
      <c r="CVH78" s="8"/>
      <c r="CVI78" s="8"/>
      <c r="CVJ78" s="8"/>
      <c r="CVK78" s="8"/>
      <c r="CVL78" s="8"/>
      <c r="CVM78" s="8"/>
      <c r="CVN78" s="8"/>
      <c r="CVO78" s="8"/>
      <c r="CVP78" s="8"/>
      <c r="CVQ78" s="8"/>
      <c r="CVR78" s="8"/>
      <c r="CVS78" s="8"/>
      <c r="CVT78" s="8"/>
      <c r="CVU78" s="8"/>
      <c r="CVV78" s="8"/>
      <c r="CVW78" s="8"/>
      <c r="CVX78" s="8"/>
      <c r="CVY78" s="8"/>
      <c r="CVZ78" s="8"/>
      <c r="CWA78" s="8"/>
      <c r="CWB78" s="8"/>
      <c r="CWC78" s="8"/>
      <c r="CWD78" s="8"/>
      <c r="CWE78" s="8"/>
      <c r="CWF78" s="8"/>
      <c r="CWG78" s="8"/>
      <c r="CWH78" s="8"/>
      <c r="CWI78" s="8"/>
      <c r="CWJ78" s="8"/>
      <c r="CWK78" s="8"/>
      <c r="CWL78" s="8"/>
      <c r="CWM78" s="8"/>
      <c r="CWN78" s="8"/>
      <c r="CWO78" s="8"/>
      <c r="CWP78" s="8"/>
      <c r="CWQ78" s="8"/>
      <c r="CWR78" s="8"/>
      <c r="CWS78" s="8"/>
      <c r="CWT78" s="8"/>
      <c r="CWU78" s="8"/>
      <c r="CWV78" s="8"/>
      <c r="CWW78" s="8"/>
      <c r="CWX78" s="8"/>
      <c r="CWY78" s="8"/>
      <c r="CWZ78" s="8"/>
      <c r="CXA78" s="8"/>
      <c r="CXB78" s="8"/>
      <c r="CXC78" s="8"/>
      <c r="CXD78" s="8"/>
      <c r="CXE78" s="8"/>
      <c r="CXF78" s="8"/>
      <c r="CXG78" s="8"/>
      <c r="CXH78" s="8"/>
      <c r="CXI78" s="8"/>
      <c r="CXJ78" s="8"/>
      <c r="CXK78" s="8"/>
      <c r="CXL78" s="8"/>
      <c r="CXM78" s="8"/>
      <c r="CXN78" s="8"/>
      <c r="CXO78" s="8"/>
      <c r="CXP78" s="8"/>
      <c r="CXQ78" s="8"/>
      <c r="CXR78" s="8"/>
      <c r="CXS78" s="8"/>
      <c r="CXT78" s="8"/>
      <c r="CXU78" s="8"/>
      <c r="CXV78" s="8"/>
      <c r="CXW78" s="8"/>
      <c r="CXX78" s="8"/>
      <c r="CXY78" s="8"/>
      <c r="CXZ78" s="8"/>
      <c r="CYA78" s="8"/>
      <c r="CYB78" s="8"/>
      <c r="CYC78" s="8"/>
      <c r="CYD78" s="8"/>
      <c r="CYE78" s="8"/>
      <c r="CYF78" s="8"/>
      <c r="CYG78" s="8"/>
      <c r="CYH78" s="8"/>
      <c r="CYI78" s="8"/>
      <c r="CYJ78" s="8"/>
      <c r="CYK78" s="8"/>
      <c r="CYL78" s="8"/>
      <c r="CYM78" s="8"/>
      <c r="CYN78" s="8"/>
      <c r="CYO78" s="8"/>
      <c r="CYP78" s="8"/>
      <c r="CYQ78" s="8"/>
      <c r="CYR78" s="8"/>
      <c r="CYS78" s="8"/>
      <c r="CYT78" s="8"/>
      <c r="CYU78" s="8"/>
      <c r="CYV78" s="8"/>
      <c r="CYW78" s="8"/>
      <c r="CYX78" s="8"/>
      <c r="CYY78" s="8"/>
      <c r="CYZ78" s="8"/>
      <c r="CZA78" s="8"/>
      <c r="CZB78" s="8"/>
      <c r="CZC78" s="8"/>
      <c r="CZD78" s="8"/>
      <c r="CZE78" s="8"/>
      <c r="CZF78" s="8"/>
      <c r="CZG78" s="8"/>
      <c r="CZH78" s="8"/>
      <c r="CZI78" s="8"/>
      <c r="CZJ78" s="8"/>
      <c r="CZK78" s="8"/>
      <c r="CZL78" s="8"/>
      <c r="CZM78" s="8"/>
      <c r="CZN78" s="8"/>
      <c r="CZO78" s="8"/>
      <c r="CZP78" s="8"/>
      <c r="CZQ78" s="8"/>
      <c r="CZR78" s="8"/>
      <c r="CZS78" s="8"/>
      <c r="CZT78" s="8"/>
      <c r="CZU78" s="8"/>
      <c r="CZV78" s="8"/>
      <c r="CZW78" s="8"/>
      <c r="CZX78" s="8"/>
      <c r="CZY78" s="8"/>
      <c r="CZZ78" s="8"/>
      <c r="DAA78" s="8"/>
      <c r="DAB78" s="8"/>
      <c r="DAC78" s="8"/>
      <c r="DAD78" s="8"/>
      <c r="DAE78" s="8"/>
      <c r="DAF78" s="8"/>
      <c r="DAG78" s="8"/>
      <c r="DAH78" s="8"/>
      <c r="DAI78" s="8"/>
      <c r="DAJ78" s="8"/>
      <c r="DAK78" s="8"/>
      <c r="DAL78" s="8"/>
      <c r="DAM78" s="8"/>
      <c r="DAN78" s="8"/>
      <c r="DAO78" s="8"/>
      <c r="DAP78" s="8"/>
      <c r="DAQ78" s="8"/>
      <c r="DAR78" s="8"/>
      <c r="DAS78" s="8"/>
      <c r="DAT78" s="8"/>
      <c r="DAU78" s="8"/>
      <c r="DAV78" s="8"/>
      <c r="DAW78" s="8"/>
      <c r="DAX78" s="8"/>
      <c r="DAY78" s="8"/>
      <c r="DAZ78" s="8"/>
      <c r="DBA78" s="8"/>
      <c r="DBB78" s="8"/>
      <c r="DBC78" s="8"/>
      <c r="DBD78" s="8"/>
      <c r="DBE78" s="8"/>
      <c r="DBF78" s="8"/>
      <c r="DBG78" s="8"/>
      <c r="DBH78" s="8"/>
      <c r="DBI78" s="8"/>
      <c r="DBJ78" s="8"/>
      <c r="DBK78" s="8"/>
      <c r="DBL78" s="8"/>
      <c r="DBM78" s="8"/>
      <c r="DBN78" s="8"/>
      <c r="DBO78" s="8"/>
      <c r="DBP78" s="8"/>
      <c r="DBQ78" s="8"/>
      <c r="DBR78" s="8"/>
      <c r="DBS78" s="8"/>
      <c r="DBT78" s="8"/>
      <c r="DBU78" s="8"/>
      <c r="DBV78" s="8"/>
      <c r="DBW78" s="8"/>
      <c r="DBX78" s="8"/>
      <c r="DBY78" s="8"/>
      <c r="DBZ78" s="8"/>
      <c r="DCA78" s="8"/>
      <c r="DCB78" s="8"/>
      <c r="DCC78" s="8"/>
      <c r="DCD78" s="8"/>
      <c r="DCE78" s="8"/>
      <c r="DCF78" s="8"/>
      <c r="DCG78" s="8"/>
      <c r="DCH78" s="8"/>
      <c r="DCI78" s="8"/>
      <c r="DCJ78" s="8"/>
      <c r="DCK78" s="8"/>
      <c r="DCL78" s="8"/>
      <c r="DCM78" s="8"/>
      <c r="DCN78" s="8"/>
      <c r="DCO78" s="8"/>
      <c r="DCP78" s="8"/>
      <c r="DCQ78" s="8"/>
      <c r="DCR78" s="8"/>
      <c r="DCS78" s="8"/>
      <c r="DCT78" s="8"/>
      <c r="DCU78" s="8"/>
      <c r="DCV78" s="8"/>
      <c r="DCW78" s="8"/>
      <c r="DCX78" s="8"/>
      <c r="DCY78" s="8"/>
      <c r="DCZ78" s="8"/>
      <c r="DDA78" s="8"/>
      <c r="DDB78" s="8"/>
      <c r="DDC78" s="8"/>
      <c r="DDD78" s="8"/>
      <c r="DDE78" s="8"/>
      <c r="DDF78" s="8"/>
      <c r="DDG78" s="8"/>
      <c r="DDH78" s="8"/>
      <c r="DDI78" s="8"/>
      <c r="DDJ78" s="8"/>
      <c r="DDK78" s="8"/>
      <c r="DDL78" s="8"/>
      <c r="DDM78" s="8"/>
      <c r="DDN78" s="8"/>
      <c r="DDO78" s="8"/>
      <c r="DDP78" s="8"/>
      <c r="DDQ78" s="8"/>
      <c r="DDR78" s="8"/>
      <c r="DDS78" s="8"/>
      <c r="DDT78" s="8"/>
      <c r="DDU78" s="8"/>
      <c r="DDV78" s="8"/>
      <c r="DDW78" s="8"/>
      <c r="DDX78" s="8"/>
      <c r="DDY78" s="8"/>
      <c r="DDZ78" s="8"/>
      <c r="DEA78" s="8"/>
      <c r="DEB78" s="8"/>
      <c r="DEC78" s="8"/>
      <c r="DED78" s="8"/>
      <c r="DEE78" s="8"/>
      <c r="DEF78" s="8"/>
      <c r="DEG78" s="8"/>
      <c r="DEH78" s="8"/>
      <c r="DEI78" s="8"/>
      <c r="DEJ78" s="8"/>
      <c r="DEK78" s="8"/>
      <c r="DEL78" s="8"/>
      <c r="DEM78" s="8"/>
      <c r="DEN78" s="8"/>
      <c r="DEO78" s="8"/>
      <c r="DEP78" s="8"/>
      <c r="DEQ78" s="8"/>
      <c r="DER78" s="8"/>
      <c r="DES78" s="8"/>
      <c r="DET78" s="8"/>
      <c r="DEU78" s="8"/>
      <c r="DEV78" s="8"/>
      <c r="DEW78" s="8"/>
      <c r="DEX78" s="8"/>
      <c r="DEY78" s="8"/>
      <c r="DEZ78" s="8"/>
      <c r="DFA78" s="8"/>
      <c r="DFB78" s="8"/>
      <c r="DFC78" s="8"/>
      <c r="DFD78" s="8"/>
      <c r="DFE78" s="8"/>
      <c r="DFF78" s="8"/>
      <c r="DFG78" s="8"/>
      <c r="DFH78" s="8"/>
      <c r="DFI78" s="8"/>
      <c r="DFJ78" s="8"/>
      <c r="DFK78" s="8"/>
      <c r="DFL78" s="8"/>
      <c r="DFM78" s="8"/>
      <c r="DFN78" s="8"/>
      <c r="DFO78" s="8"/>
      <c r="DFP78" s="8"/>
      <c r="DFQ78" s="8"/>
      <c r="DFR78" s="8"/>
      <c r="DFS78" s="8"/>
      <c r="DFT78" s="8"/>
      <c r="DFU78" s="8"/>
      <c r="DFV78" s="8"/>
      <c r="DFW78" s="8"/>
      <c r="DFX78" s="8"/>
      <c r="DFY78" s="8"/>
      <c r="DFZ78" s="8"/>
      <c r="DGA78" s="8"/>
      <c r="DGB78" s="8"/>
      <c r="DGC78" s="8"/>
      <c r="DGD78" s="8"/>
      <c r="DGE78" s="8"/>
      <c r="DGF78" s="8"/>
      <c r="DGG78" s="8"/>
      <c r="DGH78" s="8"/>
      <c r="DGI78" s="8"/>
      <c r="DGJ78" s="8"/>
      <c r="DGK78" s="8"/>
      <c r="DGL78" s="8"/>
      <c r="DGM78" s="8"/>
      <c r="DGN78" s="8"/>
      <c r="DGO78" s="8"/>
      <c r="DGP78" s="8"/>
      <c r="DGQ78" s="8"/>
      <c r="DGR78" s="8"/>
      <c r="DGS78" s="8"/>
      <c r="DGT78" s="8"/>
      <c r="DGU78" s="8"/>
      <c r="DGV78" s="8"/>
      <c r="DGW78" s="8"/>
      <c r="DGX78" s="8"/>
      <c r="DGY78" s="8"/>
      <c r="DGZ78" s="8"/>
      <c r="DHA78" s="8"/>
      <c r="DHB78" s="8"/>
      <c r="DHC78" s="8"/>
      <c r="DHD78" s="8"/>
      <c r="DHE78" s="8"/>
      <c r="DHF78" s="8"/>
      <c r="DHG78" s="8"/>
      <c r="DHH78" s="8"/>
      <c r="DHI78" s="8"/>
      <c r="DHJ78" s="8"/>
      <c r="DHK78" s="8"/>
      <c r="DHL78" s="8"/>
      <c r="DHM78" s="8"/>
      <c r="DHN78" s="8"/>
      <c r="DHO78" s="8"/>
      <c r="DHP78" s="8"/>
      <c r="DHQ78" s="8"/>
      <c r="DHR78" s="8"/>
      <c r="DHS78" s="8"/>
      <c r="DHT78" s="8"/>
      <c r="DHU78" s="8"/>
      <c r="DHV78" s="8"/>
      <c r="DHW78" s="8"/>
      <c r="DHX78" s="8"/>
      <c r="DHY78" s="8"/>
      <c r="DHZ78" s="8"/>
      <c r="DIA78" s="8"/>
      <c r="DIB78" s="8"/>
      <c r="DIC78" s="8"/>
      <c r="DID78" s="8"/>
      <c r="DIE78" s="8"/>
      <c r="DIF78" s="8"/>
      <c r="DIG78" s="8"/>
      <c r="DIH78" s="8"/>
      <c r="DII78" s="8"/>
      <c r="DIJ78" s="8"/>
      <c r="DIK78" s="8"/>
      <c r="DIL78" s="8"/>
      <c r="DIM78" s="8"/>
      <c r="DIN78" s="8"/>
      <c r="DIO78" s="8"/>
      <c r="DIP78" s="8"/>
      <c r="DIQ78" s="8"/>
      <c r="DIR78" s="8"/>
      <c r="DIS78" s="8"/>
      <c r="DIT78" s="8"/>
      <c r="DIU78" s="8"/>
      <c r="DIV78" s="8"/>
      <c r="DIW78" s="8"/>
      <c r="DIX78" s="8"/>
      <c r="DIY78" s="8"/>
      <c r="DIZ78" s="8"/>
      <c r="DJA78" s="8"/>
      <c r="DJB78" s="8"/>
      <c r="DJC78" s="8"/>
      <c r="DJD78" s="8"/>
      <c r="DJE78" s="8"/>
      <c r="DJF78" s="8"/>
      <c r="DJG78" s="8"/>
      <c r="DJH78" s="8"/>
      <c r="DJI78" s="8"/>
      <c r="DJJ78" s="8"/>
      <c r="DJK78" s="8"/>
      <c r="DJL78" s="8"/>
      <c r="DJM78" s="8"/>
      <c r="DJN78" s="8"/>
      <c r="DJO78" s="8"/>
      <c r="DJP78" s="8"/>
      <c r="DJQ78" s="8"/>
      <c r="DJR78" s="8"/>
      <c r="DJS78" s="8"/>
      <c r="DJT78" s="8"/>
      <c r="DJU78" s="8"/>
      <c r="DJV78" s="8"/>
      <c r="DJW78" s="8"/>
      <c r="DJX78" s="8"/>
      <c r="DJY78" s="8"/>
      <c r="DJZ78" s="8"/>
      <c r="DKA78" s="8"/>
      <c r="DKB78" s="8"/>
      <c r="DKC78" s="8"/>
      <c r="DKD78" s="8"/>
      <c r="DKE78" s="8"/>
      <c r="DKF78" s="8"/>
      <c r="DKG78" s="8"/>
      <c r="DKH78" s="8"/>
      <c r="DKI78" s="8"/>
      <c r="DKJ78" s="8"/>
      <c r="DKK78" s="8"/>
      <c r="DKL78" s="8"/>
      <c r="DKM78" s="8"/>
      <c r="DKN78" s="8"/>
      <c r="DKO78" s="8"/>
      <c r="DKP78" s="8"/>
      <c r="DKQ78" s="8"/>
      <c r="DKR78" s="8"/>
      <c r="DKS78" s="8"/>
      <c r="DKT78" s="8"/>
      <c r="DKU78" s="8"/>
      <c r="DKV78" s="8"/>
      <c r="DKW78" s="8"/>
      <c r="DKX78" s="8"/>
      <c r="DKY78" s="8"/>
      <c r="DKZ78" s="8"/>
      <c r="DLA78" s="8"/>
      <c r="DLB78" s="8"/>
      <c r="DLC78" s="8"/>
      <c r="DLD78" s="8"/>
      <c r="DLE78" s="8"/>
      <c r="DLF78" s="8"/>
      <c r="DLG78" s="8"/>
      <c r="DLH78" s="8"/>
      <c r="DLI78" s="8"/>
      <c r="DLJ78" s="8"/>
      <c r="DLK78" s="8"/>
      <c r="DLL78" s="8"/>
      <c r="DLM78" s="8"/>
      <c r="DLN78" s="8"/>
      <c r="DLO78" s="8"/>
      <c r="DLP78" s="8"/>
      <c r="DLQ78" s="8"/>
      <c r="DLR78" s="8"/>
      <c r="DLS78" s="8"/>
      <c r="DLT78" s="8"/>
      <c r="DLU78" s="8"/>
      <c r="DLV78" s="8"/>
      <c r="DLW78" s="8"/>
      <c r="DLX78" s="8"/>
      <c r="DLY78" s="8"/>
      <c r="DLZ78" s="8"/>
      <c r="DMA78" s="8"/>
      <c r="DMB78" s="8"/>
      <c r="DMC78" s="8"/>
      <c r="DMD78" s="8"/>
      <c r="DME78" s="8"/>
      <c r="DMF78" s="8"/>
      <c r="DMG78" s="8"/>
      <c r="DMH78" s="8"/>
      <c r="DMI78" s="8"/>
      <c r="DMJ78" s="8"/>
      <c r="DMK78" s="8"/>
      <c r="DML78" s="8"/>
      <c r="DMM78" s="8"/>
      <c r="DMN78" s="8"/>
      <c r="DMO78" s="8"/>
      <c r="DMP78" s="8"/>
      <c r="DMQ78" s="8"/>
      <c r="DMR78" s="8"/>
      <c r="DMS78" s="8"/>
      <c r="DMT78" s="8"/>
      <c r="DMU78" s="8"/>
      <c r="DMV78" s="8"/>
      <c r="DMW78" s="8"/>
      <c r="DMX78" s="8"/>
      <c r="DMY78" s="8"/>
      <c r="DMZ78" s="8"/>
      <c r="DNA78" s="8"/>
      <c r="DNB78" s="8"/>
      <c r="DNC78" s="8"/>
      <c r="DND78" s="8"/>
      <c r="DNE78" s="8"/>
      <c r="DNF78" s="8"/>
      <c r="DNG78" s="8"/>
      <c r="DNH78" s="8"/>
      <c r="DNI78" s="8"/>
      <c r="DNJ78" s="8"/>
      <c r="DNK78" s="8"/>
      <c r="DNL78" s="8"/>
      <c r="DNM78" s="8"/>
      <c r="DNN78" s="8"/>
      <c r="DNO78" s="8"/>
      <c r="DNP78" s="8"/>
      <c r="DNQ78" s="8"/>
      <c r="DNR78" s="8"/>
      <c r="DNS78" s="8"/>
      <c r="DNT78" s="8"/>
      <c r="DNU78" s="8"/>
      <c r="DNV78" s="8"/>
      <c r="DNW78" s="8"/>
      <c r="DNX78" s="8"/>
      <c r="DNY78" s="8"/>
      <c r="DNZ78" s="8"/>
      <c r="DOA78" s="8"/>
      <c r="DOB78" s="8"/>
      <c r="DOC78" s="8"/>
      <c r="DOD78" s="8"/>
      <c r="DOE78" s="8"/>
      <c r="DOF78" s="8"/>
      <c r="DOG78" s="8"/>
      <c r="DOH78" s="8"/>
      <c r="DOI78" s="8"/>
      <c r="DOJ78" s="8"/>
      <c r="DOK78" s="8"/>
      <c r="DOL78" s="8"/>
      <c r="DOM78" s="8"/>
      <c r="DON78" s="8"/>
      <c r="DOO78" s="8"/>
      <c r="DOP78" s="8"/>
      <c r="DOQ78" s="8"/>
      <c r="DOR78" s="8"/>
      <c r="DOS78" s="8"/>
      <c r="DOT78" s="8"/>
      <c r="DOU78" s="8"/>
      <c r="DOV78" s="8"/>
      <c r="DOW78" s="8"/>
      <c r="DOX78" s="8"/>
      <c r="DOY78" s="8"/>
      <c r="DOZ78" s="8"/>
      <c r="DPA78" s="8"/>
      <c r="DPB78" s="8"/>
      <c r="DPC78" s="8"/>
      <c r="DPD78" s="8"/>
      <c r="DPE78" s="8"/>
      <c r="DPF78" s="8"/>
      <c r="DPG78" s="8"/>
      <c r="DPH78" s="8"/>
      <c r="DPI78" s="8"/>
      <c r="DPJ78" s="8"/>
      <c r="DPK78" s="8"/>
      <c r="DPL78" s="8"/>
      <c r="DPM78" s="8"/>
      <c r="DPN78" s="8"/>
      <c r="DPO78" s="8"/>
      <c r="DPP78" s="8"/>
      <c r="DPQ78" s="8"/>
      <c r="DPR78" s="8"/>
      <c r="DPS78" s="8"/>
      <c r="DPT78" s="8"/>
      <c r="DPU78" s="8"/>
      <c r="DPV78" s="8"/>
      <c r="DPW78" s="8"/>
      <c r="DPX78" s="8"/>
      <c r="DPY78" s="8"/>
      <c r="DPZ78" s="8"/>
      <c r="DQA78" s="8"/>
      <c r="DQB78" s="8"/>
      <c r="DQC78" s="8"/>
      <c r="DQD78" s="8"/>
      <c r="DQE78" s="8"/>
      <c r="DQF78" s="8"/>
      <c r="DQG78" s="8"/>
      <c r="DQH78" s="8"/>
      <c r="DQI78" s="8"/>
      <c r="DQJ78" s="8"/>
      <c r="DQK78" s="8"/>
      <c r="DQL78" s="8"/>
      <c r="DQM78" s="8"/>
      <c r="DQN78" s="8"/>
      <c r="DQO78" s="8"/>
      <c r="DQP78" s="8"/>
      <c r="DQQ78" s="8"/>
      <c r="DQR78" s="8"/>
      <c r="DQS78" s="8"/>
      <c r="DQT78" s="8"/>
      <c r="DQU78" s="8"/>
      <c r="DQV78" s="8"/>
      <c r="DQW78" s="8"/>
      <c r="DQX78" s="8"/>
      <c r="DQY78" s="8"/>
      <c r="DQZ78" s="8"/>
      <c r="DRA78" s="8"/>
      <c r="DRB78" s="8"/>
      <c r="DRC78" s="8"/>
      <c r="DRD78" s="8"/>
      <c r="DRE78" s="8"/>
      <c r="DRF78" s="8"/>
      <c r="DRG78" s="8"/>
      <c r="DRH78" s="8"/>
      <c r="DRI78" s="8"/>
      <c r="DRJ78" s="8"/>
      <c r="DRK78" s="8"/>
      <c r="DRL78" s="8"/>
      <c r="DRM78" s="8"/>
      <c r="DRN78" s="8"/>
      <c r="DRO78" s="8"/>
      <c r="DRP78" s="8"/>
      <c r="DRQ78" s="8"/>
      <c r="DRR78" s="8"/>
      <c r="DRS78" s="8"/>
      <c r="DRT78" s="8"/>
      <c r="DRU78" s="8"/>
      <c r="DRV78" s="8"/>
      <c r="DRW78" s="8"/>
      <c r="DRX78" s="8"/>
      <c r="DRY78" s="8"/>
      <c r="DRZ78" s="8"/>
      <c r="DSA78" s="8"/>
      <c r="DSB78" s="8"/>
      <c r="DSC78" s="8"/>
      <c r="DSD78" s="8"/>
      <c r="DSE78" s="8"/>
      <c r="DSF78" s="8"/>
      <c r="DSG78" s="8"/>
      <c r="DSH78" s="8"/>
      <c r="DSI78" s="8"/>
      <c r="DSJ78" s="8"/>
      <c r="DSK78" s="8"/>
      <c r="DSL78" s="8"/>
      <c r="DSM78" s="8"/>
      <c r="DSN78" s="8"/>
      <c r="DSO78" s="8"/>
      <c r="DSP78" s="8"/>
      <c r="DSQ78" s="8"/>
      <c r="DSR78" s="8"/>
      <c r="DSS78" s="8"/>
      <c r="DST78" s="8"/>
      <c r="DSU78" s="8"/>
      <c r="DSV78" s="8"/>
      <c r="DSW78" s="8"/>
      <c r="DSX78" s="8"/>
      <c r="DSY78" s="8"/>
      <c r="DSZ78" s="8"/>
      <c r="DTA78" s="8"/>
      <c r="DTB78" s="8"/>
      <c r="DTC78" s="8"/>
      <c r="DTD78" s="8"/>
      <c r="DTE78" s="8"/>
      <c r="DTF78" s="8"/>
      <c r="DTG78" s="8"/>
      <c r="DTH78" s="8"/>
      <c r="DTI78" s="8"/>
      <c r="DTJ78" s="8"/>
      <c r="DTK78" s="8"/>
      <c r="DTL78" s="8"/>
      <c r="DTM78" s="8"/>
      <c r="DTN78" s="8"/>
      <c r="DTO78" s="8"/>
      <c r="DTP78" s="8"/>
      <c r="DTQ78" s="8"/>
      <c r="DTR78" s="8"/>
      <c r="DTS78" s="8"/>
      <c r="DTT78" s="8"/>
      <c r="DTU78" s="8"/>
      <c r="DTV78" s="8"/>
      <c r="DTW78" s="8"/>
      <c r="DTX78" s="8"/>
      <c r="DTY78" s="8"/>
      <c r="DTZ78" s="8"/>
      <c r="DUA78" s="8"/>
      <c r="DUB78" s="8"/>
      <c r="DUC78" s="8"/>
      <c r="DUD78" s="8"/>
      <c r="DUE78" s="8"/>
      <c r="DUF78" s="8"/>
      <c r="DUG78" s="8"/>
      <c r="DUH78" s="8"/>
      <c r="DUI78" s="8"/>
      <c r="DUJ78" s="8"/>
      <c r="DUK78" s="8"/>
      <c r="DUL78" s="8"/>
      <c r="DUM78" s="8"/>
      <c r="DUN78" s="8"/>
      <c r="DUO78" s="8"/>
      <c r="DUP78" s="8"/>
      <c r="DUQ78" s="8"/>
      <c r="DUR78" s="8"/>
      <c r="DUS78" s="8"/>
      <c r="DUT78" s="8"/>
      <c r="DUU78" s="8"/>
      <c r="DUV78" s="8"/>
      <c r="DUW78" s="8"/>
      <c r="DUX78" s="8"/>
      <c r="DUY78" s="8"/>
      <c r="DUZ78" s="8"/>
      <c r="DVA78" s="8"/>
      <c r="DVB78" s="8"/>
      <c r="DVC78" s="8"/>
      <c r="DVD78" s="8"/>
      <c r="DVE78" s="8"/>
      <c r="DVF78" s="8"/>
      <c r="DVG78" s="8"/>
      <c r="DVH78" s="8"/>
      <c r="DVI78" s="8"/>
      <c r="DVJ78" s="8"/>
      <c r="DVK78" s="8"/>
      <c r="DVL78" s="8"/>
      <c r="DVM78" s="8"/>
      <c r="DVN78" s="8"/>
      <c r="DVO78" s="8"/>
      <c r="DVP78" s="8"/>
      <c r="DVQ78" s="8"/>
      <c r="DVR78" s="8"/>
      <c r="DVS78" s="8"/>
      <c r="DVT78" s="8"/>
      <c r="DVU78" s="8"/>
      <c r="DVV78" s="8"/>
      <c r="DVW78" s="8"/>
      <c r="DVX78" s="8"/>
      <c r="DVY78" s="8"/>
      <c r="DVZ78" s="8"/>
      <c r="DWA78" s="8"/>
      <c r="DWB78" s="8"/>
      <c r="DWC78" s="8"/>
      <c r="DWD78" s="8"/>
      <c r="DWE78" s="8"/>
      <c r="DWF78" s="8"/>
      <c r="DWG78" s="8"/>
      <c r="DWH78" s="8"/>
      <c r="DWI78" s="8"/>
      <c r="DWJ78" s="8"/>
      <c r="DWK78" s="8"/>
      <c r="DWL78" s="8"/>
      <c r="DWM78" s="8"/>
      <c r="DWN78" s="8"/>
      <c r="DWO78" s="8"/>
      <c r="DWP78" s="8"/>
      <c r="DWQ78" s="8"/>
      <c r="DWR78" s="8"/>
      <c r="DWS78" s="8"/>
      <c r="DWT78" s="8"/>
      <c r="DWU78" s="8"/>
      <c r="DWV78" s="8"/>
      <c r="DWW78" s="8"/>
      <c r="DWX78" s="8"/>
      <c r="DWY78" s="8"/>
      <c r="DWZ78" s="8"/>
      <c r="DXA78" s="8"/>
      <c r="DXB78" s="8"/>
      <c r="DXC78" s="8"/>
      <c r="DXD78" s="8"/>
      <c r="DXE78" s="8"/>
      <c r="DXF78" s="8"/>
      <c r="DXG78" s="8"/>
      <c r="DXH78" s="8"/>
      <c r="DXI78" s="8"/>
      <c r="DXJ78" s="8"/>
      <c r="DXK78" s="8"/>
      <c r="DXL78" s="8"/>
      <c r="DXM78" s="8"/>
      <c r="DXN78" s="8"/>
      <c r="DXO78" s="8"/>
      <c r="DXP78" s="8"/>
      <c r="DXQ78" s="8"/>
      <c r="DXR78" s="8"/>
      <c r="DXS78" s="8"/>
      <c r="DXT78" s="8"/>
      <c r="DXU78" s="8"/>
      <c r="DXV78" s="8"/>
      <c r="DXW78" s="8"/>
      <c r="DXX78" s="8"/>
      <c r="DXY78" s="8"/>
      <c r="DXZ78" s="8"/>
      <c r="DYA78" s="8"/>
      <c r="DYB78" s="8"/>
      <c r="DYC78" s="8"/>
      <c r="DYD78" s="8"/>
      <c r="DYE78" s="8"/>
      <c r="DYF78" s="8"/>
      <c r="DYG78" s="8"/>
      <c r="DYH78" s="8"/>
      <c r="DYI78" s="8"/>
      <c r="DYJ78" s="8"/>
      <c r="DYK78" s="8"/>
      <c r="DYL78" s="8"/>
      <c r="DYM78" s="8"/>
      <c r="DYN78" s="8"/>
      <c r="DYO78" s="8"/>
      <c r="DYP78" s="8"/>
      <c r="DYQ78" s="8"/>
      <c r="DYR78" s="8"/>
      <c r="DYS78" s="8"/>
      <c r="DYT78" s="8"/>
      <c r="DYU78" s="8"/>
      <c r="DYV78" s="8"/>
      <c r="DYW78" s="8"/>
      <c r="DYX78" s="8"/>
      <c r="DYY78" s="8"/>
      <c r="DYZ78" s="8"/>
      <c r="DZA78" s="8"/>
      <c r="DZB78" s="8"/>
      <c r="DZC78" s="8"/>
      <c r="DZD78" s="8"/>
      <c r="DZE78" s="8"/>
      <c r="DZF78" s="8"/>
      <c r="DZG78" s="8"/>
      <c r="DZH78" s="8"/>
      <c r="DZI78" s="8"/>
      <c r="DZJ78" s="8"/>
      <c r="DZK78" s="8"/>
      <c r="DZL78" s="8"/>
      <c r="DZM78" s="8"/>
      <c r="DZN78" s="8"/>
      <c r="DZO78" s="8"/>
      <c r="DZP78" s="8"/>
      <c r="DZQ78" s="8"/>
      <c r="DZR78" s="8"/>
      <c r="DZS78" s="8"/>
      <c r="DZT78" s="8"/>
      <c r="DZU78" s="8"/>
      <c r="DZV78" s="8"/>
      <c r="DZW78" s="8"/>
      <c r="DZX78" s="8"/>
      <c r="DZY78" s="8"/>
      <c r="DZZ78" s="8"/>
      <c r="EAA78" s="8"/>
      <c r="EAB78" s="8"/>
      <c r="EAC78" s="8"/>
      <c r="EAD78" s="8"/>
      <c r="EAE78" s="8"/>
      <c r="EAF78" s="8"/>
      <c r="EAG78" s="8"/>
      <c r="EAH78" s="8"/>
      <c r="EAI78" s="8"/>
      <c r="EAJ78" s="8"/>
      <c r="EAK78" s="8"/>
      <c r="EAL78" s="8"/>
      <c r="EAM78" s="8"/>
      <c r="EAN78" s="8"/>
      <c r="EAO78" s="8"/>
      <c r="EAP78" s="8"/>
      <c r="EAQ78" s="8"/>
      <c r="EAR78" s="8"/>
      <c r="EAS78" s="8"/>
      <c r="EAT78" s="8"/>
      <c r="EAU78" s="8"/>
      <c r="EAV78" s="8"/>
      <c r="EAW78" s="8"/>
      <c r="EAX78" s="8"/>
      <c r="EAY78" s="8"/>
      <c r="EAZ78" s="8"/>
      <c r="EBA78" s="8"/>
      <c r="EBB78" s="8"/>
      <c r="EBC78" s="8"/>
      <c r="EBD78" s="8"/>
      <c r="EBE78" s="8"/>
      <c r="EBF78" s="8"/>
      <c r="EBG78" s="8"/>
      <c r="EBH78" s="8"/>
      <c r="EBI78" s="8"/>
      <c r="EBJ78" s="8"/>
      <c r="EBK78" s="8"/>
      <c r="EBL78" s="8"/>
      <c r="EBM78" s="8"/>
      <c r="EBN78" s="8"/>
      <c r="EBO78" s="8"/>
      <c r="EBP78" s="8"/>
      <c r="EBQ78" s="8"/>
      <c r="EBR78" s="8"/>
      <c r="EBS78" s="8"/>
      <c r="EBT78" s="8"/>
      <c r="EBU78" s="8"/>
      <c r="EBV78" s="8"/>
      <c r="EBW78" s="8"/>
      <c r="EBX78" s="8"/>
      <c r="EBY78" s="8"/>
      <c r="EBZ78" s="8"/>
      <c r="ECA78" s="8"/>
      <c r="ECB78" s="8"/>
      <c r="ECC78" s="8"/>
      <c r="ECD78" s="8"/>
      <c r="ECE78" s="8"/>
      <c r="ECF78" s="8"/>
      <c r="ECG78" s="8"/>
      <c r="ECH78" s="8"/>
      <c r="ECI78" s="8"/>
      <c r="ECJ78" s="8"/>
      <c r="ECK78" s="8"/>
      <c r="ECL78" s="8"/>
      <c r="ECM78" s="8"/>
      <c r="ECN78" s="8"/>
      <c r="ECO78" s="8"/>
      <c r="ECP78" s="8"/>
      <c r="ECQ78" s="8"/>
      <c r="ECR78" s="8"/>
      <c r="ECS78" s="8"/>
      <c r="ECT78" s="8"/>
      <c r="ECU78" s="8"/>
      <c r="ECV78" s="8"/>
      <c r="ECW78" s="8"/>
      <c r="ECX78" s="8"/>
      <c r="ECY78" s="8"/>
      <c r="ECZ78" s="8"/>
      <c r="EDA78" s="8"/>
      <c r="EDB78" s="8"/>
      <c r="EDC78" s="8"/>
      <c r="EDD78" s="8"/>
      <c r="EDE78" s="8"/>
      <c r="EDF78" s="8"/>
      <c r="EDG78" s="8"/>
      <c r="EDH78" s="8"/>
      <c r="EDI78" s="8"/>
      <c r="EDJ78" s="8"/>
      <c r="EDK78" s="8"/>
      <c r="EDL78" s="8"/>
      <c r="EDM78" s="8"/>
      <c r="EDN78" s="8"/>
      <c r="EDO78" s="8"/>
      <c r="EDP78" s="8"/>
      <c r="EDQ78" s="8"/>
      <c r="EDR78" s="8"/>
      <c r="EDS78" s="8"/>
      <c r="EDT78" s="8"/>
      <c r="EDU78" s="8"/>
      <c r="EDV78" s="8"/>
      <c r="EDW78" s="8"/>
      <c r="EDX78" s="8"/>
      <c r="EDY78" s="8"/>
      <c r="EDZ78" s="8"/>
      <c r="EEA78" s="8"/>
      <c r="EEB78" s="8"/>
      <c r="EEC78" s="8"/>
      <c r="EED78" s="8"/>
      <c r="EEE78" s="8"/>
      <c r="EEF78" s="8"/>
      <c r="EEG78" s="8"/>
      <c r="EEH78" s="8"/>
      <c r="EEI78" s="8"/>
      <c r="EEJ78" s="8"/>
      <c r="EEK78" s="8"/>
      <c r="EEL78" s="8"/>
      <c r="EEM78" s="8"/>
      <c r="EEN78" s="8"/>
      <c r="EEO78" s="8"/>
      <c r="EEP78" s="8"/>
      <c r="EEQ78" s="8"/>
      <c r="EER78" s="8"/>
      <c r="EES78" s="8"/>
      <c r="EET78" s="8"/>
      <c r="EEU78" s="8"/>
      <c r="EEV78" s="8"/>
      <c r="EEW78" s="8"/>
      <c r="EEX78" s="8"/>
      <c r="EEY78" s="8"/>
      <c r="EEZ78" s="8"/>
      <c r="EFA78" s="8"/>
      <c r="EFB78" s="8"/>
      <c r="EFC78" s="8"/>
      <c r="EFD78" s="8"/>
      <c r="EFE78" s="8"/>
      <c r="EFF78" s="8"/>
      <c r="EFG78" s="8"/>
      <c r="EFH78" s="8"/>
      <c r="EFI78" s="8"/>
      <c r="EFJ78" s="8"/>
      <c r="EFK78" s="8"/>
      <c r="EFL78" s="8"/>
      <c r="EFM78" s="8"/>
      <c r="EFN78" s="8"/>
      <c r="EFO78" s="8"/>
      <c r="EFP78" s="8"/>
      <c r="EFQ78" s="8"/>
      <c r="EFR78" s="8"/>
      <c r="EFS78" s="8"/>
      <c r="EFT78" s="8"/>
      <c r="EFU78" s="8"/>
      <c r="EFV78" s="8"/>
      <c r="EFW78" s="8"/>
      <c r="EFX78" s="8"/>
      <c r="EFY78" s="8"/>
      <c r="EFZ78" s="8"/>
      <c r="EGA78" s="8"/>
      <c r="EGB78" s="8"/>
      <c r="EGC78" s="8"/>
      <c r="EGD78" s="8"/>
      <c r="EGE78" s="8"/>
      <c r="EGF78" s="8"/>
      <c r="EGG78" s="8"/>
      <c r="EGH78" s="8"/>
      <c r="EGI78" s="8"/>
      <c r="EGJ78" s="8"/>
      <c r="EGK78" s="8"/>
      <c r="EGL78" s="8"/>
      <c r="EGM78" s="8"/>
      <c r="EGN78" s="8"/>
      <c r="EGO78" s="8"/>
      <c r="EGP78" s="8"/>
      <c r="EGQ78" s="8"/>
      <c r="EGR78" s="8"/>
      <c r="EGS78" s="8"/>
      <c r="EGT78" s="8"/>
      <c r="EGU78" s="8"/>
      <c r="EGV78" s="8"/>
      <c r="EGW78" s="8"/>
      <c r="EGX78" s="8"/>
      <c r="EGY78" s="8"/>
      <c r="EGZ78" s="8"/>
      <c r="EHA78" s="8"/>
      <c r="EHB78" s="8"/>
      <c r="EHC78" s="8"/>
      <c r="EHD78" s="8"/>
      <c r="EHE78" s="8"/>
      <c r="EHF78" s="8"/>
      <c r="EHG78" s="8"/>
      <c r="EHH78" s="8"/>
      <c r="EHI78" s="8"/>
      <c r="EHJ78" s="8"/>
      <c r="EHK78" s="8"/>
      <c r="EHL78" s="8"/>
      <c r="EHM78" s="8"/>
      <c r="EHN78" s="8"/>
      <c r="EHO78" s="8"/>
      <c r="EHP78" s="8"/>
      <c r="EHQ78" s="8"/>
      <c r="EHR78" s="8"/>
      <c r="EHS78" s="8"/>
      <c r="EHT78" s="8"/>
      <c r="EHU78" s="8"/>
      <c r="EHV78" s="8"/>
      <c r="EHW78" s="8"/>
      <c r="EHX78" s="8"/>
      <c r="EHY78" s="8"/>
      <c r="EHZ78" s="8"/>
      <c r="EIA78" s="8"/>
      <c r="EIB78" s="8"/>
      <c r="EIC78" s="8"/>
      <c r="EID78" s="8"/>
      <c r="EIE78" s="8"/>
      <c r="EIF78" s="8"/>
      <c r="EIG78" s="8"/>
      <c r="EIH78" s="8"/>
      <c r="EII78" s="8"/>
      <c r="EIJ78" s="8"/>
      <c r="EIK78" s="8"/>
      <c r="EIL78" s="8"/>
      <c r="EIM78" s="8"/>
      <c r="EIN78" s="8"/>
      <c r="EIO78" s="8"/>
      <c r="EIP78" s="8"/>
      <c r="EIQ78" s="8"/>
      <c r="EIR78" s="8"/>
      <c r="EIS78" s="8"/>
      <c r="EIT78" s="8"/>
      <c r="EIU78" s="8"/>
      <c r="EIV78" s="8"/>
      <c r="EIW78" s="8"/>
      <c r="EIX78" s="8"/>
      <c r="EIY78" s="8"/>
      <c r="EIZ78" s="8"/>
      <c r="EJA78" s="8"/>
      <c r="EJB78" s="8"/>
      <c r="EJC78" s="8"/>
      <c r="EJD78" s="8"/>
      <c r="EJE78" s="8"/>
      <c r="EJF78" s="8"/>
      <c r="EJG78" s="8"/>
      <c r="EJH78" s="8"/>
      <c r="EJI78" s="8"/>
      <c r="EJJ78" s="8"/>
      <c r="EJK78" s="8"/>
      <c r="EJL78" s="8"/>
      <c r="EJM78" s="8"/>
      <c r="EJN78" s="8"/>
      <c r="EJO78" s="8"/>
      <c r="EJP78" s="8"/>
      <c r="EJQ78" s="8"/>
      <c r="EJR78" s="8"/>
      <c r="EJS78" s="8"/>
      <c r="EJT78" s="8"/>
      <c r="EJU78" s="8"/>
      <c r="EJV78" s="8"/>
      <c r="EJW78" s="8"/>
      <c r="EJX78" s="8"/>
      <c r="EJY78" s="8"/>
      <c r="EJZ78" s="8"/>
      <c r="EKA78" s="8"/>
      <c r="EKB78" s="8"/>
      <c r="EKC78" s="8"/>
      <c r="EKD78" s="8"/>
      <c r="EKE78" s="8"/>
      <c r="EKF78" s="8"/>
      <c r="EKG78" s="8"/>
      <c r="EKH78" s="8"/>
      <c r="EKI78" s="8"/>
      <c r="EKJ78" s="8"/>
      <c r="EKK78" s="8"/>
      <c r="EKL78" s="8"/>
      <c r="EKM78" s="8"/>
      <c r="EKN78" s="8"/>
      <c r="EKO78" s="8"/>
      <c r="EKP78" s="8"/>
      <c r="EKQ78" s="8"/>
      <c r="EKR78" s="8"/>
      <c r="EKS78" s="8"/>
      <c r="EKT78" s="8"/>
      <c r="EKU78" s="8"/>
      <c r="EKV78" s="8"/>
      <c r="EKW78" s="8"/>
      <c r="EKX78" s="8"/>
      <c r="EKY78" s="8"/>
      <c r="EKZ78" s="8"/>
      <c r="ELA78" s="8"/>
      <c r="ELB78" s="8"/>
      <c r="ELC78" s="8"/>
      <c r="ELD78" s="8"/>
      <c r="ELE78" s="8"/>
      <c r="ELF78" s="8"/>
      <c r="ELG78" s="8"/>
      <c r="ELH78" s="8"/>
      <c r="ELI78" s="8"/>
      <c r="ELJ78" s="8"/>
      <c r="ELK78" s="8"/>
      <c r="ELL78" s="8"/>
      <c r="ELM78" s="8"/>
      <c r="ELN78" s="8"/>
      <c r="ELO78" s="8"/>
      <c r="ELP78" s="8"/>
      <c r="ELQ78" s="8"/>
      <c r="ELR78" s="8"/>
      <c r="ELS78" s="8"/>
      <c r="ELT78" s="8"/>
      <c r="ELU78" s="8"/>
      <c r="ELV78" s="8"/>
      <c r="ELW78" s="8"/>
      <c r="ELX78" s="8"/>
      <c r="ELY78" s="8"/>
      <c r="ELZ78" s="8"/>
      <c r="EMA78" s="8"/>
      <c r="EMB78" s="8"/>
      <c r="EMC78" s="8"/>
      <c r="EMD78" s="8"/>
      <c r="EME78" s="8"/>
      <c r="EMF78" s="8"/>
      <c r="EMG78" s="8"/>
      <c r="EMH78" s="8"/>
      <c r="EMI78" s="8"/>
      <c r="EMJ78" s="8"/>
      <c r="EMK78" s="8"/>
      <c r="EML78" s="8"/>
      <c r="EMM78" s="8"/>
      <c r="EMN78" s="8"/>
      <c r="EMO78" s="8"/>
      <c r="EMP78" s="8"/>
      <c r="EMQ78" s="8"/>
      <c r="EMR78" s="8"/>
      <c r="EMS78" s="8"/>
      <c r="EMT78" s="8"/>
      <c r="EMU78" s="8"/>
      <c r="EMV78" s="8"/>
      <c r="EMW78" s="8"/>
      <c r="EMX78" s="8"/>
      <c r="EMY78" s="8"/>
      <c r="EMZ78" s="8"/>
      <c r="ENA78" s="8"/>
      <c r="ENB78" s="8"/>
      <c r="ENC78" s="8"/>
      <c r="END78" s="8"/>
      <c r="ENE78" s="8"/>
      <c r="ENF78" s="8"/>
      <c r="ENG78" s="8"/>
      <c r="ENH78" s="8"/>
      <c r="ENI78" s="8"/>
      <c r="ENJ78" s="8"/>
      <c r="ENK78" s="8"/>
      <c r="ENL78" s="8"/>
      <c r="ENM78" s="8"/>
      <c r="ENN78" s="8"/>
      <c r="ENO78" s="8"/>
      <c r="ENP78" s="8"/>
      <c r="ENQ78" s="8"/>
      <c r="ENR78" s="8"/>
      <c r="ENS78" s="8"/>
      <c r="ENT78" s="8"/>
      <c r="ENU78" s="8"/>
      <c r="ENV78" s="8"/>
      <c r="ENW78" s="8"/>
      <c r="ENX78" s="8"/>
      <c r="ENY78" s="8"/>
      <c r="ENZ78" s="8"/>
      <c r="EOA78" s="8"/>
      <c r="EOB78" s="8"/>
      <c r="EOC78" s="8"/>
      <c r="EOD78" s="8"/>
      <c r="EOE78" s="8"/>
      <c r="EOF78" s="8"/>
      <c r="EOG78" s="8"/>
      <c r="EOH78" s="8"/>
      <c r="EOI78" s="8"/>
      <c r="EOJ78" s="8"/>
      <c r="EOK78" s="8"/>
      <c r="EOL78" s="8"/>
      <c r="EOM78" s="8"/>
      <c r="EON78" s="8"/>
      <c r="EOO78" s="8"/>
      <c r="EOP78" s="8"/>
      <c r="EOQ78" s="8"/>
      <c r="EOR78" s="8"/>
      <c r="EOS78" s="8"/>
      <c r="EOT78" s="8"/>
      <c r="EOU78" s="8"/>
      <c r="EOV78" s="8"/>
      <c r="EOW78" s="8"/>
      <c r="EOX78" s="8"/>
      <c r="EOY78" s="8"/>
      <c r="EOZ78" s="8"/>
      <c r="EPA78" s="8"/>
      <c r="EPB78" s="8"/>
      <c r="EPC78" s="8"/>
      <c r="EPD78" s="8"/>
      <c r="EPE78" s="8"/>
      <c r="EPF78" s="8"/>
      <c r="EPG78" s="8"/>
      <c r="EPH78" s="8"/>
      <c r="EPI78" s="8"/>
      <c r="EPJ78" s="8"/>
      <c r="EPK78" s="8"/>
      <c r="EPL78" s="8"/>
      <c r="EPM78" s="8"/>
      <c r="EPN78" s="8"/>
      <c r="EPO78" s="8"/>
      <c r="EPP78" s="8"/>
      <c r="EPQ78" s="8"/>
      <c r="EPR78" s="8"/>
      <c r="EPS78" s="8"/>
      <c r="EPT78" s="8"/>
      <c r="EPU78" s="8"/>
      <c r="EPV78" s="8"/>
      <c r="EPW78" s="8"/>
      <c r="EPX78" s="8"/>
      <c r="EPY78" s="8"/>
      <c r="EPZ78" s="8"/>
      <c r="EQA78" s="8"/>
      <c r="EQB78" s="8"/>
      <c r="EQC78" s="8"/>
      <c r="EQD78" s="8"/>
      <c r="EQE78" s="8"/>
      <c r="EQF78" s="8"/>
      <c r="EQG78" s="8"/>
      <c r="EQH78" s="8"/>
      <c r="EQI78" s="8"/>
      <c r="EQJ78" s="8"/>
      <c r="EQK78" s="8"/>
      <c r="EQL78" s="8"/>
      <c r="EQM78" s="8"/>
      <c r="EQN78" s="8"/>
      <c r="EQO78" s="8"/>
      <c r="EQP78" s="8"/>
      <c r="EQQ78" s="8"/>
      <c r="EQR78" s="8"/>
      <c r="EQS78" s="8"/>
      <c r="EQT78" s="8"/>
      <c r="EQU78" s="8"/>
      <c r="EQV78" s="8"/>
      <c r="EQW78" s="8"/>
      <c r="EQX78" s="8"/>
      <c r="EQY78" s="8"/>
      <c r="EQZ78" s="8"/>
      <c r="ERA78" s="8"/>
      <c r="ERB78" s="8"/>
      <c r="ERC78" s="8"/>
      <c r="ERD78" s="8"/>
      <c r="ERE78" s="8"/>
      <c r="ERF78" s="8"/>
      <c r="ERG78" s="8"/>
      <c r="ERH78" s="8"/>
      <c r="ERI78" s="8"/>
      <c r="ERJ78" s="8"/>
      <c r="ERK78" s="8"/>
      <c r="ERL78" s="8"/>
      <c r="ERM78" s="8"/>
      <c r="ERN78" s="8"/>
      <c r="ERO78" s="8"/>
      <c r="ERP78" s="8"/>
      <c r="ERQ78" s="8"/>
      <c r="ERR78" s="8"/>
      <c r="ERS78" s="8"/>
      <c r="ERT78" s="8"/>
      <c r="ERU78" s="8"/>
      <c r="ERV78" s="8"/>
      <c r="ERW78" s="8"/>
      <c r="ERX78" s="8"/>
      <c r="ERY78" s="8"/>
      <c r="ERZ78" s="8"/>
      <c r="ESA78" s="8"/>
      <c r="ESB78" s="8"/>
      <c r="ESC78" s="8"/>
      <c r="ESD78" s="8"/>
      <c r="ESE78" s="8"/>
      <c r="ESF78" s="8"/>
      <c r="ESG78" s="8"/>
      <c r="ESH78" s="8"/>
      <c r="ESI78" s="8"/>
      <c r="ESJ78" s="8"/>
      <c r="ESK78" s="8"/>
      <c r="ESL78" s="8"/>
      <c r="ESM78" s="8"/>
      <c r="ESN78" s="8"/>
      <c r="ESO78" s="8"/>
      <c r="ESP78" s="8"/>
      <c r="ESQ78" s="8"/>
      <c r="ESR78" s="8"/>
      <c r="ESS78" s="8"/>
      <c r="EST78" s="8"/>
      <c r="ESU78" s="8"/>
      <c r="ESV78" s="8"/>
      <c r="ESW78" s="8"/>
      <c r="ESX78" s="8"/>
      <c r="ESY78" s="8"/>
      <c r="ESZ78" s="8"/>
      <c r="ETA78" s="8"/>
      <c r="ETB78" s="8"/>
      <c r="ETC78" s="8"/>
      <c r="ETD78" s="8"/>
      <c r="ETE78" s="8"/>
      <c r="ETF78" s="8"/>
      <c r="ETG78" s="8"/>
      <c r="ETH78" s="8"/>
      <c r="ETI78" s="8"/>
      <c r="ETJ78" s="8"/>
      <c r="ETK78" s="8"/>
      <c r="ETL78" s="8"/>
      <c r="ETM78" s="8"/>
      <c r="ETN78" s="8"/>
      <c r="ETO78" s="8"/>
      <c r="ETP78" s="8"/>
      <c r="ETQ78" s="8"/>
      <c r="ETR78" s="8"/>
      <c r="ETS78" s="8"/>
      <c r="ETT78" s="8"/>
      <c r="ETU78" s="8"/>
      <c r="ETV78" s="8"/>
      <c r="ETW78" s="8"/>
      <c r="ETX78" s="8"/>
      <c r="ETY78" s="8"/>
      <c r="ETZ78" s="8"/>
      <c r="EUA78" s="8"/>
      <c r="EUB78" s="8"/>
      <c r="EUC78" s="8"/>
      <c r="EUD78" s="8"/>
      <c r="EUE78" s="8"/>
      <c r="EUF78" s="8"/>
      <c r="EUG78" s="8"/>
      <c r="EUH78" s="8"/>
      <c r="EUI78" s="8"/>
      <c r="EUJ78" s="8"/>
      <c r="EUK78" s="8"/>
      <c r="EUL78" s="8"/>
      <c r="EUM78" s="8"/>
      <c r="EUN78" s="8"/>
      <c r="EUO78" s="8"/>
      <c r="EUP78" s="8"/>
      <c r="EUQ78" s="8"/>
      <c r="EUR78" s="8"/>
      <c r="EUS78" s="8"/>
      <c r="EUT78" s="8"/>
      <c r="EUU78" s="8"/>
      <c r="EUV78" s="8"/>
      <c r="EUW78" s="8"/>
      <c r="EUX78" s="8"/>
      <c r="EUY78" s="8"/>
      <c r="EUZ78" s="8"/>
      <c r="EVA78" s="8"/>
      <c r="EVB78" s="8"/>
      <c r="EVC78" s="8"/>
      <c r="EVD78" s="8"/>
      <c r="EVE78" s="8"/>
      <c r="EVF78" s="8"/>
      <c r="EVG78" s="8"/>
      <c r="EVH78" s="8"/>
      <c r="EVI78" s="8"/>
      <c r="EVJ78" s="8"/>
      <c r="EVK78" s="8"/>
      <c r="EVL78" s="8"/>
      <c r="EVM78" s="8"/>
      <c r="EVN78" s="8"/>
      <c r="EVO78" s="8"/>
      <c r="EVP78" s="8"/>
      <c r="EVQ78" s="8"/>
      <c r="EVR78" s="8"/>
      <c r="EVS78" s="8"/>
      <c r="EVT78" s="8"/>
      <c r="EVU78" s="8"/>
      <c r="EVV78" s="8"/>
      <c r="EVW78" s="8"/>
      <c r="EVX78" s="8"/>
      <c r="EVY78" s="8"/>
      <c r="EVZ78" s="8"/>
      <c r="EWA78" s="8"/>
      <c r="EWB78" s="8"/>
      <c r="EWC78" s="8"/>
      <c r="EWD78" s="8"/>
      <c r="EWE78" s="8"/>
      <c r="EWF78" s="8"/>
      <c r="EWG78" s="8"/>
      <c r="EWH78" s="8"/>
      <c r="EWI78" s="8"/>
      <c r="EWJ78" s="8"/>
      <c r="EWK78" s="8"/>
      <c r="EWL78" s="8"/>
      <c r="EWM78" s="8"/>
      <c r="EWN78" s="8"/>
      <c r="EWO78" s="8"/>
      <c r="EWP78" s="8"/>
      <c r="EWQ78" s="8"/>
      <c r="EWR78" s="8"/>
      <c r="EWS78" s="8"/>
      <c r="EWT78" s="8"/>
      <c r="EWU78" s="8"/>
      <c r="EWV78" s="8"/>
      <c r="EWW78" s="8"/>
      <c r="EWX78" s="8"/>
      <c r="EWY78" s="8"/>
      <c r="EWZ78" s="8"/>
      <c r="EXA78" s="8"/>
      <c r="EXB78" s="8"/>
      <c r="EXC78" s="8"/>
      <c r="EXD78" s="8"/>
      <c r="EXE78" s="8"/>
      <c r="EXF78" s="8"/>
      <c r="EXG78" s="8"/>
      <c r="EXH78" s="8"/>
      <c r="EXI78" s="8"/>
      <c r="EXJ78" s="8"/>
      <c r="EXK78" s="8"/>
      <c r="EXL78" s="8"/>
      <c r="EXM78" s="8"/>
      <c r="EXN78" s="8"/>
      <c r="EXO78" s="8"/>
      <c r="EXP78" s="8"/>
      <c r="EXQ78" s="8"/>
      <c r="EXR78" s="8"/>
      <c r="EXS78" s="8"/>
      <c r="EXT78" s="8"/>
      <c r="EXU78" s="8"/>
      <c r="EXV78" s="8"/>
      <c r="EXW78" s="8"/>
      <c r="EXX78" s="8"/>
      <c r="EXY78" s="8"/>
      <c r="EXZ78" s="8"/>
      <c r="EYA78" s="8"/>
      <c r="EYB78" s="8"/>
      <c r="EYC78" s="8"/>
      <c r="EYD78" s="8"/>
      <c r="EYE78" s="8"/>
      <c r="EYF78" s="8"/>
      <c r="EYG78" s="8"/>
      <c r="EYH78" s="8"/>
      <c r="EYI78" s="8"/>
      <c r="EYJ78" s="8"/>
      <c r="EYK78" s="8"/>
      <c r="EYL78" s="8"/>
      <c r="EYM78" s="8"/>
      <c r="EYN78" s="8"/>
      <c r="EYO78" s="8"/>
      <c r="EYP78" s="8"/>
      <c r="EYQ78" s="8"/>
      <c r="EYR78" s="8"/>
      <c r="EYS78" s="8"/>
      <c r="EYT78" s="8"/>
      <c r="EYU78" s="8"/>
      <c r="EYV78" s="8"/>
      <c r="EYW78" s="8"/>
      <c r="EYX78" s="8"/>
      <c r="EYY78" s="8"/>
      <c r="EYZ78" s="8"/>
      <c r="EZA78" s="8"/>
      <c r="EZB78" s="8"/>
      <c r="EZC78" s="8"/>
      <c r="EZD78" s="8"/>
      <c r="EZE78" s="8"/>
      <c r="EZF78" s="8"/>
      <c r="EZG78" s="8"/>
      <c r="EZH78" s="8"/>
      <c r="EZI78" s="8"/>
      <c r="EZJ78" s="8"/>
      <c r="EZK78" s="8"/>
      <c r="EZL78" s="8"/>
      <c r="EZM78" s="8"/>
      <c r="EZN78" s="8"/>
      <c r="EZO78" s="8"/>
      <c r="EZP78" s="8"/>
      <c r="EZQ78" s="8"/>
      <c r="EZR78" s="8"/>
      <c r="EZS78" s="8"/>
      <c r="EZT78" s="8"/>
      <c r="EZU78" s="8"/>
      <c r="EZV78" s="8"/>
      <c r="EZW78" s="8"/>
      <c r="EZX78" s="8"/>
      <c r="EZY78" s="8"/>
      <c r="EZZ78" s="8"/>
      <c r="FAA78" s="8"/>
      <c r="FAB78" s="8"/>
      <c r="FAC78" s="8"/>
      <c r="FAD78" s="8"/>
      <c r="FAE78" s="8"/>
      <c r="FAF78" s="8"/>
      <c r="FAG78" s="8"/>
      <c r="FAH78" s="8"/>
      <c r="FAI78" s="8"/>
      <c r="FAJ78" s="8"/>
      <c r="FAK78" s="8"/>
      <c r="FAL78" s="8"/>
      <c r="FAM78" s="8"/>
      <c r="FAN78" s="8"/>
      <c r="FAO78" s="8"/>
      <c r="FAP78" s="8"/>
      <c r="FAQ78" s="8"/>
      <c r="FAR78" s="8"/>
      <c r="FAS78" s="8"/>
      <c r="FAT78" s="8"/>
      <c r="FAU78" s="8"/>
      <c r="FAV78" s="8"/>
      <c r="FAW78" s="8"/>
      <c r="FAX78" s="8"/>
      <c r="FAY78" s="8"/>
      <c r="FAZ78" s="8"/>
      <c r="FBA78" s="8"/>
      <c r="FBB78" s="8"/>
      <c r="FBC78" s="8"/>
      <c r="FBD78" s="8"/>
      <c r="FBE78" s="8"/>
      <c r="FBF78" s="8"/>
      <c r="FBG78" s="8"/>
      <c r="FBH78" s="8"/>
      <c r="FBI78" s="8"/>
      <c r="FBJ78" s="8"/>
      <c r="FBK78" s="8"/>
      <c r="FBL78" s="8"/>
      <c r="FBM78" s="8"/>
      <c r="FBN78" s="8"/>
      <c r="FBO78" s="8"/>
      <c r="FBP78" s="8"/>
      <c r="FBQ78" s="8"/>
      <c r="FBR78" s="8"/>
      <c r="FBS78" s="8"/>
      <c r="FBT78" s="8"/>
      <c r="FBU78" s="8"/>
      <c r="FBV78" s="8"/>
      <c r="FBW78" s="8"/>
      <c r="FBX78" s="8"/>
      <c r="FBY78" s="8"/>
      <c r="FBZ78" s="8"/>
      <c r="FCA78" s="8"/>
      <c r="FCB78" s="8"/>
      <c r="FCC78" s="8"/>
      <c r="FCD78" s="8"/>
      <c r="FCE78" s="8"/>
      <c r="FCF78" s="8"/>
      <c r="FCG78" s="8"/>
      <c r="FCH78" s="8"/>
      <c r="FCI78" s="8"/>
      <c r="FCJ78" s="8"/>
      <c r="FCK78" s="8"/>
      <c r="FCL78" s="8"/>
      <c r="FCM78" s="8"/>
      <c r="FCN78" s="8"/>
      <c r="FCO78" s="8"/>
      <c r="FCP78" s="8"/>
      <c r="FCQ78" s="8"/>
      <c r="FCR78" s="8"/>
      <c r="FCS78" s="8"/>
      <c r="FCT78" s="8"/>
      <c r="FCU78" s="8"/>
      <c r="FCV78" s="8"/>
      <c r="FCW78" s="8"/>
      <c r="FCX78" s="8"/>
      <c r="FCY78" s="8"/>
      <c r="FCZ78" s="8"/>
      <c r="FDA78" s="8"/>
      <c r="FDB78" s="8"/>
      <c r="FDC78" s="8"/>
      <c r="FDD78" s="8"/>
      <c r="FDE78" s="8"/>
      <c r="FDF78" s="8"/>
      <c r="FDG78" s="8"/>
      <c r="FDH78" s="8"/>
      <c r="FDI78" s="8"/>
      <c r="FDJ78" s="8"/>
      <c r="FDK78" s="8"/>
      <c r="FDL78" s="8"/>
      <c r="FDM78" s="8"/>
      <c r="FDN78" s="8"/>
      <c r="FDO78" s="8"/>
      <c r="FDP78" s="8"/>
      <c r="FDQ78" s="8"/>
      <c r="FDR78" s="8"/>
      <c r="FDS78" s="8"/>
      <c r="FDT78" s="8"/>
      <c r="FDU78" s="8"/>
      <c r="FDV78" s="8"/>
      <c r="FDW78" s="8"/>
      <c r="FDX78" s="8"/>
      <c r="FDY78" s="8"/>
      <c r="FDZ78" s="8"/>
      <c r="FEA78" s="8"/>
      <c r="FEB78" s="8"/>
      <c r="FEC78" s="8"/>
      <c r="FED78" s="8"/>
      <c r="FEE78" s="8"/>
      <c r="FEF78" s="8"/>
      <c r="FEG78" s="8"/>
      <c r="FEH78" s="8"/>
      <c r="FEI78" s="8"/>
      <c r="FEJ78" s="8"/>
      <c r="FEK78" s="8"/>
      <c r="FEL78" s="8"/>
      <c r="FEM78" s="8"/>
      <c r="FEN78" s="8"/>
      <c r="FEO78" s="8"/>
      <c r="FEP78" s="8"/>
      <c r="FEQ78" s="8"/>
      <c r="FER78" s="8"/>
      <c r="FES78" s="8"/>
      <c r="FET78" s="8"/>
      <c r="FEU78" s="8"/>
      <c r="FEV78" s="8"/>
      <c r="FEW78" s="8"/>
      <c r="FEX78" s="8"/>
      <c r="FEY78" s="8"/>
      <c r="FEZ78" s="8"/>
      <c r="FFA78" s="8"/>
      <c r="FFB78" s="8"/>
      <c r="FFC78" s="8"/>
      <c r="FFD78" s="8"/>
      <c r="FFE78" s="8"/>
      <c r="FFF78" s="8"/>
      <c r="FFG78" s="8"/>
      <c r="FFH78" s="8"/>
      <c r="FFI78" s="8"/>
      <c r="FFJ78" s="8"/>
      <c r="FFK78" s="8"/>
      <c r="FFL78" s="8"/>
      <c r="FFM78" s="8"/>
      <c r="FFN78" s="8"/>
      <c r="FFO78" s="8"/>
      <c r="FFP78" s="8"/>
      <c r="FFQ78" s="8"/>
      <c r="FFR78" s="8"/>
      <c r="FFS78" s="8"/>
      <c r="FFT78" s="8"/>
      <c r="FFU78" s="8"/>
      <c r="FFV78" s="8"/>
      <c r="FFW78" s="8"/>
      <c r="FFX78" s="8"/>
      <c r="FFY78" s="8"/>
      <c r="FFZ78" s="8"/>
      <c r="FGA78" s="8"/>
      <c r="FGB78" s="8"/>
      <c r="FGC78" s="8"/>
      <c r="FGD78" s="8"/>
      <c r="FGE78" s="8"/>
      <c r="FGF78" s="8"/>
      <c r="FGG78" s="8"/>
      <c r="FGH78" s="8"/>
      <c r="FGI78" s="8"/>
      <c r="FGJ78" s="8"/>
      <c r="FGK78" s="8"/>
      <c r="FGL78" s="8"/>
      <c r="FGM78" s="8"/>
      <c r="FGN78" s="8"/>
      <c r="FGO78" s="8"/>
      <c r="FGP78" s="8"/>
      <c r="FGQ78" s="8"/>
      <c r="FGR78" s="8"/>
      <c r="FGS78" s="8"/>
      <c r="FGT78" s="8"/>
      <c r="FGU78" s="8"/>
      <c r="FGV78" s="8"/>
      <c r="FGW78" s="8"/>
      <c r="FGX78" s="8"/>
      <c r="FGY78" s="8"/>
      <c r="FGZ78" s="8"/>
      <c r="FHA78" s="8"/>
      <c r="FHB78" s="8"/>
      <c r="FHC78" s="8"/>
      <c r="FHD78" s="8"/>
      <c r="FHE78" s="8"/>
      <c r="FHF78" s="8"/>
      <c r="FHG78" s="8"/>
      <c r="FHH78" s="8"/>
      <c r="FHI78" s="8"/>
      <c r="FHJ78" s="8"/>
      <c r="FHK78" s="8"/>
      <c r="FHL78" s="8"/>
      <c r="FHM78" s="8"/>
      <c r="FHN78" s="8"/>
      <c r="FHO78" s="8"/>
      <c r="FHP78" s="8"/>
      <c r="FHQ78" s="8"/>
      <c r="FHR78" s="8"/>
      <c r="FHS78" s="8"/>
      <c r="FHT78" s="8"/>
      <c r="FHU78" s="8"/>
      <c r="FHV78" s="8"/>
      <c r="FHW78" s="8"/>
      <c r="FHX78" s="8"/>
      <c r="FHY78" s="8"/>
      <c r="FHZ78" s="8"/>
      <c r="FIA78" s="8"/>
      <c r="FIB78" s="8"/>
      <c r="FIC78" s="8"/>
      <c r="FID78" s="8"/>
      <c r="FIE78" s="8"/>
      <c r="FIF78" s="8"/>
      <c r="FIG78" s="8"/>
      <c r="FIH78" s="8"/>
      <c r="FII78" s="8"/>
      <c r="FIJ78" s="8"/>
      <c r="FIK78" s="8"/>
      <c r="FIL78" s="8"/>
      <c r="FIM78" s="8"/>
      <c r="FIN78" s="8"/>
      <c r="FIO78" s="8"/>
      <c r="FIP78" s="8"/>
      <c r="FIQ78" s="8"/>
      <c r="FIR78" s="8"/>
      <c r="FIS78" s="8"/>
      <c r="FIT78" s="8"/>
      <c r="FIU78" s="8"/>
      <c r="FIV78" s="8"/>
      <c r="FIW78" s="8"/>
      <c r="FIX78" s="8"/>
      <c r="FIY78" s="8"/>
      <c r="FIZ78" s="8"/>
      <c r="FJA78" s="8"/>
      <c r="FJB78" s="8"/>
      <c r="FJC78" s="8"/>
      <c r="FJD78" s="8"/>
      <c r="FJE78" s="8"/>
      <c r="FJF78" s="8"/>
      <c r="FJG78" s="8"/>
      <c r="FJH78" s="8"/>
      <c r="FJI78" s="8"/>
      <c r="FJJ78" s="8"/>
      <c r="FJK78" s="8"/>
      <c r="FJL78" s="8"/>
      <c r="FJM78" s="8"/>
      <c r="FJN78" s="8"/>
      <c r="FJO78" s="8"/>
      <c r="FJP78" s="8"/>
      <c r="FJQ78" s="8"/>
      <c r="FJR78" s="8"/>
      <c r="FJS78" s="8"/>
      <c r="FJT78" s="8"/>
      <c r="FJU78" s="8"/>
      <c r="FJV78" s="8"/>
      <c r="FJW78" s="8"/>
      <c r="FJX78" s="8"/>
      <c r="FJY78" s="8"/>
      <c r="FJZ78" s="8"/>
      <c r="FKA78" s="8"/>
      <c r="FKB78" s="8"/>
      <c r="FKC78" s="8"/>
      <c r="FKD78" s="8"/>
      <c r="FKE78" s="8"/>
      <c r="FKF78" s="8"/>
      <c r="FKG78" s="8"/>
      <c r="FKH78" s="8"/>
      <c r="FKI78" s="8"/>
      <c r="FKJ78" s="8"/>
      <c r="FKK78" s="8"/>
      <c r="FKL78" s="8"/>
      <c r="FKM78" s="8"/>
      <c r="FKN78" s="8"/>
      <c r="FKO78" s="8"/>
      <c r="FKP78" s="8"/>
      <c r="FKQ78" s="8"/>
      <c r="FKR78" s="8"/>
      <c r="FKS78" s="8"/>
      <c r="FKT78" s="8"/>
      <c r="FKU78" s="8"/>
      <c r="FKV78" s="8"/>
      <c r="FKW78" s="8"/>
      <c r="FKX78" s="8"/>
      <c r="FKY78" s="8"/>
      <c r="FKZ78" s="8"/>
      <c r="FLA78" s="8"/>
      <c r="FLB78" s="8"/>
      <c r="FLC78" s="8"/>
      <c r="FLD78" s="8"/>
      <c r="FLE78" s="8"/>
      <c r="FLF78" s="8"/>
      <c r="FLG78" s="8"/>
      <c r="FLH78" s="8"/>
      <c r="FLI78" s="8"/>
      <c r="FLJ78" s="8"/>
      <c r="FLK78" s="8"/>
      <c r="FLL78" s="8"/>
      <c r="FLM78" s="8"/>
      <c r="FLN78" s="8"/>
      <c r="FLO78" s="8"/>
      <c r="FLP78" s="8"/>
      <c r="FLQ78" s="8"/>
      <c r="FLR78" s="8"/>
      <c r="FLS78" s="8"/>
      <c r="FLT78" s="8"/>
      <c r="FLU78" s="8"/>
      <c r="FLV78" s="8"/>
      <c r="FLW78" s="8"/>
      <c r="FLX78" s="8"/>
      <c r="FLY78" s="8"/>
      <c r="FLZ78" s="8"/>
      <c r="FMA78" s="8"/>
      <c r="FMB78" s="8"/>
      <c r="FMC78" s="8"/>
      <c r="FMD78" s="8"/>
      <c r="FME78" s="8"/>
      <c r="FMF78" s="8"/>
      <c r="FMG78" s="8"/>
      <c r="FMH78" s="8"/>
      <c r="FMI78" s="8"/>
      <c r="FMJ78" s="8"/>
      <c r="FMK78" s="8"/>
      <c r="FML78" s="8"/>
      <c r="FMM78" s="8"/>
      <c r="FMN78" s="8"/>
      <c r="FMO78" s="8"/>
      <c r="FMP78" s="8"/>
      <c r="FMQ78" s="8"/>
      <c r="FMR78" s="8"/>
      <c r="FMS78" s="8"/>
      <c r="FMT78" s="8"/>
      <c r="FMU78" s="8"/>
      <c r="FMV78" s="8"/>
      <c r="FMW78" s="8"/>
      <c r="FMX78" s="8"/>
      <c r="FMY78" s="8"/>
      <c r="FMZ78" s="8"/>
      <c r="FNA78" s="8"/>
      <c r="FNB78" s="8"/>
      <c r="FNC78" s="8"/>
      <c r="FND78" s="8"/>
      <c r="FNE78" s="8"/>
      <c r="FNF78" s="8"/>
      <c r="FNG78" s="8"/>
      <c r="FNH78" s="8"/>
      <c r="FNI78" s="8"/>
      <c r="FNJ78" s="8"/>
      <c r="FNK78" s="8"/>
      <c r="FNL78" s="8"/>
      <c r="FNM78" s="8"/>
      <c r="FNN78" s="8"/>
      <c r="FNO78" s="8"/>
      <c r="FNP78" s="8"/>
      <c r="FNQ78" s="8"/>
      <c r="FNR78" s="8"/>
      <c r="FNS78" s="8"/>
      <c r="FNT78" s="8"/>
      <c r="FNU78" s="8"/>
      <c r="FNV78" s="8"/>
      <c r="FNW78" s="8"/>
      <c r="FNX78" s="8"/>
      <c r="FNY78" s="8"/>
      <c r="FNZ78" s="8"/>
      <c r="FOA78" s="8"/>
      <c r="FOB78" s="8"/>
      <c r="FOC78" s="8"/>
      <c r="FOD78" s="8"/>
      <c r="FOE78" s="8"/>
      <c r="FOF78" s="8"/>
      <c r="FOG78" s="8"/>
      <c r="FOH78" s="8"/>
      <c r="FOI78" s="8"/>
      <c r="FOJ78" s="8"/>
      <c r="FOK78" s="8"/>
      <c r="FOL78" s="8"/>
      <c r="FOM78" s="8"/>
      <c r="FON78" s="8"/>
      <c r="FOO78" s="8"/>
      <c r="FOP78" s="8"/>
      <c r="FOQ78" s="8"/>
      <c r="FOR78" s="8"/>
      <c r="FOS78" s="8"/>
      <c r="FOT78" s="8"/>
      <c r="FOU78" s="8"/>
      <c r="FOV78" s="8"/>
      <c r="FOW78" s="8"/>
      <c r="FOX78" s="8"/>
      <c r="FOY78" s="8"/>
      <c r="FOZ78" s="8"/>
      <c r="FPA78" s="8"/>
      <c r="FPB78" s="8"/>
      <c r="FPC78" s="8"/>
      <c r="FPD78" s="8"/>
      <c r="FPE78" s="8"/>
      <c r="FPF78" s="8"/>
      <c r="FPG78" s="8"/>
      <c r="FPH78" s="8"/>
      <c r="FPI78" s="8"/>
      <c r="FPJ78" s="8"/>
      <c r="FPK78" s="8"/>
      <c r="FPL78" s="8"/>
      <c r="FPM78" s="8"/>
      <c r="FPN78" s="8"/>
      <c r="FPO78" s="8"/>
      <c r="FPP78" s="8"/>
      <c r="FPQ78" s="8"/>
      <c r="FPR78" s="8"/>
      <c r="FPS78" s="8"/>
      <c r="FPT78" s="8"/>
      <c r="FPU78" s="8"/>
      <c r="FPV78" s="8"/>
      <c r="FPW78" s="8"/>
      <c r="FPX78" s="8"/>
      <c r="FPY78" s="8"/>
      <c r="FPZ78" s="8"/>
      <c r="FQA78" s="8"/>
      <c r="FQB78" s="8"/>
      <c r="FQC78" s="8"/>
      <c r="FQD78" s="8"/>
      <c r="FQE78" s="8"/>
      <c r="FQF78" s="8"/>
      <c r="FQG78" s="8"/>
      <c r="FQH78" s="8"/>
      <c r="FQI78" s="8"/>
      <c r="FQJ78" s="8"/>
      <c r="FQK78" s="8"/>
      <c r="FQL78" s="8"/>
      <c r="FQM78" s="8"/>
      <c r="FQN78" s="8"/>
      <c r="FQO78" s="8"/>
      <c r="FQP78" s="8"/>
      <c r="FQQ78" s="8"/>
      <c r="FQR78" s="8"/>
      <c r="FQS78" s="8"/>
      <c r="FQT78" s="8"/>
      <c r="FQU78" s="8"/>
      <c r="FQV78" s="8"/>
      <c r="FQW78" s="8"/>
      <c r="FQX78" s="8"/>
      <c r="FQY78" s="8"/>
      <c r="FQZ78" s="8"/>
      <c r="FRA78" s="8"/>
      <c r="FRB78" s="8"/>
      <c r="FRC78" s="8"/>
      <c r="FRD78" s="8"/>
      <c r="FRE78" s="8"/>
      <c r="FRF78" s="8"/>
      <c r="FRG78" s="8"/>
      <c r="FRH78" s="8"/>
      <c r="FRI78" s="8"/>
      <c r="FRJ78" s="8"/>
      <c r="FRK78" s="8"/>
      <c r="FRL78" s="8"/>
      <c r="FRM78" s="8"/>
      <c r="FRN78" s="8"/>
      <c r="FRO78" s="8"/>
      <c r="FRP78" s="8"/>
      <c r="FRQ78" s="8"/>
      <c r="FRR78" s="8"/>
      <c r="FRS78" s="8"/>
      <c r="FRT78" s="8"/>
      <c r="FRU78" s="8"/>
      <c r="FRV78" s="8"/>
      <c r="FRW78" s="8"/>
      <c r="FRX78" s="8"/>
      <c r="FRY78" s="8"/>
      <c r="FRZ78" s="8"/>
      <c r="FSA78" s="8"/>
      <c r="FSB78" s="8"/>
      <c r="FSC78" s="8"/>
      <c r="FSD78" s="8"/>
      <c r="FSE78" s="8"/>
      <c r="FSF78" s="8"/>
      <c r="FSG78" s="8"/>
      <c r="FSH78" s="8"/>
      <c r="FSI78" s="8"/>
      <c r="FSJ78" s="8"/>
      <c r="FSK78" s="8"/>
      <c r="FSL78" s="8"/>
      <c r="FSM78" s="8"/>
      <c r="FSN78" s="8"/>
      <c r="FSO78" s="8"/>
      <c r="FSP78" s="8"/>
      <c r="FSQ78" s="8"/>
      <c r="FSR78" s="8"/>
      <c r="FSS78" s="8"/>
      <c r="FST78" s="8"/>
      <c r="FSU78" s="8"/>
      <c r="FSV78" s="8"/>
      <c r="FSW78" s="8"/>
      <c r="FSX78" s="8"/>
      <c r="FSY78" s="8"/>
      <c r="FSZ78" s="8"/>
      <c r="FTA78" s="8"/>
      <c r="FTB78" s="8"/>
      <c r="FTC78" s="8"/>
      <c r="FTD78" s="8"/>
      <c r="FTE78" s="8"/>
      <c r="FTF78" s="8"/>
      <c r="FTG78" s="8"/>
      <c r="FTH78" s="8"/>
      <c r="FTI78" s="8"/>
      <c r="FTJ78" s="8"/>
      <c r="FTK78" s="8"/>
      <c r="FTL78" s="8"/>
      <c r="FTM78" s="8"/>
      <c r="FTN78" s="8"/>
      <c r="FTO78" s="8"/>
      <c r="FTP78" s="8"/>
      <c r="FTQ78" s="8"/>
      <c r="FTR78" s="8"/>
      <c r="FTS78" s="8"/>
      <c r="FTT78" s="8"/>
      <c r="FTU78" s="8"/>
      <c r="FTV78" s="8"/>
      <c r="FTW78" s="8"/>
      <c r="FTX78" s="8"/>
      <c r="FTY78" s="8"/>
      <c r="FTZ78" s="8"/>
      <c r="FUA78" s="8"/>
      <c r="FUB78" s="8"/>
      <c r="FUC78" s="8"/>
      <c r="FUD78" s="8"/>
      <c r="FUE78" s="8"/>
      <c r="FUF78" s="8"/>
      <c r="FUG78" s="8"/>
      <c r="FUH78" s="8"/>
      <c r="FUI78" s="8"/>
      <c r="FUJ78" s="8"/>
      <c r="FUK78" s="8"/>
      <c r="FUL78" s="8"/>
      <c r="FUM78" s="8"/>
      <c r="FUN78" s="8"/>
      <c r="FUO78" s="8"/>
      <c r="FUP78" s="8"/>
      <c r="FUQ78" s="8"/>
      <c r="FUR78" s="8"/>
      <c r="FUS78" s="8"/>
      <c r="FUT78" s="8"/>
      <c r="FUU78" s="8"/>
      <c r="FUV78" s="8"/>
      <c r="FUW78" s="8"/>
      <c r="FUX78" s="8"/>
      <c r="FUY78" s="8"/>
      <c r="FUZ78" s="8"/>
      <c r="FVA78" s="8"/>
      <c r="FVB78" s="8"/>
      <c r="FVC78" s="8"/>
      <c r="FVD78" s="8"/>
      <c r="FVE78" s="8"/>
      <c r="FVF78" s="8"/>
      <c r="FVG78" s="8"/>
      <c r="FVH78" s="8"/>
      <c r="FVI78" s="8"/>
      <c r="FVJ78" s="8"/>
      <c r="FVK78" s="8"/>
      <c r="FVL78" s="8"/>
      <c r="FVM78" s="8"/>
      <c r="FVN78" s="8"/>
      <c r="FVO78" s="8"/>
      <c r="FVP78" s="8"/>
      <c r="FVQ78" s="8"/>
      <c r="FVR78" s="8"/>
      <c r="FVS78" s="8"/>
      <c r="FVT78" s="8"/>
      <c r="FVU78" s="8"/>
      <c r="FVV78" s="8"/>
      <c r="FVW78" s="8"/>
      <c r="FVX78" s="8"/>
      <c r="FVY78" s="8"/>
      <c r="FVZ78" s="8"/>
      <c r="FWA78" s="8"/>
      <c r="FWB78" s="8"/>
      <c r="FWC78" s="8"/>
      <c r="FWD78" s="8"/>
      <c r="FWE78" s="8"/>
      <c r="FWF78" s="8"/>
      <c r="FWG78" s="8"/>
      <c r="FWH78" s="8"/>
      <c r="FWI78" s="8"/>
      <c r="FWJ78" s="8"/>
      <c r="FWK78" s="8"/>
      <c r="FWL78" s="8"/>
      <c r="FWM78" s="8"/>
      <c r="FWN78" s="8"/>
      <c r="FWO78" s="8"/>
      <c r="FWP78" s="8"/>
      <c r="FWQ78" s="8"/>
      <c r="FWR78" s="8"/>
      <c r="FWS78" s="8"/>
      <c r="FWT78" s="8"/>
      <c r="FWU78" s="8"/>
      <c r="FWV78" s="8"/>
      <c r="FWW78" s="8"/>
      <c r="FWX78" s="8"/>
      <c r="FWY78" s="8"/>
      <c r="FWZ78" s="8"/>
      <c r="FXA78" s="8"/>
      <c r="FXB78" s="8"/>
      <c r="FXC78" s="8"/>
      <c r="FXD78" s="8"/>
      <c r="FXE78" s="8"/>
      <c r="FXF78" s="8"/>
      <c r="FXG78" s="8"/>
      <c r="FXH78" s="8"/>
      <c r="FXI78" s="8"/>
      <c r="FXJ78" s="8"/>
      <c r="FXK78" s="8"/>
      <c r="FXL78" s="8"/>
      <c r="FXM78" s="8"/>
      <c r="FXN78" s="8"/>
      <c r="FXO78" s="8"/>
      <c r="FXP78" s="8"/>
      <c r="FXQ78" s="8"/>
      <c r="FXR78" s="8"/>
      <c r="FXS78" s="8"/>
      <c r="FXT78" s="8"/>
      <c r="FXU78" s="8"/>
      <c r="FXV78" s="8"/>
      <c r="FXW78" s="8"/>
      <c r="FXX78" s="8"/>
      <c r="FXY78" s="8"/>
      <c r="FXZ78" s="8"/>
      <c r="FYA78" s="8"/>
      <c r="FYB78" s="8"/>
      <c r="FYC78" s="8"/>
      <c r="FYD78" s="8"/>
      <c r="FYE78" s="8"/>
      <c r="FYF78" s="8"/>
      <c r="FYG78" s="8"/>
      <c r="FYH78" s="8"/>
      <c r="FYI78" s="8"/>
      <c r="FYJ78" s="8"/>
      <c r="FYK78" s="8"/>
      <c r="FYL78" s="8"/>
      <c r="FYM78" s="8"/>
      <c r="FYN78" s="8"/>
      <c r="FYO78" s="8"/>
      <c r="FYP78" s="8"/>
      <c r="FYQ78" s="8"/>
      <c r="FYR78" s="8"/>
      <c r="FYS78" s="8"/>
      <c r="FYT78" s="8"/>
      <c r="FYU78" s="8"/>
      <c r="FYV78" s="8"/>
      <c r="FYW78" s="8"/>
      <c r="FYX78" s="8"/>
      <c r="FYY78" s="8"/>
      <c r="FYZ78" s="8"/>
      <c r="FZA78" s="8"/>
      <c r="FZB78" s="8"/>
      <c r="FZC78" s="8"/>
      <c r="FZD78" s="8"/>
      <c r="FZE78" s="8"/>
      <c r="FZF78" s="8"/>
      <c r="FZG78" s="8"/>
      <c r="FZH78" s="8"/>
      <c r="FZI78" s="8"/>
      <c r="FZJ78" s="8"/>
      <c r="FZK78" s="8"/>
      <c r="FZL78" s="8"/>
      <c r="FZM78" s="8"/>
      <c r="FZN78" s="8"/>
      <c r="FZO78" s="8"/>
      <c r="FZP78" s="8"/>
      <c r="FZQ78" s="8"/>
      <c r="FZR78" s="8"/>
      <c r="FZS78" s="8"/>
      <c r="FZT78" s="8"/>
      <c r="FZU78" s="8"/>
      <c r="FZV78" s="8"/>
      <c r="FZW78" s="8"/>
      <c r="FZX78" s="8"/>
      <c r="FZY78" s="8"/>
      <c r="FZZ78" s="8"/>
      <c r="GAA78" s="8"/>
      <c r="GAB78" s="8"/>
      <c r="GAC78" s="8"/>
      <c r="GAD78" s="8"/>
      <c r="GAE78" s="8"/>
      <c r="GAF78" s="8"/>
      <c r="GAG78" s="8"/>
      <c r="GAH78" s="8"/>
      <c r="GAI78" s="8"/>
      <c r="GAJ78" s="8"/>
      <c r="GAK78" s="8"/>
      <c r="GAL78" s="8"/>
      <c r="GAM78" s="8"/>
      <c r="GAN78" s="8"/>
      <c r="GAO78" s="8"/>
      <c r="GAP78" s="8"/>
      <c r="GAQ78" s="8"/>
      <c r="GAR78" s="8"/>
      <c r="GAS78" s="8"/>
      <c r="GAT78" s="8"/>
      <c r="GAU78" s="8"/>
      <c r="GAV78" s="8"/>
      <c r="GAW78" s="8"/>
      <c r="GAX78" s="8"/>
      <c r="GAY78" s="8"/>
      <c r="GAZ78" s="8"/>
      <c r="GBA78" s="8"/>
      <c r="GBB78" s="8"/>
      <c r="GBC78" s="8"/>
      <c r="GBD78" s="8"/>
      <c r="GBE78" s="8"/>
      <c r="GBF78" s="8"/>
      <c r="GBG78" s="8"/>
      <c r="GBH78" s="8"/>
      <c r="GBI78" s="8"/>
      <c r="GBJ78" s="8"/>
      <c r="GBK78" s="8"/>
      <c r="GBL78" s="8"/>
      <c r="GBM78" s="8"/>
      <c r="GBN78" s="8"/>
      <c r="GBO78" s="8"/>
      <c r="GBP78" s="8"/>
      <c r="GBQ78" s="8"/>
      <c r="GBR78" s="8"/>
      <c r="GBS78" s="8"/>
      <c r="GBT78" s="8"/>
      <c r="GBU78" s="8"/>
      <c r="GBV78" s="8"/>
      <c r="GBW78" s="8"/>
      <c r="GBX78" s="8"/>
      <c r="GBY78" s="8"/>
      <c r="GBZ78" s="8"/>
      <c r="GCA78" s="8"/>
      <c r="GCB78" s="8"/>
      <c r="GCC78" s="8"/>
      <c r="GCD78" s="8"/>
      <c r="GCE78" s="8"/>
      <c r="GCF78" s="8"/>
      <c r="GCG78" s="8"/>
      <c r="GCH78" s="8"/>
      <c r="GCI78" s="8"/>
      <c r="GCJ78" s="8"/>
      <c r="GCK78" s="8"/>
      <c r="GCL78" s="8"/>
      <c r="GCM78" s="8"/>
      <c r="GCN78" s="8"/>
      <c r="GCO78" s="8"/>
      <c r="GCP78" s="8"/>
      <c r="GCQ78" s="8"/>
      <c r="GCR78" s="8"/>
      <c r="GCS78" s="8"/>
      <c r="GCT78" s="8"/>
      <c r="GCU78" s="8"/>
      <c r="GCV78" s="8"/>
      <c r="GCW78" s="8"/>
      <c r="GCX78" s="8"/>
      <c r="GCY78" s="8"/>
      <c r="GCZ78" s="8"/>
      <c r="GDA78" s="8"/>
      <c r="GDB78" s="8"/>
      <c r="GDC78" s="8"/>
      <c r="GDD78" s="8"/>
      <c r="GDE78" s="8"/>
      <c r="GDF78" s="8"/>
      <c r="GDG78" s="8"/>
      <c r="GDH78" s="8"/>
      <c r="GDI78" s="8"/>
      <c r="GDJ78" s="8"/>
      <c r="GDK78" s="8"/>
      <c r="GDL78" s="8"/>
      <c r="GDM78" s="8"/>
      <c r="GDN78" s="8"/>
      <c r="GDO78" s="8"/>
      <c r="GDP78" s="8"/>
      <c r="GDQ78" s="8"/>
      <c r="GDR78" s="8"/>
      <c r="GDS78" s="8"/>
      <c r="GDT78" s="8"/>
      <c r="GDU78" s="8"/>
      <c r="GDV78" s="8"/>
      <c r="GDW78" s="8"/>
      <c r="GDX78" s="8"/>
      <c r="GDY78" s="8"/>
      <c r="GDZ78" s="8"/>
      <c r="GEA78" s="8"/>
      <c r="GEB78" s="8"/>
      <c r="GEC78" s="8"/>
      <c r="GED78" s="8"/>
      <c r="GEE78" s="8"/>
      <c r="GEF78" s="8"/>
      <c r="GEG78" s="8"/>
      <c r="GEH78" s="8"/>
      <c r="GEI78" s="8"/>
      <c r="GEJ78" s="8"/>
      <c r="GEK78" s="8"/>
      <c r="GEL78" s="8"/>
      <c r="GEM78" s="8"/>
      <c r="GEN78" s="8"/>
      <c r="GEO78" s="8"/>
      <c r="GEP78" s="8"/>
      <c r="GEQ78" s="8"/>
      <c r="GER78" s="8"/>
      <c r="GES78" s="8"/>
      <c r="GET78" s="8"/>
      <c r="GEU78" s="8"/>
      <c r="GEV78" s="8"/>
      <c r="GEW78" s="8"/>
      <c r="GEX78" s="8"/>
      <c r="GEY78" s="8"/>
      <c r="GEZ78" s="8"/>
      <c r="GFA78" s="8"/>
      <c r="GFB78" s="8"/>
      <c r="GFC78" s="8"/>
      <c r="GFD78" s="8"/>
      <c r="GFE78" s="8"/>
      <c r="GFF78" s="8"/>
      <c r="GFG78" s="8"/>
      <c r="GFH78" s="8"/>
      <c r="GFI78" s="8"/>
      <c r="GFJ78" s="8"/>
      <c r="GFK78" s="8"/>
      <c r="GFL78" s="8"/>
      <c r="GFM78" s="8"/>
      <c r="GFN78" s="8"/>
      <c r="GFO78" s="8"/>
      <c r="GFP78" s="8"/>
      <c r="GFQ78" s="8"/>
      <c r="GFR78" s="8"/>
      <c r="GFS78" s="8"/>
      <c r="GFT78" s="8"/>
      <c r="GFU78" s="8"/>
      <c r="GFV78" s="8"/>
      <c r="GFW78" s="8"/>
      <c r="GFX78" s="8"/>
      <c r="GFY78" s="8"/>
      <c r="GFZ78" s="8"/>
      <c r="GGA78" s="8"/>
      <c r="GGB78" s="8"/>
      <c r="GGC78" s="8"/>
      <c r="GGD78" s="8"/>
      <c r="GGE78" s="8"/>
      <c r="GGF78" s="8"/>
      <c r="GGG78" s="8"/>
      <c r="GGH78" s="8"/>
      <c r="GGI78" s="8"/>
      <c r="GGJ78" s="8"/>
      <c r="GGK78" s="8"/>
      <c r="GGL78" s="8"/>
      <c r="GGM78" s="8"/>
      <c r="GGN78" s="8"/>
      <c r="GGO78" s="8"/>
      <c r="GGP78" s="8"/>
      <c r="GGQ78" s="8"/>
      <c r="GGR78" s="8"/>
      <c r="GGS78" s="8"/>
      <c r="GGT78" s="8"/>
      <c r="GGU78" s="8"/>
      <c r="GGV78" s="8"/>
      <c r="GGW78" s="8"/>
      <c r="GGX78" s="8"/>
      <c r="GGY78" s="8"/>
      <c r="GGZ78" s="8"/>
      <c r="GHA78" s="8"/>
      <c r="GHB78" s="8"/>
      <c r="GHC78" s="8"/>
      <c r="GHD78" s="8"/>
      <c r="GHE78" s="8"/>
      <c r="GHF78" s="8"/>
      <c r="GHG78" s="8"/>
      <c r="GHH78" s="8"/>
      <c r="GHI78" s="8"/>
      <c r="GHJ78" s="8"/>
      <c r="GHK78" s="8"/>
      <c r="GHL78" s="8"/>
      <c r="GHM78" s="8"/>
      <c r="GHN78" s="8"/>
      <c r="GHO78" s="8"/>
      <c r="GHP78" s="8"/>
      <c r="GHQ78" s="8"/>
      <c r="GHR78" s="8"/>
      <c r="GHS78" s="8"/>
      <c r="GHT78" s="8"/>
      <c r="GHU78" s="8"/>
      <c r="GHV78" s="8"/>
      <c r="GHW78" s="8"/>
      <c r="GHX78" s="8"/>
      <c r="GHY78" s="8"/>
      <c r="GHZ78" s="8"/>
      <c r="GIA78" s="8"/>
      <c r="GIB78" s="8"/>
      <c r="GIC78" s="8"/>
      <c r="GID78" s="8"/>
      <c r="GIE78" s="8"/>
      <c r="GIF78" s="8"/>
      <c r="GIG78" s="8"/>
      <c r="GIH78" s="8"/>
      <c r="GII78" s="8"/>
      <c r="GIJ78" s="8"/>
      <c r="GIK78" s="8"/>
      <c r="GIL78" s="8"/>
      <c r="GIM78" s="8"/>
      <c r="GIN78" s="8"/>
      <c r="GIO78" s="8"/>
      <c r="GIP78" s="8"/>
      <c r="GIQ78" s="8"/>
      <c r="GIR78" s="8"/>
      <c r="GIS78" s="8"/>
      <c r="GIT78" s="8"/>
      <c r="GIU78" s="8"/>
      <c r="GIV78" s="8"/>
      <c r="GIW78" s="8"/>
      <c r="GIX78" s="8"/>
      <c r="GIY78" s="8"/>
      <c r="GIZ78" s="8"/>
      <c r="GJA78" s="8"/>
      <c r="GJB78" s="8"/>
      <c r="GJC78" s="8"/>
      <c r="GJD78" s="8"/>
      <c r="GJE78" s="8"/>
      <c r="GJF78" s="8"/>
      <c r="GJG78" s="8"/>
      <c r="GJH78" s="8"/>
      <c r="GJI78" s="8"/>
      <c r="GJJ78" s="8"/>
      <c r="GJK78" s="8"/>
      <c r="GJL78" s="8"/>
      <c r="GJM78" s="8"/>
      <c r="GJN78" s="8"/>
      <c r="GJO78" s="8"/>
      <c r="GJP78" s="8"/>
      <c r="GJQ78" s="8"/>
      <c r="GJR78" s="8"/>
      <c r="GJS78" s="8"/>
      <c r="GJT78" s="8"/>
      <c r="GJU78" s="8"/>
      <c r="GJV78" s="8"/>
      <c r="GJW78" s="8"/>
      <c r="GJX78" s="8"/>
      <c r="GJY78" s="8"/>
      <c r="GJZ78" s="8"/>
      <c r="GKA78" s="8"/>
      <c r="GKB78" s="8"/>
      <c r="GKC78" s="8"/>
      <c r="GKD78" s="8"/>
      <c r="GKE78" s="8"/>
      <c r="GKF78" s="8"/>
      <c r="GKG78" s="8"/>
      <c r="GKH78" s="8"/>
      <c r="GKI78" s="8"/>
      <c r="GKJ78" s="8"/>
      <c r="GKK78" s="8"/>
      <c r="GKL78" s="8"/>
      <c r="GKM78" s="8"/>
      <c r="GKN78" s="8"/>
      <c r="GKO78" s="8"/>
      <c r="GKP78" s="8"/>
      <c r="GKQ78" s="8"/>
      <c r="GKR78" s="8"/>
      <c r="GKS78" s="8"/>
      <c r="GKT78" s="8"/>
      <c r="GKU78" s="8"/>
      <c r="GKV78" s="8"/>
      <c r="GKW78" s="8"/>
      <c r="GKX78" s="8"/>
      <c r="GKY78" s="8"/>
      <c r="GKZ78" s="8"/>
      <c r="GLA78" s="8"/>
      <c r="GLB78" s="8"/>
      <c r="GLC78" s="8"/>
      <c r="GLD78" s="8"/>
      <c r="GLE78" s="8"/>
      <c r="GLF78" s="8"/>
      <c r="GLG78" s="8"/>
      <c r="GLH78" s="8"/>
      <c r="GLI78" s="8"/>
      <c r="GLJ78" s="8"/>
      <c r="GLK78" s="8"/>
      <c r="GLL78" s="8"/>
      <c r="GLM78" s="8"/>
      <c r="GLN78" s="8"/>
      <c r="GLO78" s="8"/>
      <c r="GLP78" s="8"/>
      <c r="GLQ78" s="8"/>
      <c r="GLR78" s="8"/>
      <c r="GLS78" s="8"/>
      <c r="GLT78" s="8"/>
      <c r="GLU78" s="8"/>
      <c r="GLV78" s="8"/>
      <c r="GLW78" s="8"/>
      <c r="GLX78" s="8"/>
      <c r="GLY78" s="8"/>
      <c r="GLZ78" s="8"/>
      <c r="GMA78" s="8"/>
      <c r="GMB78" s="8"/>
      <c r="GMC78" s="8"/>
      <c r="GMD78" s="8"/>
      <c r="GME78" s="8"/>
      <c r="GMF78" s="8"/>
      <c r="GMG78" s="8"/>
      <c r="GMH78" s="8"/>
      <c r="GMI78" s="8"/>
      <c r="GMJ78" s="8"/>
      <c r="GMK78" s="8"/>
      <c r="GML78" s="8"/>
      <c r="GMM78" s="8"/>
      <c r="GMN78" s="8"/>
      <c r="GMO78" s="8"/>
      <c r="GMP78" s="8"/>
      <c r="GMQ78" s="8"/>
      <c r="GMR78" s="8"/>
      <c r="GMS78" s="8"/>
      <c r="GMT78" s="8"/>
      <c r="GMU78" s="8"/>
      <c r="GMV78" s="8"/>
      <c r="GMW78" s="8"/>
      <c r="GMX78" s="8"/>
      <c r="GMY78" s="8"/>
      <c r="GMZ78" s="8"/>
      <c r="GNA78" s="8"/>
      <c r="GNB78" s="8"/>
      <c r="GNC78" s="8"/>
      <c r="GND78" s="8"/>
      <c r="GNE78" s="8"/>
      <c r="GNF78" s="8"/>
      <c r="GNG78" s="8"/>
      <c r="GNH78" s="8"/>
      <c r="GNI78" s="8"/>
      <c r="GNJ78" s="8"/>
      <c r="GNK78" s="8"/>
      <c r="GNL78" s="8"/>
      <c r="GNM78" s="8"/>
      <c r="GNN78" s="8"/>
      <c r="GNO78" s="8"/>
      <c r="GNP78" s="8"/>
      <c r="GNQ78" s="8"/>
      <c r="GNR78" s="8"/>
      <c r="GNS78" s="8"/>
      <c r="GNT78" s="8"/>
      <c r="GNU78" s="8"/>
      <c r="GNV78" s="8"/>
      <c r="GNW78" s="8"/>
      <c r="GNX78" s="8"/>
      <c r="GNY78" s="8"/>
      <c r="GNZ78" s="8"/>
      <c r="GOA78" s="8"/>
      <c r="GOB78" s="8"/>
      <c r="GOC78" s="8"/>
      <c r="GOD78" s="8"/>
      <c r="GOE78" s="8"/>
      <c r="GOF78" s="8"/>
      <c r="GOG78" s="8"/>
      <c r="GOH78" s="8"/>
      <c r="GOI78" s="8"/>
      <c r="GOJ78" s="8"/>
      <c r="GOK78" s="8"/>
      <c r="GOL78" s="8"/>
      <c r="GOM78" s="8"/>
      <c r="GON78" s="8"/>
      <c r="GOO78" s="8"/>
      <c r="GOP78" s="8"/>
      <c r="GOQ78" s="8"/>
      <c r="GOR78" s="8"/>
      <c r="GOS78" s="8"/>
      <c r="GOT78" s="8"/>
      <c r="GOU78" s="8"/>
      <c r="GOV78" s="8"/>
      <c r="GOW78" s="8"/>
      <c r="GOX78" s="8"/>
      <c r="GOY78" s="8"/>
      <c r="GOZ78" s="8"/>
      <c r="GPA78" s="8"/>
      <c r="GPB78" s="8"/>
      <c r="GPC78" s="8"/>
      <c r="GPD78" s="8"/>
      <c r="GPE78" s="8"/>
      <c r="GPF78" s="8"/>
      <c r="GPG78" s="8"/>
      <c r="GPH78" s="8"/>
      <c r="GPI78" s="8"/>
      <c r="GPJ78" s="8"/>
      <c r="GPK78" s="8"/>
      <c r="GPL78" s="8"/>
      <c r="GPM78" s="8"/>
      <c r="GPN78" s="8"/>
      <c r="GPO78" s="8"/>
      <c r="GPP78" s="8"/>
      <c r="GPQ78" s="8"/>
      <c r="GPR78" s="8"/>
      <c r="GPS78" s="8"/>
      <c r="GPT78" s="8"/>
      <c r="GPU78" s="8"/>
      <c r="GPV78" s="8"/>
      <c r="GPW78" s="8"/>
      <c r="GPX78" s="8"/>
      <c r="GPY78" s="8"/>
      <c r="GPZ78" s="8"/>
      <c r="GQA78" s="8"/>
      <c r="GQB78" s="8"/>
      <c r="GQC78" s="8"/>
      <c r="GQD78" s="8"/>
      <c r="GQE78" s="8"/>
      <c r="GQF78" s="8"/>
      <c r="GQG78" s="8"/>
      <c r="GQH78" s="8"/>
      <c r="GQI78" s="8"/>
      <c r="GQJ78" s="8"/>
      <c r="GQK78" s="8"/>
      <c r="GQL78" s="8"/>
      <c r="GQM78" s="8"/>
      <c r="GQN78" s="8"/>
      <c r="GQO78" s="8"/>
      <c r="GQP78" s="8"/>
      <c r="GQQ78" s="8"/>
      <c r="GQR78" s="8"/>
      <c r="GQS78" s="8"/>
      <c r="GQT78" s="8"/>
      <c r="GQU78" s="8"/>
      <c r="GQV78" s="8"/>
      <c r="GQW78" s="8"/>
      <c r="GQX78" s="8"/>
      <c r="GQY78" s="8"/>
      <c r="GQZ78" s="8"/>
      <c r="GRA78" s="8"/>
      <c r="GRB78" s="8"/>
      <c r="GRC78" s="8"/>
      <c r="GRD78" s="8"/>
      <c r="GRE78" s="8"/>
      <c r="GRF78" s="8"/>
      <c r="GRG78" s="8"/>
      <c r="GRH78" s="8"/>
      <c r="GRI78" s="8"/>
      <c r="GRJ78" s="8"/>
      <c r="GRK78" s="8"/>
      <c r="GRL78" s="8"/>
      <c r="GRM78" s="8"/>
      <c r="GRN78" s="8"/>
      <c r="GRO78" s="8"/>
      <c r="GRP78" s="8"/>
      <c r="GRQ78" s="8"/>
      <c r="GRR78" s="8"/>
      <c r="GRS78" s="8"/>
      <c r="GRT78" s="8"/>
      <c r="GRU78" s="8"/>
      <c r="GRV78" s="8"/>
      <c r="GRW78" s="8"/>
      <c r="GRX78" s="8"/>
      <c r="GRY78" s="8"/>
      <c r="GRZ78" s="8"/>
      <c r="GSA78" s="8"/>
      <c r="GSB78" s="8"/>
      <c r="GSC78" s="8"/>
      <c r="GSD78" s="8"/>
      <c r="GSE78" s="8"/>
      <c r="GSF78" s="8"/>
      <c r="GSG78" s="8"/>
      <c r="GSH78" s="8"/>
      <c r="GSI78" s="8"/>
      <c r="GSJ78" s="8"/>
      <c r="GSK78" s="8"/>
      <c r="GSL78" s="8"/>
      <c r="GSM78" s="8"/>
      <c r="GSN78" s="8"/>
      <c r="GSO78" s="8"/>
      <c r="GSP78" s="8"/>
      <c r="GSQ78" s="8"/>
      <c r="GSR78" s="8"/>
      <c r="GSS78" s="8"/>
      <c r="GST78" s="8"/>
      <c r="GSU78" s="8"/>
      <c r="GSV78" s="8"/>
      <c r="GSW78" s="8"/>
      <c r="GSX78" s="8"/>
      <c r="GSY78" s="8"/>
      <c r="GSZ78" s="8"/>
      <c r="GTA78" s="8"/>
      <c r="GTB78" s="8"/>
      <c r="GTC78" s="8"/>
      <c r="GTD78" s="8"/>
      <c r="GTE78" s="8"/>
      <c r="GTF78" s="8"/>
      <c r="GTG78" s="8"/>
      <c r="GTH78" s="8"/>
      <c r="GTI78" s="8"/>
      <c r="GTJ78" s="8"/>
      <c r="GTK78" s="8"/>
      <c r="GTL78" s="8"/>
      <c r="GTM78" s="8"/>
      <c r="GTN78" s="8"/>
      <c r="GTO78" s="8"/>
      <c r="GTP78" s="8"/>
      <c r="GTQ78" s="8"/>
      <c r="GTR78" s="8"/>
      <c r="GTS78" s="8"/>
      <c r="GTT78" s="8"/>
      <c r="GTU78" s="8"/>
      <c r="GTV78" s="8"/>
      <c r="GTW78" s="8"/>
      <c r="GTX78" s="8"/>
      <c r="GTY78" s="8"/>
      <c r="GTZ78" s="8"/>
      <c r="GUA78" s="8"/>
      <c r="GUB78" s="8"/>
      <c r="GUC78" s="8"/>
      <c r="GUD78" s="8"/>
      <c r="GUE78" s="8"/>
      <c r="GUF78" s="8"/>
      <c r="GUG78" s="8"/>
      <c r="GUH78" s="8"/>
      <c r="GUI78" s="8"/>
      <c r="GUJ78" s="8"/>
      <c r="GUK78" s="8"/>
      <c r="GUL78" s="8"/>
      <c r="GUM78" s="8"/>
      <c r="GUN78" s="8"/>
      <c r="GUO78" s="8"/>
      <c r="GUP78" s="8"/>
      <c r="GUQ78" s="8"/>
      <c r="GUR78" s="8"/>
      <c r="GUS78" s="8"/>
      <c r="GUT78" s="8"/>
      <c r="GUU78" s="8"/>
      <c r="GUV78" s="8"/>
      <c r="GUW78" s="8"/>
      <c r="GUX78" s="8"/>
      <c r="GUY78" s="8"/>
      <c r="GUZ78" s="8"/>
      <c r="GVA78" s="8"/>
      <c r="GVB78" s="8"/>
      <c r="GVC78" s="8"/>
      <c r="GVD78" s="8"/>
      <c r="GVE78" s="8"/>
      <c r="GVF78" s="8"/>
      <c r="GVG78" s="8"/>
      <c r="GVH78" s="8"/>
      <c r="GVI78" s="8"/>
      <c r="GVJ78" s="8"/>
      <c r="GVK78" s="8"/>
      <c r="GVL78" s="8"/>
      <c r="GVM78" s="8"/>
      <c r="GVN78" s="8"/>
      <c r="GVO78" s="8"/>
      <c r="GVP78" s="8"/>
      <c r="GVQ78" s="8"/>
      <c r="GVR78" s="8"/>
      <c r="GVS78" s="8"/>
      <c r="GVT78" s="8"/>
      <c r="GVU78" s="8"/>
      <c r="GVV78" s="8"/>
      <c r="GVW78" s="8"/>
      <c r="GVX78" s="8"/>
      <c r="GVY78" s="8"/>
      <c r="GVZ78" s="8"/>
      <c r="GWA78" s="8"/>
      <c r="GWB78" s="8"/>
      <c r="GWC78" s="8"/>
      <c r="GWD78" s="8"/>
      <c r="GWE78" s="8"/>
      <c r="GWF78" s="8"/>
      <c r="GWG78" s="8"/>
      <c r="GWH78" s="8"/>
      <c r="GWI78" s="8"/>
      <c r="GWJ78" s="8"/>
      <c r="GWK78" s="8"/>
      <c r="GWL78" s="8"/>
      <c r="GWM78" s="8"/>
      <c r="GWN78" s="8"/>
      <c r="GWO78" s="8"/>
      <c r="GWP78" s="8"/>
      <c r="GWQ78" s="8"/>
      <c r="GWR78" s="8"/>
      <c r="GWS78" s="8"/>
      <c r="GWT78" s="8"/>
      <c r="GWU78" s="8"/>
      <c r="GWV78" s="8"/>
      <c r="GWW78" s="8"/>
      <c r="GWX78" s="8"/>
      <c r="GWY78" s="8"/>
      <c r="GWZ78" s="8"/>
      <c r="GXA78" s="8"/>
      <c r="GXB78" s="8"/>
      <c r="GXC78" s="8"/>
      <c r="GXD78" s="8"/>
      <c r="GXE78" s="8"/>
      <c r="GXF78" s="8"/>
      <c r="GXG78" s="8"/>
      <c r="GXH78" s="8"/>
      <c r="GXI78" s="8"/>
      <c r="GXJ78" s="8"/>
      <c r="GXK78" s="8"/>
      <c r="GXL78" s="8"/>
      <c r="GXM78" s="8"/>
      <c r="GXN78" s="8"/>
      <c r="GXO78" s="8"/>
      <c r="GXP78" s="8"/>
      <c r="GXQ78" s="8"/>
      <c r="GXR78" s="8"/>
      <c r="GXS78" s="8"/>
      <c r="GXT78" s="8"/>
      <c r="GXU78" s="8"/>
      <c r="GXV78" s="8"/>
      <c r="GXW78" s="8"/>
      <c r="GXX78" s="8"/>
      <c r="GXY78" s="8"/>
      <c r="GXZ78" s="8"/>
      <c r="GYA78" s="8"/>
      <c r="GYB78" s="8"/>
      <c r="GYC78" s="8"/>
      <c r="GYD78" s="8"/>
      <c r="GYE78" s="8"/>
      <c r="GYF78" s="8"/>
      <c r="GYG78" s="8"/>
      <c r="GYH78" s="8"/>
      <c r="GYI78" s="8"/>
      <c r="GYJ78" s="8"/>
      <c r="GYK78" s="8"/>
      <c r="GYL78" s="8"/>
      <c r="GYM78" s="8"/>
      <c r="GYN78" s="8"/>
      <c r="GYO78" s="8"/>
      <c r="GYP78" s="8"/>
      <c r="GYQ78" s="8"/>
      <c r="GYR78" s="8"/>
      <c r="GYS78" s="8"/>
      <c r="GYT78" s="8"/>
      <c r="GYU78" s="8"/>
      <c r="GYV78" s="8"/>
      <c r="GYW78" s="8"/>
      <c r="GYX78" s="8"/>
      <c r="GYY78" s="8"/>
      <c r="GYZ78" s="8"/>
      <c r="GZA78" s="8"/>
      <c r="GZB78" s="8"/>
      <c r="GZC78" s="8"/>
      <c r="GZD78" s="8"/>
      <c r="GZE78" s="8"/>
      <c r="GZF78" s="8"/>
      <c r="GZG78" s="8"/>
      <c r="GZH78" s="8"/>
      <c r="GZI78" s="8"/>
      <c r="GZJ78" s="8"/>
      <c r="GZK78" s="8"/>
      <c r="GZL78" s="8"/>
      <c r="GZM78" s="8"/>
      <c r="GZN78" s="8"/>
      <c r="GZO78" s="8"/>
      <c r="GZP78" s="8"/>
      <c r="GZQ78" s="8"/>
      <c r="GZR78" s="8"/>
      <c r="GZS78" s="8"/>
      <c r="GZT78" s="8"/>
      <c r="GZU78" s="8"/>
      <c r="GZV78" s="8"/>
      <c r="GZW78" s="8"/>
      <c r="GZX78" s="8"/>
      <c r="GZY78" s="8"/>
      <c r="GZZ78" s="8"/>
      <c r="HAA78" s="8"/>
      <c r="HAB78" s="8"/>
      <c r="HAC78" s="8"/>
      <c r="HAD78" s="8"/>
      <c r="HAE78" s="8"/>
      <c r="HAF78" s="8"/>
      <c r="HAG78" s="8"/>
      <c r="HAH78" s="8"/>
      <c r="HAI78" s="8"/>
      <c r="HAJ78" s="8"/>
      <c r="HAK78" s="8"/>
      <c r="HAL78" s="8"/>
      <c r="HAM78" s="8"/>
      <c r="HAN78" s="8"/>
      <c r="HAO78" s="8"/>
      <c r="HAP78" s="8"/>
      <c r="HAQ78" s="8"/>
      <c r="HAR78" s="8"/>
      <c r="HAS78" s="8"/>
      <c r="HAT78" s="8"/>
      <c r="HAU78" s="8"/>
      <c r="HAV78" s="8"/>
      <c r="HAW78" s="8"/>
      <c r="HAX78" s="8"/>
      <c r="HAY78" s="8"/>
      <c r="HAZ78" s="8"/>
      <c r="HBA78" s="8"/>
      <c r="HBB78" s="8"/>
      <c r="HBC78" s="8"/>
      <c r="HBD78" s="8"/>
      <c r="HBE78" s="8"/>
      <c r="HBF78" s="8"/>
      <c r="HBG78" s="8"/>
      <c r="HBH78" s="8"/>
      <c r="HBI78" s="8"/>
      <c r="HBJ78" s="8"/>
      <c r="HBK78" s="8"/>
      <c r="HBL78" s="8"/>
      <c r="HBM78" s="8"/>
      <c r="HBN78" s="8"/>
      <c r="HBO78" s="8"/>
      <c r="HBP78" s="8"/>
      <c r="HBQ78" s="8"/>
      <c r="HBR78" s="8"/>
      <c r="HBS78" s="8"/>
      <c r="HBT78" s="8"/>
      <c r="HBU78" s="8"/>
      <c r="HBV78" s="8"/>
      <c r="HBW78" s="8"/>
      <c r="HBX78" s="8"/>
      <c r="HBY78" s="8"/>
      <c r="HBZ78" s="8"/>
      <c r="HCA78" s="8"/>
      <c r="HCB78" s="8"/>
      <c r="HCC78" s="8"/>
      <c r="HCD78" s="8"/>
      <c r="HCE78" s="8"/>
      <c r="HCF78" s="8"/>
      <c r="HCG78" s="8"/>
      <c r="HCH78" s="8"/>
      <c r="HCI78" s="8"/>
      <c r="HCJ78" s="8"/>
      <c r="HCK78" s="8"/>
      <c r="HCL78" s="8"/>
      <c r="HCM78" s="8"/>
      <c r="HCN78" s="8"/>
      <c r="HCO78" s="8"/>
      <c r="HCP78" s="8"/>
      <c r="HCQ78" s="8"/>
      <c r="HCR78" s="8"/>
      <c r="HCS78" s="8"/>
      <c r="HCT78" s="8"/>
      <c r="HCU78" s="8"/>
      <c r="HCV78" s="8"/>
      <c r="HCW78" s="8"/>
      <c r="HCX78" s="8"/>
      <c r="HCY78" s="8"/>
      <c r="HCZ78" s="8"/>
      <c r="HDA78" s="8"/>
      <c r="HDB78" s="8"/>
      <c r="HDC78" s="8"/>
      <c r="HDD78" s="8"/>
      <c r="HDE78" s="8"/>
      <c r="HDF78" s="8"/>
      <c r="HDG78" s="8"/>
      <c r="HDH78" s="8"/>
      <c r="HDI78" s="8"/>
      <c r="HDJ78" s="8"/>
      <c r="HDK78" s="8"/>
      <c r="HDL78" s="8"/>
      <c r="HDM78" s="8"/>
      <c r="HDN78" s="8"/>
      <c r="HDO78" s="8"/>
      <c r="HDP78" s="8"/>
      <c r="HDQ78" s="8"/>
      <c r="HDR78" s="8"/>
      <c r="HDS78" s="8"/>
      <c r="HDT78" s="8"/>
      <c r="HDU78" s="8"/>
      <c r="HDV78" s="8"/>
      <c r="HDW78" s="8"/>
      <c r="HDX78" s="8"/>
      <c r="HDY78" s="8"/>
      <c r="HDZ78" s="8"/>
      <c r="HEA78" s="8"/>
      <c r="HEB78" s="8"/>
      <c r="HEC78" s="8"/>
      <c r="HED78" s="8"/>
      <c r="HEE78" s="8"/>
      <c r="HEF78" s="8"/>
      <c r="HEG78" s="8"/>
      <c r="HEH78" s="8"/>
      <c r="HEI78" s="8"/>
      <c r="HEJ78" s="8"/>
      <c r="HEK78" s="8"/>
      <c r="HEL78" s="8"/>
      <c r="HEM78" s="8"/>
      <c r="HEN78" s="8"/>
      <c r="HEO78" s="8"/>
      <c r="HEP78" s="8"/>
      <c r="HEQ78" s="8"/>
      <c r="HER78" s="8"/>
      <c r="HES78" s="8"/>
      <c r="HET78" s="8"/>
      <c r="HEU78" s="8"/>
      <c r="HEV78" s="8"/>
      <c r="HEW78" s="8"/>
      <c r="HEX78" s="8"/>
      <c r="HEY78" s="8"/>
      <c r="HEZ78" s="8"/>
      <c r="HFA78" s="8"/>
      <c r="HFB78" s="8"/>
      <c r="HFC78" s="8"/>
      <c r="HFD78" s="8"/>
      <c r="HFE78" s="8"/>
      <c r="HFF78" s="8"/>
      <c r="HFG78" s="8"/>
      <c r="HFH78" s="8"/>
      <c r="HFI78" s="8"/>
      <c r="HFJ78" s="8"/>
      <c r="HFK78" s="8"/>
      <c r="HFL78" s="8"/>
      <c r="HFM78" s="8"/>
      <c r="HFN78" s="8"/>
      <c r="HFO78" s="8"/>
      <c r="HFP78" s="8"/>
      <c r="HFQ78" s="8"/>
      <c r="HFR78" s="8"/>
      <c r="HFS78" s="8"/>
      <c r="HFT78" s="8"/>
      <c r="HFU78" s="8"/>
      <c r="HFV78" s="8"/>
      <c r="HFW78" s="8"/>
      <c r="HFX78" s="8"/>
      <c r="HFY78" s="8"/>
      <c r="HFZ78" s="8"/>
      <c r="HGA78" s="8"/>
      <c r="HGB78" s="8"/>
      <c r="HGC78" s="8"/>
      <c r="HGD78" s="8"/>
      <c r="HGE78" s="8"/>
      <c r="HGF78" s="8"/>
      <c r="HGG78" s="8"/>
      <c r="HGH78" s="8"/>
      <c r="HGI78" s="8"/>
      <c r="HGJ78" s="8"/>
      <c r="HGK78" s="8"/>
      <c r="HGL78" s="8"/>
      <c r="HGM78" s="8"/>
      <c r="HGN78" s="8"/>
      <c r="HGO78" s="8"/>
      <c r="HGP78" s="8"/>
      <c r="HGQ78" s="8"/>
      <c r="HGR78" s="8"/>
      <c r="HGS78" s="8"/>
      <c r="HGT78" s="8"/>
      <c r="HGU78" s="8"/>
      <c r="HGV78" s="8"/>
      <c r="HGW78" s="8"/>
      <c r="HGX78" s="8"/>
      <c r="HGY78" s="8"/>
      <c r="HGZ78" s="8"/>
      <c r="HHA78" s="8"/>
      <c r="HHB78" s="8"/>
      <c r="HHC78" s="8"/>
      <c r="HHD78" s="8"/>
      <c r="HHE78" s="8"/>
      <c r="HHF78" s="8"/>
      <c r="HHG78" s="8"/>
      <c r="HHH78" s="8"/>
      <c r="HHI78" s="8"/>
      <c r="HHJ78" s="8"/>
      <c r="HHK78" s="8"/>
      <c r="HHL78" s="8"/>
      <c r="HHM78" s="8"/>
      <c r="HHN78" s="8"/>
      <c r="HHO78" s="8"/>
      <c r="HHP78" s="8"/>
      <c r="HHQ78" s="8"/>
      <c r="HHR78" s="8"/>
      <c r="HHS78" s="8"/>
      <c r="HHT78" s="8"/>
      <c r="HHU78" s="8"/>
      <c r="HHV78" s="8"/>
      <c r="HHW78" s="8"/>
      <c r="HHX78" s="8"/>
      <c r="HHY78" s="8"/>
      <c r="HHZ78" s="8"/>
      <c r="HIA78" s="8"/>
      <c r="HIB78" s="8"/>
      <c r="HIC78" s="8"/>
      <c r="HID78" s="8"/>
      <c r="HIE78" s="8"/>
      <c r="HIF78" s="8"/>
      <c r="HIG78" s="8"/>
      <c r="HIH78" s="8"/>
      <c r="HII78" s="8"/>
      <c r="HIJ78" s="8"/>
      <c r="HIK78" s="8"/>
      <c r="HIL78" s="8"/>
      <c r="HIM78" s="8"/>
      <c r="HIN78" s="8"/>
      <c r="HIO78" s="8"/>
      <c r="HIP78" s="8"/>
      <c r="HIQ78" s="8"/>
      <c r="HIR78" s="8"/>
      <c r="HIS78" s="8"/>
      <c r="HIT78" s="8"/>
      <c r="HIU78" s="8"/>
      <c r="HIV78" s="8"/>
      <c r="HIW78" s="8"/>
      <c r="HIX78" s="8"/>
      <c r="HIY78" s="8"/>
      <c r="HIZ78" s="8"/>
      <c r="HJA78" s="8"/>
      <c r="HJB78" s="8"/>
      <c r="HJC78" s="8"/>
      <c r="HJD78" s="8"/>
      <c r="HJE78" s="8"/>
      <c r="HJF78" s="8"/>
      <c r="HJG78" s="8"/>
      <c r="HJH78" s="8"/>
      <c r="HJI78" s="8"/>
      <c r="HJJ78" s="8"/>
      <c r="HJK78" s="8"/>
      <c r="HJL78" s="8"/>
      <c r="HJM78" s="8"/>
      <c r="HJN78" s="8"/>
      <c r="HJO78" s="8"/>
      <c r="HJP78" s="8"/>
      <c r="HJQ78" s="8"/>
      <c r="HJR78" s="8"/>
      <c r="HJS78" s="8"/>
      <c r="HJT78" s="8"/>
      <c r="HJU78" s="8"/>
      <c r="HJV78" s="8"/>
      <c r="HJW78" s="8"/>
      <c r="HJX78" s="8"/>
      <c r="HJY78" s="8"/>
      <c r="HJZ78" s="8"/>
      <c r="HKA78" s="8"/>
      <c r="HKB78" s="8"/>
      <c r="HKC78" s="8"/>
      <c r="HKD78" s="8"/>
      <c r="HKE78" s="8"/>
      <c r="HKF78" s="8"/>
      <c r="HKG78" s="8"/>
      <c r="HKH78" s="8"/>
      <c r="HKI78" s="8"/>
      <c r="HKJ78" s="8"/>
      <c r="HKK78" s="8"/>
      <c r="HKL78" s="8"/>
      <c r="HKM78" s="8"/>
      <c r="HKN78" s="8"/>
      <c r="HKO78" s="8"/>
      <c r="HKP78" s="8"/>
      <c r="HKQ78" s="8"/>
      <c r="HKR78" s="8"/>
      <c r="HKS78" s="8"/>
      <c r="HKT78" s="8"/>
      <c r="HKU78" s="8"/>
      <c r="HKV78" s="8"/>
      <c r="HKW78" s="8"/>
      <c r="HKX78" s="8"/>
      <c r="HKY78" s="8"/>
      <c r="HKZ78" s="8"/>
      <c r="HLA78" s="8"/>
      <c r="HLB78" s="8"/>
      <c r="HLC78" s="8"/>
      <c r="HLD78" s="8"/>
      <c r="HLE78" s="8"/>
      <c r="HLF78" s="8"/>
      <c r="HLG78" s="8"/>
      <c r="HLH78" s="8"/>
      <c r="HLI78" s="8"/>
      <c r="HLJ78" s="8"/>
      <c r="HLK78" s="8"/>
      <c r="HLL78" s="8"/>
      <c r="HLM78" s="8"/>
      <c r="HLN78" s="8"/>
      <c r="HLO78" s="8"/>
      <c r="HLP78" s="8"/>
      <c r="HLQ78" s="8"/>
      <c r="HLR78" s="8"/>
      <c r="HLS78" s="8"/>
      <c r="HLT78" s="8"/>
      <c r="HLU78" s="8"/>
      <c r="HLV78" s="8"/>
      <c r="HLW78" s="8"/>
      <c r="HLX78" s="8"/>
      <c r="HLY78" s="8"/>
      <c r="HLZ78" s="8"/>
      <c r="HMA78" s="8"/>
      <c r="HMB78" s="8"/>
      <c r="HMC78" s="8"/>
      <c r="HMD78" s="8"/>
      <c r="HME78" s="8"/>
      <c r="HMF78" s="8"/>
      <c r="HMG78" s="8"/>
      <c r="HMH78" s="8"/>
      <c r="HMI78" s="8"/>
      <c r="HMJ78" s="8"/>
      <c r="HMK78" s="8"/>
      <c r="HML78" s="8"/>
      <c r="HMM78" s="8"/>
      <c r="HMN78" s="8"/>
      <c r="HMO78" s="8"/>
      <c r="HMP78" s="8"/>
      <c r="HMQ78" s="8"/>
      <c r="HMR78" s="8"/>
      <c r="HMS78" s="8"/>
      <c r="HMT78" s="8"/>
      <c r="HMU78" s="8"/>
      <c r="HMV78" s="8"/>
      <c r="HMW78" s="8"/>
      <c r="HMX78" s="8"/>
      <c r="HMY78" s="8"/>
      <c r="HMZ78" s="8"/>
      <c r="HNA78" s="8"/>
      <c r="HNB78" s="8"/>
      <c r="HNC78" s="8"/>
      <c r="HND78" s="8"/>
      <c r="HNE78" s="8"/>
      <c r="HNF78" s="8"/>
      <c r="HNG78" s="8"/>
      <c r="HNH78" s="8"/>
      <c r="HNI78" s="8"/>
      <c r="HNJ78" s="8"/>
      <c r="HNK78" s="8"/>
      <c r="HNL78" s="8"/>
      <c r="HNM78" s="8"/>
      <c r="HNN78" s="8"/>
      <c r="HNO78" s="8"/>
      <c r="HNP78" s="8"/>
      <c r="HNQ78" s="8"/>
      <c r="HNR78" s="8"/>
      <c r="HNS78" s="8"/>
      <c r="HNT78" s="8"/>
      <c r="HNU78" s="8"/>
      <c r="HNV78" s="8"/>
      <c r="HNW78" s="8"/>
      <c r="HNX78" s="8"/>
      <c r="HNY78" s="8"/>
      <c r="HNZ78" s="8"/>
      <c r="HOA78" s="8"/>
      <c r="HOB78" s="8"/>
      <c r="HOC78" s="8"/>
      <c r="HOD78" s="8"/>
      <c r="HOE78" s="8"/>
      <c r="HOF78" s="8"/>
      <c r="HOG78" s="8"/>
      <c r="HOH78" s="8"/>
      <c r="HOI78" s="8"/>
      <c r="HOJ78" s="8"/>
      <c r="HOK78" s="8"/>
      <c r="HOL78" s="8"/>
      <c r="HOM78" s="8"/>
      <c r="HON78" s="8"/>
      <c r="HOO78" s="8"/>
      <c r="HOP78" s="8"/>
      <c r="HOQ78" s="8"/>
      <c r="HOR78" s="8"/>
      <c r="HOS78" s="8"/>
      <c r="HOT78" s="8"/>
      <c r="HOU78" s="8"/>
      <c r="HOV78" s="8"/>
      <c r="HOW78" s="8"/>
      <c r="HOX78" s="8"/>
      <c r="HOY78" s="8"/>
      <c r="HOZ78" s="8"/>
      <c r="HPA78" s="8"/>
      <c r="HPB78" s="8"/>
      <c r="HPC78" s="8"/>
      <c r="HPD78" s="8"/>
      <c r="HPE78" s="8"/>
      <c r="HPF78" s="8"/>
      <c r="HPG78" s="8"/>
      <c r="HPH78" s="8"/>
      <c r="HPI78" s="8"/>
      <c r="HPJ78" s="8"/>
      <c r="HPK78" s="8"/>
      <c r="HPL78" s="8"/>
      <c r="HPM78" s="8"/>
      <c r="HPN78" s="8"/>
      <c r="HPO78" s="8"/>
      <c r="HPP78" s="8"/>
      <c r="HPQ78" s="8"/>
      <c r="HPR78" s="8"/>
      <c r="HPS78" s="8"/>
      <c r="HPT78" s="8"/>
      <c r="HPU78" s="8"/>
      <c r="HPV78" s="8"/>
      <c r="HPW78" s="8"/>
      <c r="HPX78" s="8"/>
      <c r="HPY78" s="8"/>
      <c r="HPZ78" s="8"/>
      <c r="HQA78" s="8"/>
      <c r="HQB78" s="8"/>
      <c r="HQC78" s="8"/>
      <c r="HQD78" s="8"/>
      <c r="HQE78" s="8"/>
      <c r="HQF78" s="8"/>
      <c r="HQG78" s="8"/>
      <c r="HQH78" s="8"/>
      <c r="HQI78" s="8"/>
      <c r="HQJ78" s="8"/>
      <c r="HQK78" s="8"/>
      <c r="HQL78" s="8"/>
      <c r="HQM78" s="8"/>
      <c r="HQN78" s="8"/>
      <c r="HQO78" s="8"/>
      <c r="HQP78" s="8"/>
      <c r="HQQ78" s="8"/>
      <c r="HQR78" s="8"/>
      <c r="HQS78" s="8"/>
      <c r="HQT78" s="8"/>
      <c r="HQU78" s="8"/>
      <c r="HQV78" s="8"/>
      <c r="HQW78" s="8"/>
      <c r="HQX78" s="8"/>
      <c r="HQY78" s="8"/>
      <c r="HQZ78" s="8"/>
      <c r="HRA78" s="8"/>
      <c r="HRB78" s="8"/>
      <c r="HRC78" s="8"/>
      <c r="HRD78" s="8"/>
      <c r="HRE78" s="8"/>
      <c r="HRF78" s="8"/>
      <c r="HRG78" s="8"/>
      <c r="HRH78" s="8"/>
      <c r="HRI78" s="8"/>
      <c r="HRJ78" s="8"/>
      <c r="HRK78" s="8"/>
      <c r="HRL78" s="8"/>
      <c r="HRM78" s="8"/>
      <c r="HRN78" s="8"/>
      <c r="HRO78" s="8"/>
      <c r="HRP78" s="8"/>
      <c r="HRQ78" s="8"/>
      <c r="HRR78" s="8"/>
      <c r="HRS78" s="8"/>
      <c r="HRT78" s="8"/>
      <c r="HRU78" s="8"/>
      <c r="HRV78" s="8"/>
      <c r="HRW78" s="8"/>
      <c r="HRX78" s="8"/>
      <c r="HRY78" s="8"/>
      <c r="HRZ78" s="8"/>
      <c r="HSA78" s="8"/>
      <c r="HSB78" s="8"/>
      <c r="HSC78" s="8"/>
      <c r="HSD78" s="8"/>
      <c r="HSE78" s="8"/>
      <c r="HSF78" s="8"/>
      <c r="HSG78" s="8"/>
      <c r="HSH78" s="8"/>
      <c r="HSI78" s="8"/>
      <c r="HSJ78" s="8"/>
      <c r="HSK78" s="8"/>
      <c r="HSL78" s="8"/>
      <c r="HSM78" s="8"/>
      <c r="HSN78" s="8"/>
      <c r="HSO78" s="8"/>
      <c r="HSP78" s="8"/>
      <c r="HSQ78" s="8"/>
      <c r="HSR78" s="8"/>
      <c r="HSS78" s="8"/>
      <c r="HST78" s="8"/>
      <c r="HSU78" s="8"/>
      <c r="HSV78" s="8"/>
      <c r="HSW78" s="8"/>
      <c r="HSX78" s="8"/>
      <c r="HSY78" s="8"/>
      <c r="HSZ78" s="8"/>
      <c r="HTA78" s="8"/>
      <c r="HTB78" s="8"/>
      <c r="HTC78" s="8"/>
      <c r="HTD78" s="8"/>
      <c r="HTE78" s="8"/>
      <c r="HTF78" s="8"/>
      <c r="HTG78" s="8"/>
      <c r="HTH78" s="8"/>
      <c r="HTI78" s="8"/>
      <c r="HTJ78" s="8"/>
      <c r="HTK78" s="8"/>
      <c r="HTL78" s="8"/>
      <c r="HTM78" s="8"/>
      <c r="HTN78" s="8"/>
      <c r="HTO78" s="8"/>
      <c r="HTP78" s="8"/>
      <c r="HTQ78" s="8"/>
      <c r="HTR78" s="8"/>
      <c r="HTS78" s="8"/>
      <c r="HTT78" s="8"/>
      <c r="HTU78" s="8"/>
      <c r="HTV78" s="8"/>
      <c r="HTW78" s="8"/>
      <c r="HTX78" s="8"/>
      <c r="HTY78" s="8"/>
      <c r="HTZ78" s="8"/>
      <c r="HUA78" s="8"/>
      <c r="HUB78" s="8"/>
      <c r="HUC78" s="8"/>
      <c r="HUD78" s="8"/>
      <c r="HUE78" s="8"/>
      <c r="HUF78" s="8"/>
      <c r="HUG78" s="8"/>
      <c r="HUH78" s="8"/>
      <c r="HUI78" s="8"/>
      <c r="HUJ78" s="8"/>
      <c r="HUK78" s="8"/>
      <c r="HUL78" s="8"/>
      <c r="HUM78" s="8"/>
      <c r="HUN78" s="8"/>
      <c r="HUO78" s="8"/>
      <c r="HUP78" s="8"/>
      <c r="HUQ78" s="8"/>
      <c r="HUR78" s="8"/>
      <c r="HUS78" s="8"/>
      <c r="HUT78" s="8"/>
      <c r="HUU78" s="8"/>
      <c r="HUV78" s="8"/>
      <c r="HUW78" s="8"/>
      <c r="HUX78" s="8"/>
      <c r="HUY78" s="8"/>
      <c r="HUZ78" s="8"/>
      <c r="HVA78" s="8"/>
      <c r="HVB78" s="8"/>
      <c r="HVC78" s="8"/>
      <c r="HVD78" s="8"/>
      <c r="HVE78" s="8"/>
      <c r="HVF78" s="8"/>
      <c r="HVG78" s="8"/>
      <c r="HVH78" s="8"/>
      <c r="HVI78" s="8"/>
      <c r="HVJ78" s="8"/>
      <c r="HVK78" s="8"/>
      <c r="HVL78" s="8"/>
      <c r="HVM78" s="8"/>
      <c r="HVN78" s="8"/>
      <c r="HVO78" s="8"/>
      <c r="HVP78" s="8"/>
      <c r="HVQ78" s="8"/>
      <c r="HVR78" s="8"/>
      <c r="HVS78" s="8"/>
      <c r="HVT78" s="8"/>
      <c r="HVU78" s="8"/>
      <c r="HVV78" s="8"/>
      <c r="HVW78" s="8"/>
      <c r="HVX78" s="8"/>
      <c r="HVY78" s="8"/>
      <c r="HVZ78" s="8"/>
      <c r="HWA78" s="8"/>
      <c r="HWB78" s="8"/>
      <c r="HWC78" s="8"/>
      <c r="HWD78" s="8"/>
      <c r="HWE78" s="8"/>
      <c r="HWF78" s="8"/>
      <c r="HWG78" s="8"/>
      <c r="HWH78" s="8"/>
      <c r="HWI78" s="8"/>
      <c r="HWJ78" s="8"/>
      <c r="HWK78" s="8"/>
      <c r="HWL78" s="8"/>
      <c r="HWM78" s="8"/>
      <c r="HWN78" s="8"/>
      <c r="HWO78" s="8"/>
      <c r="HWP78" s="8"/>
      <c r="HWQ78" s="8"/>
      <c r="HWR78" s="8"/>
      <c r="HWS78" s="8"/>
      <c r="HWT78" s="8"/>
      <c r="HWU78" s="8"/>
      <c r="HWV78" s="8"/>
      <c r="HWW78" s="8"/>
      <c r="HWX78" s="8"/>
      <c r="HWY78" s="8"/>
      <c r="HWZ78" s="8"/>
      <c r="HXA78" s="8"/>
      <c r="HXB78" s="8"/>
      <c r="HXC78" s="8"/>
      <c r="HXD78" s="8"/>
      <c r="HXE78" s="8"/>
      <c r="HXF78" s="8"/>
      <c r="HXG78" s="8"/>
      <c r="HXH78" s="8"/>
      <c r="HXI78" s="8"/>
      <c r="HXJ78" s="8"/>
      <c r="HXK78" s="8"/>
      <c r="HXL78" s="8"/>
      <c r="HXM78" s="8"/>
      <c r="HXN78" s="8"/>
      <c r="HXO78" s="8"/>
      <c r="HXP78" s="8"/>
      <c r="HXQ78" s="8"/>
      <c r="HXR78" s="8"/>
      <c r="HXS78" s="8"/>
      <c r="HXT78" s="8"/>
      <c r="HXU78" s="8"/>
      <c r="HXV78" s="8"/>
      <c r="HXW78" s="8"/>
      <c r="HXX78" s="8"/>
      <c r="HXY78" s="8"/>
      <c r="HXZ78" s="8"/>
      <c r="HYA78" s="8"/>
      <c r="HYB78" s="8"/>
      <c r="HYC78" s="8"/>
      <c r="HYD78" s="8"/>
      <c r="HYE78" s="8"/>
      <c r="HYF78" s="8"/>
      <c r="HYG78" s="8"/>
      <c r="HYH78" s="8"/>
      <c r="HYI78" s="8"/>
      <c r="HYJ78" s="8"/>
      <c r="HYK78" s="8"/>
      <c r="HYL78" s="8"/>
      <c r="HYM78" s="8"/>
      <c r="HYN78" s="8"/>
      <c r="HYO78" s="8"/>
      <c r="HYP78" s="8"/>
      <c r="HYQ78" s="8"/>
      <c r="HYR78" s="8"/>
      <c r="HYS78" s="8"/>
      <c r="HYT78" s="8"/>
      <c r="HYU78" s="8"/>
      <c r="HYV78" s="8"/>
      <c r="HYW78" s="8"/>
      <c r="HYX78" s="8"/>
      <c r="HYY78" s="8"/>
      <c r="HYZ78" s="8"/>
      <c r="HZA78" s="8"/>
      <c r="HZB78" s="8"/>
      <c r="HZC78" s="8"/>
      <c r="HZD78" s="8"/>
      <c r="HZE78" s="8"/>
      <c r="HZF78" s="8"/>
      <c r="HZG78" s="8"/>
      <c r="HZH78" s="8"/>
      <c r="HZI78" s="8"/>
      <c r="HZJ78" s="8"/>
      <c r="HZK78" s="8"/>
      <c r="HZL78" s="8"/>
      <c r="HZM78" s="8"/>
      <c r="HZN78" s="8"/>
      <c r="HZO78" s="8"/>
      <c r="HZP78" s="8"/>
      <c r="HZQ78" s="8"/>
      <c r="HZR78" s="8"/>
      <c r="HZS78" s="8"/>
      <c r="HZT78" s="8"/>
      <c r="HZU78" s="8"/>
      <c r="HZV78" s="8"/>
      <c r="HZW78" s="8"/>
      <c r="HZX78" s="8"/>
      <c r="HZY78" s="8"/>
      <c r="HZZ78" s="8"/>
      <c r="IAA78" s="8"/>
      <c r="IAB78" s="8"/>
      <c r="IAC78" s="8"/>
      <c r="IAD78" s="8"/>
      <c r="IAE78" s="8"/>
      <c r="IAF78" s="8"/>
      <c r="IAG78" s="8"/>
      <c r="IAH78" s="8"/>
      <c r="IAI78" s="8"/>
      <c r="IAJ78" s="8"/>
      <c r="IAK78" s="8"/>
      <c r="IAL78" s="8"/>
      <c r="IAM78" s="8"/>
      <c r="IAN78" s="8"/>
      <c r="IAO78" s="8"/>
      <c r="IAP78" s="8"/>
      <c r="IAQ78" s="8"/>
      <c r="IAR78" s="8"/>
      <c r="IAS78" s="8"/>
      <c r="IAT78" s="8"/>
      <c r="IAU78" s="8"/>
      <c r="IAV78" s="8"/>
      <c r="IAW78" s="8"/>
      <c r="IAX78" s="8"/>
      <c r="IAY78" s="8"/>
      <c r="IAZ78" s="8"/>
      <c r="IBA78" s="8"/>
      <c r="IBB78" s="8"/>
      <c r="IBC78" s="8"/>
      <c r="IBD78" s="8"/>
      <c r="IBE78" s="8"/>
      <c r="IBF78" s="8"/>
      <c r="IBG78" s="8"/>
      <c r="IBH78" s="8"/>
      <c r="IBI78" s="8"/>
      <c r="IBJ78" s="8"/>
      <c r="IBK78" s="8"/>
      <c r="IBL78" s="8"/>
      <c r="IBM78" s="8"/>
      <c r="IBN78" s="8"/>
      <c r="IBO78" s="8"/>
      <c r="IBP78" s="8"/>
      <c r="IBQ78" s="8"/>
      <c r="IBR78" s="8"/>
      <c r="IBS78" s="8"/>
      <c r="IBT78" s="8"/>
      <c r="IBU78" s="8"/>
      <c r="IBV78" s="8"/>
      <c r="IBW78" s="8"/>
      <c r="IBX78" s="8"/>
      <c r="IBY78" s="8"/>
      <c r="IBZ78" s="8"/>
      <c r="ICA78" s="8"/>
      <c r="ICB78" s="8"/>
      <c r="ICC78" s="8"/>
      <c r="ICD78" s="8"/>
      <c r="ICE78" s="8"/>
      <c r="ICF78" s="8"/>
      <c r="ICG78" s="8"/>
      <c r="ICH78" s="8"/>
      <c r="ICI78" s="8"/>
      <c r="ICJ78" s="8"/>
      <c r="ICK78" s="8"/>
      <c r="ICL78" s="8"/>
      <c r="ICM78" s="8"/>
      <c r="ICN78" s="8"/>
      <c r="ICO78" s="8"/>
      <c r="ICP78" s="8"/>
      <c r="ICQ78" s="8"/>
      <c r="ICR78" s="8"/>
      <c r="ICS78" s="8"/>
      <c r="ICT78" s="8"/>
      <c r="ICU78" s="8"/>
      <c r="ICV78" s="8"/>
      <c r="ICW78" s="8"/>
      <c r="ICX78" s="8"/>
      <c r="ICY78" s="8"/>
      <c r="ICZ78" s="8"/>
      <c r="IDA78" s="8"/>
      <c r="IDB78" s="8"/>
      <c r="IDC78" s="8"/>
      <c r="IDD78" s="8"/>
      <c r="IDE78" s="8"/>
      <c r="IDF78" s="8"/>
      <c r="IDG78" s="8"/>
      <c r="IDH78" s="8"/>
      <c r="IDI78" s="8"/>
      <c r="IDJ78" s="8"/>
      <c r="IDK78" s="8"/>
      <c r="IDL78" s="8"/>
      <c r="IDM78" s="8"/>
      <c r="IDN78" s="8"/>
      <c r="IDO78" s="8"/>
      <c r="IDP78" s="8"/>
      <c r="IDQ78" s="8"/>
      <c r="IDR78" s="8"/>
      <c r="IDS78" s="8"/>
      <c r="IDT78" s="8"/>
      <c r="IDU78" s="8"/>
      <c r="IDV78" s="8"/>
      <c r="IDW78" s="8"/>
      <c r="IDX78" s="8"/>
      <c r="IDY78" s="8"/>
      <c r="IDZ78" s="8"/>
      <c r="IEA78" s="8"/>
      <c r="IEB78" s="8"/>
      <c r="IEC78" s="8"/>
      <c r="IED78" s="8"/>
      <c r="IEE78" s="8"/>
      <c r="IEF78" s="8"/>
      <c r="IEG78" s="8"/>
      <c r="IEH78" s="8"/>
      <c r="IEI78" s="8"/>
      <c r="IEJ78" s="8"/>
      <c r="IEK78" s="8"/>
      <c r="IEL78" s="8"/>
      <c r="IEM78" s="8"/>
      <c r="IEN78" s="8"/>
      <c r="IEO78" s="8"/>
      <c r="IEP78" s="8"/>
      <c r="IEQ78" s="8"/>
      <c r="IER78" s="8"/>
      <c r="IES78" s="8"/>
      <c r="IET78" s="8"/>
      <c r="IEU78" s="8"/>
      <c r="IEV78" s="8"/>
      <c r="IEW78" s="8"/>
      <c r="IEX78" s="8"/>
      <c r="IEY78" s="8"/>
      <c r="IEZ78" s="8"/>
      <c r="IFA78" s="8"/>
      <c r="IFB78" s="8"/>
      <c r="IFC78" s="8"/>
      <c r="IFD78" s="8"/>
      <c r="IFE78" s="8"/>
      <c r="IFF78" s="8"/>
      <c r="IFG78" s="8"/>
      <c r="IFH78" s="8"/>
      <c r="IFI78" s="8"/>
      <c r="IFJ78" s="8"/>
      <c r="IFK78" s="8"/>
      <c r="IFL78" s="8"/>
      <c r="IFM78" s="8"/>
      <c r="IFN78" s="8"/>
      <c r="IFO78" s="8"/>
      <c r="IFP78" s="8"/>
      <c r="IFQ78" s="8"/>
      <c r="IFR78" s="8"/>
      <c r="IFS78" s="8"/>
      <c r="IFT78" s="8"/>
      <c r="IFU78" s="8"/>
      <c r="IFV78" s="8"/>
      <c r="IFW78" s="8"/>
      <c r="IFX78" s="8"/>
      <c r="IFY78" s="8"/>
      <c r="IFZ78" s="8"/>
      <c r="IGA78" s="8"/>
      <c r="IGB78" s="8"/>
      <c r="IGC78" s="8"/>
      <c r="IGD78" s="8"/>
      <c r="IGE78" s="8"/>
      <c r="IGF78" s="8"/>
      <c r="IGG78" s="8"/>
      <c r="IGH78" s="8"/>
      <c r="IGI78" s="8"/>
      <c r="IGJ78" s="8"/>
      <c r="IGK78" s="8"/>
      <c r="IGL78" s="8"/>
      <c r="IGM78" s="8"/>
      <c r="IGN78" s="8"/>
      <c r="IGO78" s="8"/>
      <c r="IGP78" s="8"/>
      <c r="IGQ78" s="8"/>
      <c r="IGR78" s="8"/>
      <c r="IGS78" s="8"/>
      <c r="IGT78" s="8"/>
      <c r="IGU78" s="8"/>
      <c r="IGV78" s="8"/>
      <c r="IGW78" s="8"/>
      <c r="IGX78" s="8"/>
      <c r="IGY78" s="8"/>
      <c r="IGZ78" s="8"/>
      <c r="IHA78" s="8"/>
      <c r="IHB78" s="8"/>
      <c r="IHC78" s="8"/>
      <c r="IHD78" s="8"/>
      <c r="IHE78" s="8"/>
      <c r="IHF78" s="8"/>
      <c r="IHG78" s="8"/>
      <c r="IHH78" s="8"/>
      <c r="IHI78" s="8"/>
      <c r="IHJ78" s="8"/>
      <c r="IHK78" s="8"/>
      <c r="IHL78" s="8"/>
      <c r="IHM78" s="8"/>
      <c r="IHN78" s="8"/>
      <c r="IHO78" s="8"/>
      <c r="IHP78" s="8"/>
      <c r="IHQ78" s="8"/>
      <c r="IHR78" s="8"/>
      <c r="IHS78" s="8"/>
      <c r="IHT78" s="8"/>
      <c r="IHU78" s="8"/>
      <c r="IHV78" s="8"/>
      <c r="IHW78" s="8"/>
      <c r="IHX78" s="8"/>
      <c r="IHY78" s="8"/>
      <c r="IHZ78" s="8"/>
      <c r="IIA78" s="8"/>
      <c r="IIB78" s="8"/>
      <c r="IIC78" s="8"/>
      <c r="IID78" s="8"/>
      <c r="IIE78" s="8"/>
      <c r="IIF78" s="8"/>
      <c r="IIG78" s="8"/>
      <c r="IIH78" s="8"/>
      <c r="III78" s="8"/>
      <c r="IIJ78" s="8"/>
      <c r="IIK78" s="8"/>
      <c r="IIL78" s="8"/>
      <c r="IIM78" s="8"/>
      <c r="IIN78" s="8"/>
      <c r="IIO78" s="8"/>
      <c r="IIP78" s="8"/>
      <c r="IIQ78" s="8"/>
      <c r="IIR78" s="8"/>
      <c r="IIS78" s="8"/>
      <c r="IIT78" s="8"/>
      <c r="IIU78" s="8"/>
      <c r="IIV78" s="8"/>
      <c r="IIW78" s="8"/>
      <c r="IIX78" s="8"/>
      <c r="IIY78" s="8"/>
      <c r="IIZ78" s="8"/>
      <c r="IJA78" s="8"/>
      <c r="IJB78" s="8"/>
      <c r="IJC78" s="8"/>
      <c r="IJD78" s="8"/>
      <c r="IJE78" s="8"/>
      <c r="IJF78" s="8"/>
      <c r="IJG78" s="8"/>
      <c r="IJH78" s="8"/>
      <c r="IJI78" s="8"/>
      <c r="IJJ78" s="8"/>
      <c r="IJK78" s="8"/>
      <c r="IJL78" s="8"/>
      <c r="IJM78" s="8"/>
      <c r="IJN78" s="8"/>
      <c r="IJO78" s="8"/>
      <c r="IJP78" s="8"/>
      <c r="IJQ78" s="8"/>
      <c r="IJR78" s="8"/>
      <c r="IJS78" s="8"/>
      <c r="IJT78" s="8"/>
      <c r="IJU78" s="8"/>
      <c r="IJV78" s="8"/>
      <c r="IJW78" s="8"/>
      <c r="IJX78" s="8"/>
      <c r="IJY78" s="8"/>
      <c r="IJZ78" s="8"/>
      <c r="IKA78" s="8"/>
      <c r="IKB78" s="8"/>
      <c r="IKC78" s="8"/>
      <c r="IKD78" s="8"/>
      <c r="IKE78" s="8"/>
      <c r="IKF78" s="8"/>
      <c r="IKG78" s="8"/>
      <c r="IKH78" s="8"/>
      <c r="IKI78" s="8"/>
      <c r="IKJ78" s="8"/>
      <c r="IKK78" s="8"/>
      <c r="IKL78" s="8"/>
      <c r="IKM78" s="8"/>
      <c r="IKN78" s="8"/>
      <c r="IKO78" s="8"/>
      <c r="IKP78" s="8"/>
      <c r="IKQ78" s="8"/>
      <c r="IKR78" s="8"/>
      <c r="IKS78" s="8"/>
      <c r="IKT78" s="8"/>
      <c r="IKU78" s="8"/>
      <c r="IKV78" s="8"/>
      <c r="IKW78" s="8"/>
      <c r="IKX78" s="8"/>
      <c r="IKY78" s="8"/>
      <c r="IKZ78" s="8"/>
      <c r="ILA78" s="8"/>
      <c r="ILB78" s="8"/>
      <c r="ILC78" s="8"/>
      <c r="ILD78" s="8"/>
      <c r="ILE78" s="8"/>
      <c r="ILF78" s="8"/>
      <c r="ILG78" s="8"/>
      <c r="ILH78" s="8"/>
      <c r="ILI78" s="8"/>
      <c r="ILJ78" s="8"/>
      <c r="ILK78" s="8"/>
      <c r="ILL78" s="8"/>
      <c r="ILM78" s="8"/>
      <c r="ILN78" s="8"/>
      <c r="ILO78" s="8"/>
      <c r="ILP78" s="8"/>
      <c r="ILQ78" s="8"/>
      <c r="ILR78" s="8"/>
      <c r="ILS78" s="8"/>
      <c r="ILT78" s="8"/>
      <c r="ILU78" s="8"/>
      <c r="ILV78" s="8"/>
      <c r="ILW78" s="8"/>
      <c r="ILX78" s="8"/>
      <c r="ILY78" s="8"/>
      <c r="ILZ78" s="8"/>
      <c r="IMA78" s="8"/>
      <c r="IMB78" s="8"/>
      <c r="IMC78" s="8"/>
      <c r="IMD78" s="8"/>
      <c r="IME78" s="8"/>
      <c r="IMF78" s="8"/>
      <c r="IMG78" s="8"/>
      <c r="IMH78" s="8"/>
      <c r="IMI78" s="8"/>
      <c r="IMJ78" s="8"/>
      <c r="IMK78" s="8"/>
      <c r="IML78" s="8"/>
      <c r="IMM78" s="8"/>
      <c r="IMN78" s="8"/>
      <c r="IMO78" s="8"/>
      <c r="IMP78" s="8"/>
      <c r="IMQ78" s="8"/>
      <c r="IMR78" s="8"/>
      <c r="IMS78" s="8"/>
      <c r="IMT78" s="8"/>
      <c r="IMU78" s="8"/>
      <c r="IMV78" s="8"/>
      <c r="IMW78" s="8"/>
      <c r="IMX78" s="8"/>
      <c r="IMY78" s="8"/>
      <c r="IMZ78" s="8"/>
      <c r="INA78" s="8"/>
      <c r="INB78" s="8"/>
      <c r="INC78" s="8"/>
      <c r="IND78" s="8"/>
      <c r="INE78" s="8"/>
      <c r="INF78" s="8"/>
      <c r="ING78" s="8"/>
      <c r="INH78" s="8"/>
      <c r="INI78" s="8"/>
      <c r="INJ78" s="8"/>
      <c r="INK78" s="8"/>
      <c r="INL78" s="8"/>
      <c r="INM78" s="8"/>
      <c r="INN78" s="8"/>
      <c r="INO78" s="8"/>
      <c r="INP78" s="8"/>
      <c r="INQ78" s="8"/>
      <c r="INR78" s="8"/>
      <c r="INS78" s="8"/>
      <c r="INT78" s="8"/>
      <c r="INU78" s="8"/>
      <c r="INV78" s="8"/>
      <c r="INW78" s="8"/>
      <c r="INX78" s="8"/>
      <c r="INY78" s="8"/>
      <c r="INZ78" s="8"/>
      <c r="IOA78" s="8"/>
      <c r="IOB78" s="8"/>
      <c r="IOC78" s="8"/>
      <c r="IOD78" s="8"/>
      <c r="IOE78" s="8"/>
      <c r="IOF78" s="8"/>
      <c r="IOG78" s="8"/>
      <c r="IOH78" s="8"/>
      <c r="IOI78" s="8"/>
      <c r="IOJ78" s="8"/>
      <c r="IOK78" s="8"/>
      <c r="IOL78" s="8"/>
      <c r="IOM78" s="8"/>
      <c r="ION78" s="8"/>
      <c r="IOO78" s="8"/>
      <c r="IOP78" s="8"/>
      <c r="IOQ78" s="8"/>
      <c r="IOR78" s="8"/>
      <c r="IOS78" s="8"/>
      <c r="IOT78" s="8"/>
      <c r="IOU78" s="8"/>
      <c r="IOV78" s="8"/>
      <c r="IOW78" s="8"/>
      <c r="IOX78" s="8"/>
      <c r="IOY78" s="8"/>
      <c r="IOZ78" s="8"/>
      <c r="IPA78" s="8"/>
      <c r="IPB78" s="8"/>
      <c r="IPC78" s="8"/>
      <c r="IPD78" s="8"/>
      <c r="IPE78" s="8"/>
      <c r="IPF78" s="8"/>
      <c r="IPG78" s="8"/>
      <c r="IPH78" s="8"/>
      <c r="IPI78" s="8"/>
      <c r="IPJ78" s="8"/>
      <c r="IPK78" s="8"/>
      <c r="IPL78" s="8"/>
      <c r="IPM78" s="8"/>
      <c r="IPN78" s="8"/>
      <c r="IPO78" s="8"/>
      <c r="IPP78" s="8"/>
      <c r="IPQ78" s="8"/>
      <c r="IPR78" s="8"/>
      <c r="IPS78" s="8"/>
      <c r="IPT78" s="8"/>
      <c r="IPU78" s="8"/>
      <c r="IPV78" s="8"/>
      <c r="IPW78" s="8"/>
      <c r="IPX78" s="8"/>
      <c r="IPY78" s="8"/>
      <c r="IPZ78" s="8"/>
      <c r="IQA78" s="8"/>
      <c r="IQB78" s="8"/>
      <c r="IQC78" s="8"/>
      <c r="IQD78" s="8"/>
      <c r="IQE78" s="8"/>
      <c r="IQF78" s="8"/>
      <c r="IQG78" s="8"/>
      <c r="IQH78" s="8"/>
      <c r="IQI78" s="8"/>
      <c r="IQJ78" s="8"/>
      <c r="IQK78" s="8"/>
      <c r="IQL78" s="8"/>
      <c r="IQM78" s="8"/>
      <c r="IQN78" s="8"/>
      <c r="IQO78" s="8"/>
      <c r="IQP78" s="8"/>
      <c r="IQQ78" s="8"/>
      <c r="IQR78" s="8"/>
      <c r="IQS78" s="8"/>
      <c r="IQT78" s="8"/>
      <c r="IQU78" s="8"/>
      <c r="IQV78" s="8"/>
      <c r="IQW78" s="8"/>
      <c r="IQX78" s="8"/>
      <c r="IQY78" s="8"/>
      <c r="IQZ78" s="8"/>
      <c r="IRA78" s="8"/>
      <c r="IRB78" s="8"/>
      <c r="IRC78" s="8"/>
      <c r="IRD78" s="8"/>
      <c r="IRE78" s="8"/>
      <c r="IRF78" s="8"/>
      <c r="IRG78" s="8"/>
      <c r="IRH78" s="8"/>
      <c r="IRI78" s="8"/>
      <c r="IRJ78" s="8"/>
      <c r="IRK78" s="8"/>
      <c r="IRL78" s="8"/>
      <c r="IRM78" s="8"/>
      <c r="IRN78" s="8"/>
      <c r="IRO78" s="8"/>
      <c r="IRP78" s="8"/>
      <c r="IRQ78" s="8"/>
      <c r="IRR78" s="8"/>
      <c r="IRS78" s="8"/>
      <c r="IRT78" s="8"/>
      <c r="IRU78" s="8"/>
      <c r="IRV78" s="8"/>
      <c r="IRW78" s="8"/>
      <c r="IRX78" s="8"/>
      <c r="IRY78" s="8"/>
      <c r="IRZ78" s="8"/>
      <c r="ISA78" s="8"/>
      <c r="ISB78" s="8"/>
      <c r="ISC78" s="8"/>
      <c r="ISD78" s="8"/>
      <c r="ISE78" s="8"/>
      <c r="ISF78" s="8"/>
      <c r="ISG78" s="8"/>
      <c r="ISH78" s="8"/>
      <c r="ISI78" s="8"/>
      <c r="ISJ78" s="8"/>
      <c r="ISK78" s="8"/>
      <c r="ISL78" s="8"/>
      <c r="ISM78" s="8"/>
      <c r="ISN78" s="8"/>
      <c r="ISO78" s="8"/>
      <c r="ISP78" s="8"/>
      <c r="ISQ78" s="8"/>
      <c r="ISR78" s="8"/>
      <c r="ISS78" s="8"/>
      <c r="IST78" s="8"/>
      <c r="ISU78" s="8"/>
      <c r="ISV78" s="8"/>
      <c r="ISW78" s="8"/>
      <c r="ISX78" s="8"/>
      <c r="ISY78" s="8"/>
      <c r="ISZ78" s="8"/>
      <c r="ITA78" s="8"/>
      <c r="ITB78" s="8"/>
      <c r="ITC78" s="8"/>
      <c r="ITD78" s="8"/>
      <c r="ITE78" s="8"/>
      <c r="ITF78" s="8"/>
      <c r="ITG78" s="8"/>
      <c r="ITH78" s="8"/>
      <c r="ITI78" s="8"/>
      <c r="ITJ78" s="8"/>
      <c r="ITK78" s="8"/>
      <c r="ITL78" s="8"/>
      <c r="ITM78" s="8"/>
      <c r="ITN78" s="8"/>
      <c r="ITO78" s="8"/>
      <c r="ITP78" s="8"/>
      <c r="ITQ78" s="8"/>
      <c r="ITR78" s="8"/>
      <c r="ITS78" s="8"/>
      <c r="ITT78" s="8"/>
      <c r="ITU78" s="8"/>
      <c r="ITV78" s="8"/>
      <c r="ITW78" s="8"/>
      <c r="ITX78" s="8"/>
      <c r="ITY78" s="8"/>
      <c r="ITZ78" s="8"/>
      <c r="IUA78" s="8"/>
      <c r="IUB78" s="8"/>
      <c r="IUC78" s="8"/>
      <c r="IUD78" s="8"/>
      <c r="IUE78" s="8"/>
      <c r="IUF78" s="8"/>
      <c r="IUG78" s="8"/>
      <c r="IUH78" s="8"/>
      <c r="IUI78" s="8"/>
      <c r="IUJ78" s="8"/>
      <c r="IUK78" s="8"/>
      <c r="IUL78" s="8"/>
      <c r="IUM78" s="8"/>
      <c r="IUN78" s="8"/>
      <c r="IUO78" s="8"/>
      <c r="IUP78" s="8"/>
      <c r="IUQ78" s="8"/>
      <c r="IUR78" s="8"/>
      <c r="IUS78" s="8"/>
      <c r="IUT78" s="8"/>
      <c r="IUU78" s="8"/>
      <c r="IUV78" s="8"/>
      <c r="IUW78" s="8"/>
      <c r="IUX78" s="8"/>
      <c r="IUY78" s="8"/>
      <c r="IUZ78" s="8"/>
      <c r="IVA78" s="8"/>
      <c r="IVB78" s="8"/>
      <c r="IVC78" s="8"/>
      <c r="IVD78" s="8"/>
      <c r="IVE78" s="8"/>
      <c r="IVF78" s="8"/>
      <c r="IVG78" s="8"/>
      <c r="IVH78" s="8"/>
      <c r="IVI78" s="8"/>
      <c r="IVJ78" s="8"/>
      <c r="IVK78" s="8"/>
      <c r="IVL78" s="8"/>
      <c r="IVM78" s="8"/>
      <c r="IVN78" s="8"/>
      <c r="IVO78" s="8"/>
      <c r="IVP78" s="8"/>
      <c r="IVQ78" s="8"/>
      <c r="IVR78" s="8"/>
      <c r="IVS78" s="8"/>
      <c r="IVT78" s="8"/>
      <c r="IVU78" s="8"/>
      <c r="IVV78" s="8"/>
      <c r="IVW78" s="8"/>
      <c r="IVX78" s="8"/>
      <c r="IVY78" s="8"/>
      <c r="IVZ78" s="8"/>
      <c r="IWA78" s="8"/>
      <c r="IWB78" s="8"/>
      <c r="IWC78" s="8"/>
      <c r="IWD78" s="8"/>
      <c r="IWE78" s="8"/>
      <c r="IWF78" s="8"/>
      <c r="IWG78" s="8"/>
      <c r="IWH78" s="8"/>
      <c r="IWI78" s="8"/>
      <c r="IWJ78" s="8"/>
      <c r="IWK78" s="8"/>
      <c r="IWL78" s="8"/>
      <c r="IWM78" s="8"/>
      <c r="IWN78" s="8"/>
      <c r="IWO78" s="8"/>
      <c r="IWP78" s="8"/>
      <c r="IWQ78" s="8"/>
      <c r="IWR78" s="8"/>
      <c r="IWS78" s="8"/>
      <c r="IWT78" s="8"/>
      <c r="IWU78" s="8"/>
      <c r="IWV78" s="8"/>
      <c r="IWW78" s="8"/>
      <c r="IWX78" s="8"/>
      <c r="IWY78" s="8"/>
      <c r="IWZ78" s="8"/>
      <c r="IXA78" s="8"/>
      <c r="IXB78" s="8"/>
      <c r="IXC78" s="8"/>
      <c r="IXD78" s="8"/>
      <c r="IXE78" s="8"/>
      <c r="IXF78" s="8"/>
      <c r="IXG78" s="8"/>
      <c r="IXH78" s="8"/>
      <c r="IXI78" s="8"/>
      <c r="IXJ78" s="8"/>
      <c r="IXK78" s="8"/>
      <c r="IXL78" s="8"/>
      <c r="IXM78" s="8"/>
      <c r="IXN78" s="8"/>
      <c r="IXO78" s="8"/>
      <c r="IXP78" s="8"/>
      <c r="IXQ78" s="8"/>
      <c r="IXR78" s="8"/>
      <c r="IXS78" s="8"/>
      <c r="IXT78" s="8"/>
      <c r="IXU78" s="8"/>
      <c r="IXV78" s="8"/>
      <c r="IXW78" s="8"/>
      <c r="IXX78" s="8"/>
      <c r="IXY78" s="8"/>
      <c r="IXZ78" s="8"/>
      <c r="IYA78" s="8"/>
      <c r="IYB78" s="8"/>
      <c r="IYC78" s="8"/>
      <c r="IYD78" s="8"/>
      <c r="IYE78" s="8"/>
      <c r="IYF78" s="8"/>
      <c r="IYG78" s="8"/>
      <c r="IYH78" s="8"/>
      <c r="IYI78" s="8"/>
      <c r="IYJ78" s="8"/>
      <c r="IYK78" s="8"/>
      <c r="IYL78" s="8"/>
      <c r="IYM78" s="8"/>
      <c r="IYN78" s="8"/>
      <c r="IYO78" s="8"/>
      <c r="IYP78" s="8"/>
      <c r="IYQ78" s="8"/>
      <c r="IYR78" s="8"/>
      <c r="IYS78" s="8"/>
      <c r="IYT78" s="8"/>
      <c r="IYU78" s="8"/>
      <c r="IYV78" s="8"/>
      <c r="IYW78" s="8"/>
      <c r="IYX78" s="8"/>
      <c r="IYY78" s="8"/>
      <c r="IYZ78" s="8"/>
      <c r="IZA78" s="8"/>
      <c r="IZB78" s="8"/>
      <c r="IZC78" s="8"/>
      <c r="IZD78" s="8"/>
      <c r="IZE78" s="8"/>
      <c r="IZF78" s="8"/>
      <c r="IZG78" s="8"/>
      <c r="IZH78" s="8"/>
      <c r="IZI78" s="8"/>
      <c r="IZJ78" s="8"/>
      <c r="IZK78" s="8"/>
      <c r="IZL78" s="8"/>
      <c r="IZM78" s="8"/>
      <c r="IZN78" s="8"/>
      <c r="IZO78" s="8"/>
      <c r="IZP78" s="8"/>
      <c r="IZQ78" s="8"/>
      <c r="IZR78" s="8"/>
      <c r="IZS78" s="8"/>
      <c r="IZT78" s="8"/>
      <c r="IZU78" s="8"/>
      <c r="IZV78" s="8"/>
      <c r="IZW78" s="8"/>
      <c r="IZX78" s="8"/>
      <c r="IZY78" s="8"/>
      <c r="IZZ78" s="8"/>
      <c r="JAA78" s="8"/>
      <c r="JAB78" s="8"/>
      <c r="JAC78" s="8"/>
      <c r="JAD78" s="8"/>
      <c r="JAE78" s="8"/>
      <c r="JAF78" s="8"/>
      <c r="JAG78" s="8"/>
      <c r="JAH78" s="8"/>
      <c r="JAI78" s="8"/>
      <c r="JAJ78" s="8"/>
      <c r="JAK78" s="8"/>
      <c r="JAL78" s="8"/>
      <c r="JAM78" s="8"/>
      <c r="JAN78" s="8"/>
      <c r="JAO78" s="8"/>
      <c r="JAP78" s="8"/>
      <c r="JAQ78" s="8"/>
      <c r="JAR78" s="8"/>
      <c r="JAS78" s="8"/>
      <c r="JAT78" s="8"/>
      <c r="JAU78" s="8"/>
      <c r="JAV78" s="8"/>
      <c r="JAW78" s="8"/>
      <c r="JAX78" s="8"/>
      <c r="JAY78" s="8"/>
      <c r="JAZ78" s="8"/>
      <c r="JBA78" s="8"/>
      <c r="JBB78" s="8"/>
      <c r="JBC78" s="8"/>
      <c r="JBD78" s="8"/>
      <c r="JBE78" s="8"/>
      <c r="JBF78" s="8"/>
      <c r="JBG78" s="8"/>
      <c r="JBH78" s="8"/>
      <c r="JBI78" s="8"/>
      <c r="JBJ78" s="8"/>
      <c r="JBK78" s="8"/>
      <c r="JBL78" s="8"/>
      <c r="JBM78" s="8"/>
      <c r="JBN78" s="8"/>
      <c r="JBO78" s="8"/>
      <c r="JBP78" s="8"/>
      <c r="JBQ78" s="8"/>
      <c r="JBR78" s="8"/>
      <c r="JBS78" s="8"/>
      <c r="JBT78" s="8"/>
      <c r="JBU78" s="8"/>
      <c r="JBV78" s="8"/>
      <c r="JBW78" s="8"/>
      <c r="JBX78" s="8"/>
      <c r="JBY78" s="8"/>
      <c r="JBZ78" s="8"/>
      <c r="JCA78" s="8"/>
      <c r="JCB78" s="8"/>
      <c r="JCC78" s="8"/>
      <c r="JCD78" s="8"/>
      <c r="JCE78" s="8"/>
      <c r="JCF78" s="8"/>
      <c r="JCG78" s="8"/>
      <c r="JCH78" s="8"/>
      <c r="JCI78" s="8"/>
      <c r="JCJ78" s="8"/>
      <c r="JCK78" s="8"/>
      <c r="JCL78" s="8"/>
      <c r="JCM78" s="8"/>
      <c r="JCN78" s="8"/>
      <c r="JCO78" s="8"/>
      <c r="JCP78" s="8"/>
      <c r="JCQ78" s="8"/>
      <c r="JCR78" s="8"/>
      <c r="JCS78" s="8"/>
      <c r="JCT78" s="8"/>
      <c r="JCU78" s="8"/>
      <c r="JCV78" s="8"/>
      <c r="JCW78" s="8"/>
      <c r="JCX78" s="8"/>
      <c r="JCY78" s="8"/>
      <c r="JCZ78" s="8"/>
      <c r="JDA78" s="8"/>
      <c r="JDB78" s="8"/>
      <c r="JDC78" s="8"/>
      <c r="JDD78" s="8"/>
      <c r="JDE78" s="8"/>
      <c r="JDF78" s="8"/>
      <c r="JDG78" s="8"/>
      <c r="JDH78" s="8"/>
      <c r="JDI78" s="8"/>
      <c r="JDJ78" s="8"/>
      <c r="JDK78" s="8"/>
      <c r="JDL78" s="8"/>
      <c r="JDM78" s="8"/>
      <c r="JDN78" s="8"/>
      <c r="JDO78" s="8"/>
      <c r="JDP78" s="8"/>
      <c r="JDQ78" s="8"/>
      <c r="JDR78" s="8"/>
      <c r="JDS78" s="8"/>
      <c r="JDT78" s="8"/>
      <c r="JDU78" s="8"/>
      <c r="JDV78" s="8"/>
      <c r="JDW78" s="8"/>
      <c r="JDX78" s="8"/>
      <c r="JDY78" s="8"/>
      <c r="JDZ78" s="8"/>
      <c r="JEA78" s="8"/>
      <c r="JEB78" s="8"/>
      <c r="JEC78" s="8"/>
      <c r="JED78" s="8"/>
      <c r="JEE78" s="8"/>
      <c r="JEF78" s="8"/>
      <c r="JEG78" s="8"/>
      <c r="JEH78" s="8"/>
      <c r="JEI78" s="8"/>
      <c r="JEJ78" s="8"/>
      <c r="JEK78" s="8"/>
      <c r="JEL78" s="8"/>
      <c r="JEM78" s="8"/>
      <c r="JEN78" s="8"/>
      <c r="JEO78" s="8"/>
      <c r="JEP78" s="8"/>
      <c r="JEQ78" s="8"/>
      <c r="JER78" s="8"/>
      <c r="JES78" s="8"/>
      <c r="JET78" s="8"/>
      <c r="JEU78" s="8"/>
      <c r="JEV78" s="8"/>
      <c r="JEW78" s="8"/>
      <c r="JEX78" s="8"/>
      <c r="JEY78" s="8"/>
      <c r="JEZ78" s="8"/>
      <c r="JFA78" s="8"/>
      <c r="JFB78" s="8"/>
      <c r="JFC78" s="8"/>
      <c r="JFD78" s="8"/>
      <c r="JFE78" s="8"/>
      <c r="JFF78" s="8"/>
      <c r="JFG78" s="8"/>
      <c r="JFH78" s="8"/>
      <c r="JFI78" s="8"/>
      <c r="JFJ78" s="8"/>
      <c r="JFK78" s="8"/>
      <c r="JFL78" s="8"/>
      <c r="JFM78" s="8"/>
      <c r="JFN78" s="8"/>
      <c r="JFO78" s="8"/>
      <c r="JFP78" s="8"/>
      <c r="JFQ78" s="8"/>
      <c r="JFR78" s="8"/>
      <c r="JFS78" s="8"/>
      <c r="JFT78" s="8"/>
      <c r="JFU78" s="8"/>
      <c r="JFV78" s="8"/>
      <c r="JFW78" s="8"/>
      <c r="JFX78" s="8"/>
      <c r="JFY78" s="8"/>
      <c r="JFZ78" s="8"/>
      <c r="JGA78" s="8"/>
      <c r="JGB78" s="8"/>
      <c r="JGC78" s="8"/>
      <c r="JGD78" s="8"/>
      <c r="JGE78" s="8"/>
      <c r="JGF78" s="8"/>
      <c r="JGG78" s="8"/>
      <c r="JGH78" s="8"/>
      <c r="JGI78" s="8"/>
      <c r="JGJ78" s="8"/>
      <c r="JGK78" s="8"/>
      <c r="JGL78" s="8"/>
      <c r="JGM78" s="8"/>
      <c r="JGN78" s="8"/>
      <c r="JGO78" s="8"/>
      <c r="JGP78" s="8"/>
      <c r="JGQ78" s="8"/>
      <c r="JGR78" s="8"/>
      <c r="JGS78" s="8"/>
      <c r="JGT78" s="8"/>
      <c r="JGU78" s="8"/>
      <c r="JGV78" s="8"/>
      <c r="JGW78" s="8"/>
      <c r="JGX78" s="8"/>
      <c r="JGY78" s="8"/>
      <c r="JGZ78" s="8"/>
      <c r="JHA78" s="8"/>
      <c r="JHB78" s="8"/>
      <c r="JHC78" s="8"/>
      <c r="JHD78" s="8"/>
      <c r="JHE78" s="8"/>
      <c r="JHF78" s="8"/>
      <c r="JHG78" s="8"/>
      <c r="JHH78" s="8"/>
      <c r="JHI78" s="8"/>
      <c r="JHJ78" s="8"/>
      <c r="JHK78" s="8"/>
      <c r="JHL78" s="8"/>
      <c r="JHM78" s="8"/>
      <c r="JHN78" s="8"/>
      <c r="JHO78" s="8"/>
      <c r="JHP78" s="8"/>
      <c r="JHQ78" s="8"/>
      <c r="JHR78" s="8"/>
      <c r="JHS78" s="8"/>
      <c r="JHT78" s="8"/>
      <c r="JHU78" s="8"/>
      <c r="JHV78" s="8"/>
      <c r="JHW78" s="8"/>
      <c r="JHX78" s="8"/>
      <c r="JHY78" s="8"/>
      <c r="JHZ78" s="8"/>
      <c r="JIA78" s="8"/>
      <c r="JIB78" s="8"/>
      <c r="JIC78" s="8"/>
      <c r="JID78" s="8"/>
      <c r="JIE78" s="8"/>
      <c r="JIF78" s="8"/>
      <c r="JIG78" s="8"/>
      <c r="JIH78" s="8"/>
      <c r="JII78" s="8"/>
      <c r="JIJ78" s="8"/>
      <c r="JIK78" s="8"/>
      <c r="JIL78" s="8"/>
      <c r="JIM78" s="8"/>
      <c r="JIN78" s="8"/>
      <c r="JIO78" s="8"/>
      <c r="JIP78" s="8"/>
      <c r="JIQ78" s="8"/>
      <c r="JIR78" s="8"/>
      <c r="JIS78" s="8"/>
      <c r="JIT78" s="8"/>
      <c r="JIU78" s="8"/>
      <c r="JIV78" s="8"/>
      <c r="JIW78" s="8"/>
      <c r="JIX78" s="8"/>
      <c r="JIY78" s="8"/>
      <c r="JIZ78" s="8"/>
      <c r="JJA78" s="8"/>
      <c r="JJB78" s="8"/>
      <c r="JJC78" s="8"/>
      <c r="JJD78" s="8"/>
      <c r="JJE78" s="8"/>
      <c r="JJF78" s="8"/>
      <c r="JJG78" s="8"/>
      <c r="JJH78" s="8"/>
      <c r="JJI78" s="8"/>
      <c r="JJJ78" s="8"/>
      <c r="JJK78" s="8"/>
      <c r="JJL78" s="8"/>
      <c r="JJM78" s="8"/>
      <c r="JJN78" s="8"/>
      <c r="JJO78" s="8"/>
      <c r="JJP78" s="8"/>
      <c r="JJQ78" s="8"/>
      <c r="JJR78" s="8"/>
      <c r="JJS78" s="8"/>
      <c r="JJT78" s="8"/>
      <c r="JJU78" s="8"/>
      <c r="JJV78" s="8"/>
      <c r="JJW78" s="8"/>
      <c r="JJX78" s="8"/>
      <c r="JJY78" s="8"/>
      <c r="JJZ78" s="8"/>
      <c r="JKA78" s="8"/>
      <c r="JKB78" s="8"/>
      <c r="JKC78" s="8"/>
      <c r="JKD78" s="8"/>
      <c r="JKE78" s="8"/>
      <c r="JKF78" s="8"/>
      <c r="JKG78" s="8"/>
      <c r="JKH78" s="8"/>
      <c r="JKI78" s="8"/>
      <c r="JKJ78" s="8"/>
      <c r="JKK78" s="8"/>
      <c r="JKL78" s="8"/>
      <c r="JKM78" s="8"/>
      <c r="JKN78" s="8"/>
      <c r="JKO78" s="8"/>
      <c r="JKP78" s="8"/>
      <c r="JKQ78" s="8"/>
      <c r="JKR78" s="8"/>
      <c r="JKS78" s="8"/>
      <c r="JKT78" s="8"/>
      <c r="JKU78" s="8"/>
      <c r="JKV78" s="8"/>
      <c r="JKW78" s="8"/>
      <c r="JKX78" s="8"/>
      <c r="JKY78" s="8"/>
      <c r="JKZ78" s="8"/>
      <c r="JLA78" s="8"/>
      <c r="JLB78" s="8"/>
      <c r="JLC78" s="8"/>
      <c r="JLD78" s="8"/>
      <c r="JLE78" s="8"/>
      <c r="JLF78" s="8"/>
      <c r="JLG78" s="8"/>
      <c r="JLH78" s="8"/>
      <c r="JLI78" s="8"/>
      <c r="JLJ78" s="8"/>
      <c r="JLK78" s="8"/>
      <c r="JLL78" s="8"/>
      <c r="JLM78" s="8"/>
      <c r="JLN78" s="8"/>
      <c r="JLO78" s="8"/>
      <c r="JLP78" s="8"/>
      <c r="JLQ78" s="8"/>
      <c r="JLR78" s="8"/>
      <c r="JLS78" s="8"/>
      <c r="JLT78" s="8"/>
      <c r="JLU78" s="8"/>
      <c r="JLV78" s="8"/>
      <c r="JLW78" s="8"/>
      <c r="JLX78" s="8"/>
      <c r="JLY78" s="8"/>
      <c r="JLZ78" s="8"/>
      <c r="JMA78" s="8"/>
      <c r="JMB78" s="8"/>
      <c r="JMC78" s="8"/>
      <c r="JMD78" s="8"/>
      <c r="JME78" s="8"/>
      <c r="JMF78" s="8"/>
      <c r="JMG78" s="8"/>
      <c r="JMH78" s="8"/>
      <c r="JMI78" s="8"/>
      <c r="JMJ78" s="8"/>
      <c r="JMK78" s="8"/>
      <c r="JML78" s="8"/>
      <c r="JMM78" s="8"/>
      <c r="JMN78" s="8"/>
      <c r="JMO78" s="8"/>
      <c r="JMP78" s="8"/>
      <c r="JMQ78" s="8"/>
      <c r="JMR78" s="8"/>
      <c r="JMS78" s="8"/>
      <c r="JMT78" s="8"/>
      <c r="JMU78" s="8"/>
      <c r="JMV78" s="8"/>
      <c r="JMW78" s="8"/>
      <c r="JMX78" s="8"/>
      <c r="JMY78" s="8"/>
      <c r="JMZ78" s="8"/>
      <c r="JNA78" s="8"/>
      <c r="JNB78" s="8"/>
      <c r="JNC78" s="8"/>
      <c r="JND78" s="8"/>
      <c r="JNE78" s="8"/>
      <c r="JNF78" s="8"/>
      <c r="JNG78" s="8"/>
      <c r="JNH78" s="8"/>
      <c r="JNI78" s="8"/>
      <c r="JNJ78" s="8"/>
      <c r="JNK78" s="8"/>
      <c r="JNL78" s="8"/>
      <c r="JNM78" s="8"/>
      <c r="JNN78" s="8"/>
      <c r="JNO78" s="8"/>
      <c r="JNP78" s="8"/>
      <c r="JNQ78" s="8"/>
      <c r="JNR78" s="8"/>
      <c r="JNS78" s="8"/>
      <c r="JNT78" s="8"/>
      <c r="JNU78" s="8"/>
      <c r="JNV78" s="8"/>
      <c r="JNW78" s="8"/>
      <c r="JNX78" s="8"/>
      <c r="JNY78" s="8"/>
      <c r="JNZ78" s="8"/>
      <c r="JOA78" s="8"/>
      <c r="JOB78" s="8"/>
      <c r="JOC78" s="8"/>
      <c r="JOD78" s="8"/>
      <c r="JOE78" s="8"/>
      <c r="JOF78" s="8"/>
      <c r="JOG78" s="8"/>
      <c r="JOH78" s="8"/>
      <c r="JOI78" s="8"/>
      <c r="JOJ78" s="8"/>
      <c r="JOK78" s="8"/>
      <c r="JOL78" s="8"/>
      <c r="JOM78" s="8"/>
      <c r="JON78" s="8"/>
      <c r="JOO78" s="8"/>
      <c r="JOP78" s="8"/>
      <c r="JOQ78" s="8"/>
      <c r="JOR78" s="8"/>
      <c r="JOS78" s="8"/>
      <c r="JOT78" s="8"/>
      <c r="JOU78" s="8"/>
      <c r="JOV78" s="8"/>
      <c r="JOW78" s="8"/>
      <c r="JOX78" s="8"/>
      <c r="JOY78" s="8"/>
      <c r="JOZ78" s="8"/>
      <c r="JPA78" s="8"/>
      <c r="JPB78" s="8"/>
      <c r="JPC78" s="8"/>
      <c r="JPD78" s="8"/>
      <c r="JPE78" s="8"/>
      <c r="JPF78" s="8"/>
      <c r="JPG78" s="8"/>
      <c r="JPH78" s="8"/>
      <c r="JPI78" s="8"/>
      <c r="JPJ78" s="8"/>
      <c r="JPK78" s="8"/>
      <c r="JPL78" s="8"/>
      <c r="JPM78" s="8"/>
      <c r="JPN78" s="8"/>
      <c r="JPO78" s="8"/>
      <c r="JPP78" s="8"/>
      <c r="JPQ78" s="8"/>
      <c r="JPR78" s="8"/>
      <c r="JPS78" s="8"/>
      <c r="JPT78" s="8"/>
      <c r="JPU78" s="8"/>
      <c r="JPV78" s="8"/>
      <c r="JPW78" s="8"/>
      <c r="JPX78" s="8"/>
      <c r="JPY78" s="8"/>
      <c r="JPZ78" s="8"/>
      <c r="JQA78" s="8"/>
      <c r="JQB78" s="8"/>
      <c r="JQC78" s="8"/>
      <c r="JQD78" s="8"/>
      <c r="JQE78" s="8"/>
      <c r="JQF78" s="8"/>
      <c r="JQG78" s="8"/>
      <c r="JQH78" s="8"/>
      <c r="JQI78" s="8"/>
      <c r="JQJ78" s="8"/>
      <c r="JQK78" s="8"/>
      <c r="JQL78" s="8"/>
      <c r="JQM78" s="8"/>
      <c r="JQN78" s="8"/>
      <c r="JQO78" s="8"/>
      <c r="JQP78" s="8"/>
      <c r="JQQ78" s="8"/>
      <c r="JQR78" s="8"/>
      <c r="JQS78" s="8"/>
      <c r="JQT78" s="8"/>
      <c r="JQU78" s="8"/>
      <c r="JQV78" s="8"/>
      <c r="JQW78" s="8"/>
      <c r="JQX78" s="8"/>
      <c r="JQY78" s="8"/>
      <c r="JQZ78" s="8"/>
      <c r="JRA78" s="8"/>
      <c r="JRB78" s="8"/>
      <c r="JRC78" s="8"/>
      <c r="JRD78" s="8"/>
      <c r="JRE78" s="8"/>
      <c r="JRF78" s="8"/>
      <c r="JRG78" s="8"/>
      <c r="JRH78" s="8"/>
      <c r="JRI78" s="8"/>
      <c r="JRJ78" s="8"/>
      <c r="JRK78" s="8"/>
      <c r="JRL78" s="8"/>
      <c r="JRM78" s="8"/>
      <c r="JRN78" s="8"/>
      <c r="JRO78" s="8"/>
      <c r="JRP78" s="8"/>
      <c r="JRQ78" s="8"/>
      <c r="JRR78" s="8"/>
      <c r="JRS78" s="8"/>
      <c r="JRT78" s="8"/>
      <c r="JRU78" s="8"/>
      <c r="JRV78" s="8"/>
      <c r="JRW78" s="8"/>
      <c r="JRX78" s="8"/>
      <c r="JRY78" s="8"/>
      <c r="JRZ78" s="8"/>
      <c r="JSA78" s="8"/>
      <c r="JSB78" s="8"/>
      <c r="JSC78" s="8"/>
      <c r="JSD78" s="8"/>
      <c r="JSE78" s="8"/>
      <c r="JSF78" s="8"/>
      <c r="JSG78" s="8"/>
      <c r="JSH78" s="8"/>
      <c r="JSI78" s="8"/>
      <c r="JSJ78" s="8"/>
      <c r="JSK78" s="8"/>
      <c r="JSL78" s="8"/>
      <c r="JSM78" s="8"/>
      <c r="JSN78" s="8"/>
      <c r="JSO78" s="8"/>
      <c r="JSP78" s="8"/>
      <c r="JSQ78" s="8"/>
      <c r="JSR78" s="8"/>
      <c r="JSS78" s="8"/>
      <c r="JST78" s="8"/>
      <c r="JSU78" s="8"/>
      <c r="JSV78" s="8"/>
      <c r="JSW78" s="8"/>
      <c r="JSX78" s="8"/>
      <c r="JSY78" s="8"/>
      <c r="JSZ78" s="8"/>
      <c r="JTA78" s="8"/>
      <c r="JTB78" s="8"/>
      <c r="JTC78" s="8"/>
      <c r="JTD78" s="8"/>
      <c r="JTE78" s="8"/>
      <c r="JTF78" s="8"/>
      <c r="JTG78" s="8"/>
      <c r="JTH78" s="8"/>
      <c r="JTI78" s="8"/>
      <c r="JTJ78" s="8"/>
      <c r="JTK78" s="8"/>
      <c r="JTL78" s="8"/>
      <c r="JTM78" s="8"/>
      <c r="JTN78" s="8"/>
      <c r="JTO78" s="8"/>
      <c r="JTP78" s="8"/>
      <c r="JTQ78" s="8"/>
      <c r="JTR78" s="8"/>
      <c r="JTS78" s="8"/>
      <c r="JTT78" s="8"/>
      <c r="JTU78" s="8"/>
      <c r="JTV78" s="8"/>
      <c r="JTW78" s="8"/>
      <c r="JTX78" s="8"/>
      <c r="JTY78" s="8"/>
      <c r="JTZ78" s="8"/>
      <c r="JUA78" s="8"/>
      <c r="JUB78" s="8"/>
      <c r="JUC78" s="8"/>
      <c r="JUD78" s="8"/>
      <c r="JUE78" s="8"/>
      <c r="JUF78" s="8"/>
      <c r="JUG78" s="8"/>
      <c r="JUH78" s="8"/>
      <c r="JUI78" s="8"/>
      <c r="JUJ78" s="8"/>
      <c r="JUK78" s="8"/>
      <c r="JUL78" s="8"/>
      <c r="JUM78" s="8"/>
      <c r="JUN78" s="8"/>
      <c r="JUO78" s="8"/>
      <c r="JUP78" s="8"/>
      <c r="JUQ78" s="8"/>
      <c r="JUR78" s="8"/>
      <c r="JUS78" s="8"/>
      <c r="JUT78" s="8"/>
      <c r="JUU78" s="8"/>
      <c r="JUV78" s="8"/>
      <c r="JUW78" s="8"/>
      <c r="JUX78" s="8"/>
      <c r="JUY78" s="8"/>
      <c r="JUZ78" s="8"/>
      <c r="JVA78" s="8"/>
      <c r="JVB78" s="8"/>
      <c r="JVC78" s="8"/>
      <c r="JVD78" s="8"/>
      <c r="JVE78" s="8"/>
      <c r="JVF78" s="8"/>
      <c r="JVG78" s="8"/>
      <c r="JVH78" s="8"/>
      <c r="JVI78" s="8"/>
      <c r="JVJ78" s="8"/>
      <c r="JVK78" s="8"/>
      <c r="JVL78" s="8"/>
      <c r="JVM78" s="8"/>
      <c r="JVN78" s="8"/>
      <c r="JVO78" s="8"/>
      <c r="JVP78" s="8"/>
      <c r="JVQ78" s="8"/>
      <c r="JVR78" s="8"/>
      <c r="JVS78" s="8"/>
      <c r="JVT78" s="8"/>
      <c r="JVU78" s="8"/>
      <c r="JVV78" s="8"/>
      <c r="JVW78" s="8"/>
      <c r="JVX78" s="8"/>
      <c r="JVY78" s="8"/>
      <c r="JVZ78" s="8"/>
      <c r="JWA78" s="8"/>
      <c r="JWB78" s="8"/>
      <c r="JWC78" s="8"/>
      <c r="JWD78" s="8"/>
      <c r="JWE78" s="8"/>
      <c r="JWF78" s="8"/>
      <c r="JWG78" s="8"/>
      <c r="JWH78" s="8"/>
      <c r="JWI78" s="8"/>
      <c r="JWJ78" s="8"/>
      <c r="JWK78" s="8"/>
      <c r="JWL78" s="8"/>
      <c r="JWM78" s="8"/>
      <c r="JWN78" s="8"/>
      <c r="JWO78" s="8"/>
      <c r="JWP78" s="8"/>
      <c r="JWQ78" s="8"/>
      <c r="JWR78" s="8"/>
      <c r="JWS78" s="8"/>
      <c r="JWT78" s="8"/>
      <c r="JWU78" s="8"/>
      <c r="JWV78" s="8"/>
      <c r="JWW78" s="8"/>
      <c r="JWX78" s="8"/>
      <c r="JWY78" s="8"/>
      <c r="JWZ78" s="8"/>
      <c r="JXA78" s="8"/>
      <c r="JXB78" s="8"/>
      <c r="JXC78" s="8"/>
      <c r="JXD78" s="8"/>
      <c r="JXE78" s="8"/>
      <c r="JXF78" s="8"/>
      <c r="JXG78" s="8"/>
      <c r="JXH78" s="8"/>
      <c r="JXI78" s="8"/>
      <c r="JXJ78" s="8"/>
      <c r="JXK78" s="8"/>
      <c r="JXL78" s="8"/>
      <c r="JXM78" s="8"/>
      <c r="JXN78" s="8"/>
      <c r="JXO78" s="8"/>
      <c r="JXP78" s="8"/>
      <c r="JXQ78" s="8"/>
      <c r="JXR78" s="8"/>
      <c r="JXS78" s="8"/>
      <c r="JXT78" s="8"/>
      <c r="JXU78" s="8"/>
      <c r="JXV78" s="8"/>
      <c r="JXW78" s="8"/>
      <c r="JXX78" s="8"/>
      <c r="JXY78" s="8"/>
      <c r="JXZ78" s="8"/>
      <c r="JYA78" s="8"/>
      <c r="JYB78" s="8"/>
      <c r="JYC78" s="8"/>
      <c r="JYD78" s="8"/>
      <c r="JYE78" s="8"/>
      <c r="JYF78" s="8"/>
      <c r="JYG78" s="8"/>
      <c r="JYH78" s="8"/>
      <c r="JYI78" s="8"/>
      <c r="JYJ78" s="8"/>
      <c r="JYK78" s="8"/>
      <c r="JYL78" s="8"/>
      <c r="JYM78" s="8"/>
      <c r="JYN78" s="8"/>
      <c r="JYO78" s="8"/>
      <c r="JYP78" s="8"/>
      <c r="JYQ78" s="8"/>
      <c r="JYR78" s="8"/>
      <c r="JYS78" s="8"/>
      <c r="JYT78" s="8"/>
      <c r="JYU78" s="8"/>
      <c r="JYV78" s="8"/>
      <c r="JYW78" s="8"/>
      <c r="JYX78" s="8"/>
      <c r="JYY78" s="8"/>
      <c r="JYZ78" s="8"/>
      <c r="JZA78" s="8"/>
      <c r="JZB78" s="8"/>
      <c r="JZC78" s="8"/>
      <c r="JZD78" s="8"/>
      <c r="JZE78" s="8"/>
      <c r="JZF78" s="8"/>
      <c r="JZG78" s="8"/>
      <c r="JZH78" s="8"/>
      <c r="JZI78" s="8"/>
      <c r="JZJ78" s="8"/>
      <c r="JZK78" s="8"/>
      <c r="JZL78" s="8"/>
      <c r="JZM78" s="8"/>
      <c r="JZN78" s="8"/>
      <c r="JZO78" s="8"/>
      <c r="JZP78" s="8"/>
      <c r="JZQ78" s="8"/>
      <c r="JZR78" s="8"/>
      <c r="JZS78" s="8"/>
      <c r="JZT78" s="8"/>
      <c r="JZU78" s="8"/>
      <c r="JZV78" s="8"/>
      <c r="JZW78" s="8"/>
      <c r="JZX78" s="8"/>
      <c r="JZY78" s="8"/>
      <c r="JZZ78" s="8"/>
      <c r="KAA78" s="8"/>
      <c r="KAB78" s="8"/>
      <c r="KAC78" s="8"/>
      <c r="KAD78" s="8"/>
      <c r="KAE78" s="8"/>
      <c r="KAF78" s="8"/>
      <c r="KAG78" s="8"/>
      <c r="KAH78" s="8"/>
      <c r="KAI78" s="8"/>
      <c r="KAJ78" s="8"/>
      <c r="KAK78" s="8"/>
      <c r="KAL78" s="8"/>
      <c r="KAM78" s="8"/>
      <c r="KAN78" s="8"/>
      <c r="KAO78" s="8"/>
      <c r="KAP78" s="8"/>
      <c r="KAQ78" s="8"/>
      <c r="KAR78" s="8"/>
      <c r="KAS78" s="8"/>
      <c r="KAT78" s="8"/>
      <c r="KAU78" s="8"/>
      <c r="KAV78" s="8"/>
      <c r="KAW78" s="8"/>
      <c r="KAX78" s="8"/>
      <c r="KAY78" s="8"/>
      <c r="KAZ78" s="8"/>
      <c r="KBA78" s="8"/>
      <c r="KBB78" s="8"/>
      <c r="KBC78" s="8"/>
      <c r="KBD78" s="8"/>
      <c r="KBE78" s="8"/>
      <c r="KBF78" s="8"/>
      <c r="KBG78" s="8"/>
      <c r="KBH78" s="8"/>
      <c r="KBI78" s="8"/>
      <c r="KBJ78" s="8"/>
      <c r="KBK78" s="8"/>
      <c r="KBL78" s="8"/>
      <c r="KBM78" s="8"/>
      <c r="KBN78" s="8"/>
      <c r="KBO78" s="8"/>
      <c r="KBP78" s="8"/>
      <c r="KBQ78" s="8"/>
      <c r="KBR78" s="8"/>
      <c r="KBS78" s="8"/>
      <c r="KBT78" s="8"/>
      <c r="KBU78" s="8"/>
      <c r="KBV78" s="8"/>
      <c r="KBW78" s="8"/>
      <c r="KBX78" s="8"/>
      <c r="KBY78" s="8"/>
      <c r="KBZ78" s="8"/>
      <c r="KCA78" s="8"/>
      <c r="KCB78" s="8"/>
      <c r="KCC78" s="8"/>
      <c r="KCD78" s="8"/>
      <c r="KCE78" s="8"/>
      <c r="KCF78" s="8"/>
      <c r="KCG78" s="8"/>
      <c r="KCH78" s="8"/>
      <c r="KCI78" s="8"/>
      <c r="KCJ78" s="8"/>
      <c r="KCK78" s="8"/>
      <c r="KCL78" s="8"/>
      <c r="KCM78" s="8"/>
      <c r="KCN78" s="8"/>
      <c r="KCO78" s="8"/>
      <c r="KCP78" s="8"/>
      <c r="KCQ78" s="8"/>
      <c r="KCR78" s="8"/>
      <c r="KCS78" s="8"/>
      <c r="KCT78" s="8"/>
      <c r="KCU78" s="8"/>
      <c r="KCV78" s="8"/>
      <c r="KCW78" s="8"/>
      <c r="KCX78" s="8"/>
      <c r="KCY78" s="8"/>
      <c r="KCZ78" s="8"/>
      <c r="KDA78" s="8"/>
      <c r="KDB78" s="8"/>
      <c r="KDC78" s="8"/>
      <c r="KDD78" s="8"/>
      <c r="KDE78" s="8"/>
      <c r="KDF78" s="8"/>
      <c r="KDG78" s="8"/>
      <c r="KDH78" s="8"/>
      <c r="KDI78" s="8"/>
      <c r="KDJ78" s="8"/>
      <c r="KDK78" s="8"/>
      <c r="KDL78" s="8"/>
      <c r="KDM78" s="8"/>
      <c r="KDN78" s="8"/>
      <c r="KDO78" s="8"/>
      <c r="KDP78" s="8"/>
      <c r="KDQ78" s="8"/>
      <c r="KDR78" s="8"/>
      <c r="KDS78" s="8"/>
      <c r="KDT78" s="8"/>
      <c r="KDU78" s="8"/>
      <c r="KDV78" s="8"/>
      <c r="KDW78" s="8"/>
      <c r="KDX78" s="8"/>
      <c r="KDY78" s="8"/>
      <c r="KDZ78" s="8"/>
      <c r="KEA78" s="8"/>
      <c r="KEB78" s="8"/>
      <c r="KEC78" s="8"/>
      <c r="KED78" s="8"/>
      <c r="KEE78" s="8"/>
      <c r="KEF78" s="8"/>
      <c r="KEG78" s="8"/>
      <c r="KEH78" s="8"/>
      <c r="KEI78" s="8"/>
      <c r="KEJ78" s="8"/>
      <c r="KEK78" s="8"/>
      <c r="KEL78" s="8"/>
      <c r="KEM78" s="8"/>
      <c r="KEN78" s="8"/>
      <c r="KEO78" s="8"/>
      <c r="KEP78" s="8"/>
      <c r="KEQ78" s="8"/>
      <c r="KER78" s="8"/>
      <c r="KES78" s="8"/>
      <c r="KET78" s="8"/>
      <c r="KEU78" s="8"/>
      <c r="KEV78" s="8"/>
      <c r="KEW78" s="8"/>
      <c r="KEX78" s="8"/>
      <c r="KEY78" s="8"/>
      <c r="KEZ78" s="8"/>
      <c r="KFA78" s="8"/>
      <c r="KFB78" s="8"/>
      <c r="KFC78" s="8"/>
      <c r="KFD78" s="8"/>
      <c r="KFE78" s="8"/>
      <c r="KFF78" s="8"/>
      <c r="KFG78" s="8"/>
      <c r="KFH78" s="8"/>
      <c r="KFI78" s="8"/>
      <c r="KFJ78" s="8"/>
      <c r="KFK78" s="8"/>
      <c r="KFL78" s="8"/>
      <c r="KFM78" s="8"/>
      <c r="KFN78" s="8"/>
      <c r="KFO78" s="8"/>
      <c r="KFP78" s="8"/>
      <c r="KFQ78" s="8"/>
      <c r="KFR78" s="8"/>
      <c r="KFS78" s="8"/>
      <c r="KFT78" s="8"/>
      <c r="KFU78" s="8"/>
      <c r="KFV78" s="8"/>
      <c r="KFW78" s="8"/>
      <c r="KFX78" s="8"/>
      <c r="KFY78" s="8"/>
      <c r="KFZ78" s="8"/>
      <c r="KGA78" s="8"/>
      <c r="KGB78" s="8"/>
      <c r="KGC78" s="8"/>
      <c r="KGD78" s="8"/>
      <c r="KGE78" s="8"/>
      <c r="KGF78" s="8"/>
      <c r="KGG78" s="8"/>
      <c r="KGH78" s="8"/>
      <c r="KGI78" s="8"/>
      <c r="KGJ78" s="8"/>
      <c r="KGK78" s="8"/>
      <c r="KGL78" s="8"/>
      <c r="KGM78" s="8"/>
      <c r="KGN78" s="8"/>
      <c r="KGO78" s="8"/>
      <c r="KGP78" s="8"/>
      <c r="KGQ78" s="8"/>
      <c r="KGR78" s="8"/>
      <c r="KGS78" s="8"/>
      <c r="KGT78" s="8"/>
      <c r="KGU78" s="8"/>
      <c r="KGV78" s="8"/>
      <c r="KGW78" s="8"/>
      <c r="KGX78" s="8"/>
      <c r="KGY78" s="8"/>
      <c r="KGZ78" s="8"/>
      <c r="KHA78" s="8"/>
      <c r="KHB78" s="8"/>
      <c r="KHC78" s="8"/>
      <c r="KHD78" s="8"/>
      <c r="KHE78" s="8"/>
      <c r="KHF78" s="8"/>
      <c r="KHG78" s="8"/>
      <c r="KHH78" s="8"/>
      <c r="KHI78" s="8"/>
      <c r="KHJ78" s="8"/>
      <c r="KHK78" s="8"/>
      <c r="KHL78" s="8"/>
      <c r="KHM78" s="8"/>
      <c r="KHN78" s="8"/>
      <c r="KHO78" s="8"/>
      <c r="KHP78" s="8"/>
      <c r="KHQ78" s="8"/>
      <c r="KHR78" s="8"/>
      <c r="KHS78" s="8"/>
      <c r="KHT78" s="8"/>
      <c r="KHU78" s="8"/>
      <c r="KHV78" s="8"/>
      <c r="KHW78" s="8"/>
      <c r="KHX78" s="8"/>
      <c r="KHY78" s="8"/>
      <c r="KHZ78" s="8"/>
      <c r="KIA78" s="8"/>
      <c r="KIB78" s="8"/>
      <c r="KIC78" s="8"/>
      <c r="KID78" s="8"/>
      <c r="KIE78" s="8"/>
      <c r="KIF78" s="8"/>
      <c r="KIG78" s="8"/>
      <c r="KIH78" s="8"/>
      <c r="KII78" s="8"/>
      <c r="KIJ78" s="8"/>
      <c r="KIK78" s="8"/>
      <c r="KIL78" s="8"/>
      <c r="KIM78" s="8"/>
      <c r="KIN78" s="8"/>
      <c r="KIO78" s="8"/>
      <c r="KIP78" s="8"/>
      <c r="KIQ78" s="8"/>
      <c r="KIR78" s="8"/>
      <c r="KIS78" s="8"/>
      <c r="KIT78" s="8"/>
      <c r="KIU78" s="8"/>
      <c r="KIV78" s="8"/>
      <c r="KIW78" s="8"/>
      <c r="KIX78" s="8"/>
      <c r="KIY78" s="8"/>
      <c r="KIZ78" s="8"/>
      <c r="KJA78" s="8"/>
      <c r="KJB78" s="8"/>
      <c r="KJC78" s="8"/>
      <c r="KJD78" s="8"/>
      <c r="KJE78" s="8"/>
      <c r="KJF78" s="8"/>
      <c r="KJG78" s="8"/>
      <c r="KJH78" s="8"/>
      <c r="KJI78" s="8"/>
      <c r="KJJ78" s="8"/>
      <c r="KJK78" s="8"/>
      <c r="KJL78" s="8"/>
      <c r="KJM78" s="8"/>
      <c r="KJN78" s="8"/>
      <c r="KJO78" s="8"/>
      <c r="KJP78" s="8"/>
      <c r="KJQ78" s="8"/>
      <c r="KJR78" s="8"/>
      <c r="KJS78" s="8"/>
      <c r="KJT78" s="8"/>
      <c r="KJU78" s="8"/>
      <c r="KJV78" s="8"/>
      <c r="KJW78" s="8"/>
      <c r="KJX78" s="8"/>
      <c r="KJY78" s="8"/>
      <c r="KJZ78" s="8"/>
      <c r="KKA78" s="8"/>
      <c r="KKB78" s="8"/>
      <c r="KKC78" s="8"/>
      <c r="KKD78" s="8"/>
      <c r="KKE78" s="8"/>
      <c r="KKF78" s="8"/>
      <c r="KKG78" s="8"/>
      <c r="KKH78" s="8"/>
      <c r="KKI78" s="8"/>
      <c r="KKJ78" s="8"/>
      <c r="KKK78" s="8"/>
      <c r="KKL78" s="8"/>
      <c r="KKM78" s="8"/>
      <c r="KKN78" s="8"/>
      <c r="KKO78" s="8"/>
      <c r="KKP78" s="8"/>
      <c r="KKQ78" s="8"/>
      <c r="KKR78" s="8"/>
      <c r="KKS78" s="8"/>
      <c r="KKT78" s="8"/>
      <c r="KKU78" s="8"/>
      <c r="KKV78" s="8"/>
      <c r="KKW78" s="8"/>
      <c r="KKX78" s="8"/>
      <c r="KKY78" s="8"/>
      <c r="KKZ78" s="8"/>
      <c r="KLA78" s="8"/>
      <c r="KLB78" s="8"/>
      <c r="KLC78" s="8"/>
      <c r="KLD78" s="8"/>
      <c r="KLE78" s="8"/>
      <c r="KLF78" s="8"/>
      <c r="KLG78" s="8"/>
      <c r="KLH78" s="8"/>
      <c r="KLI78" s="8"/>
      <c r="KLJ78" s="8"/>
      <c r="KLK78" s="8"/>
      <c r="KLL78" s="8"/>
      <c r="KLM78" s="8"/>
      <c r="KLN78" s="8"/>
      <c r="KLO78" s="8"/>
      <c r="KLP78" s="8"/>
      <c r="KLQ78" s="8"/>
      <c r="KLR78" s="8"/>
      <c r="KLS78" s="8"/>
      <c r="KLT78" s="8"/>
      <c r="KLU78" s="8"/>
      <c r="KLV78" s="8"/>
      <c r="KLW78" s="8"/>
      <c r="KLX78" s="8"/>
      <c r="KLY78" s="8"/>
      <c r="KLZ78" s="8"/>
      <c r="KMA78" s="8"/>
      <c r="KMB78" s="8"/>
      <c r="KMC78" s="8"/>
      <c r="KMD78" s="8"/>
      <c r="KME78" s="8"/>
      <c r="KMF78" s="8"/>
      <c r="KMG78" s="8"/>
      <c r="KMH78" s="8"/>
      <c r="KMI78" s="8"/>
      <c r="KMJ78" s="8"/>
      <c r="KMK78" s="8"/>
      <c r="KML78" s="8"/>
      <c r="KMM78" s="8"/>
      <c r="KMN78" s="8"/>
      <c r="KMO78" s="8"/>
      <c r="KMP78" s="8"/>
      <c r="KMQ78" s="8"/>
      <c r="KMR78" s="8"/>
      <c r="KMS78" s="8"/>
      <c r="KMT78" s="8"/>
      <c r="KMU78" s="8"/>
      <c r="KMV78" s="8"/>
      <c r="KMW78" s="8"/>
      <c r="KMX78" s="8"/>
      <c r="KMY78" s="8"/>
      <c r="KMZ78" s="8"/>
      <c r="KNA78" s="8"/>
      <c r="KNB78" s="8"/>
      <c r="KNC78" s="8"/>
      <c r="KND78" s="8"/>
      <c r="KNE78" s="8"/>
      <c r="KNF78" s="8"/>
      <c r="KNG78" s="8"/>
      <c r="KNH78" s="8"/>
      <c r="KNI78" s="8"/>
      <c r="KNJ78" s="8"/>
      <c r="KNK78" s="8"/>
      <c r="KNL78" s="8"/>
      <c r="KNM78" s="8"/>
      <c r="KNN78" s="8"/>
      <c r="KNO78" s="8"/>
      <c r="KNP78" s="8"/>
      <c r="KNQ78" s="8"/>
      <c r="KNR78" s="8"/>
      <c r="KNS78" s="8"/>
      <c r="KNT78" s="8"/>
      <c r="KNU78" s="8"/>
      <c r="KNV78" s="8"/>
      <c r="KNW78" s="8"/>
      <c r="KNX78" s="8"/>
      <c r="KNY78" s="8"/>
      <c r="KNZ78" s="8"/>
      <c r="KOA78" s="8"/>
      <c r="KOB78" s="8"/>
      <c r="KOC78" s="8"/>
      <c r="KOD78" s="8"/>
      <c r="KOE78" s="8"/>
      <c r="KOF78" s="8"/>
      <c r="KOG78" s="8"/>
      <c r="KOH78" s="8"/>
      <c r="KOI78" s="8"/>
      <c r="KOJ78" s="8"/>
      <c r="KOK78" s="8"/>
      <c r="KOL78" s="8"/>
      <c r="KOM78" s="8"/>
      <c r="KON78" s="8"/>
      <c r="KOO78" s="8"/>
      <c r="KOP78" s="8"/>
      <c r="KOQ78" s="8"/>
      <c r="KOR78" s="8"/>
      <c r="KOS78" s="8"/>
      <c r="KOT78" s="8"/>
      <c r="KOU78" s="8"/>
      <c r="KOV78" s="8"/>
      <c r="KOW78" s="8"/>
      <c r="KOX78" s="8"/>
      <c r="KOY78" s="8"/>
      <c r="KOZ78" s="8"/>
      <c r="KPA78" s="8"/>
      <c r="KPB78" s="8"/>
      <c r="KPC78" s="8"/>
      <c r="KPD78" s="8"/>
      <c r="KPE78" s="8"/>
      <c r="KPF78" s="8"/>
      <c r="KPG78" s="8"/>
      <c r="KPH78" s="8"/>
      <c r="KPI78" s="8"/>
      <c r="KPJ78" s="8"/>
      <c r="KPK78" s="8"/>
      <c r="KPL78" s="8"/>
      <c r="KPM78" s="8"/>
      <c r="KPN78" s="8"/>
      <c r="KPO78" s="8"/>
      <c r="KPP78" s="8"/>
      <c r="KPQ78" s="8"/>
      <c r="KPR78" s="8"/>
      <c r="KPS78" s="8"/>
      <c r="KPT78" s="8"/>
      <c r="KPU78" s="8"/>
      <c r="KPV78" s="8"/>
      <c r="KPW78" s="8"/>
      <c r="KPX78" s="8"/>
      <c r="KPY78" s="8"/>
      <c r="KPZ78" s="8"/>
      <c r="KQA78" s="8"/>
      <c r="KQB78" s="8"/>
      <c r="KQC78" s="8"/>
      <c r="KQD78" s="8"/>
      <c r="KQE78" s="8"/>
      <c r="KQF78" s="8"/>
      <c r="KQG78" s="8"/>
      <c r="KQH78" s="8"/>
      <c r="KQI78" s="8"/>
      <c r="KQJ78" s="8"/>
      <c r="KQK78" s="8"/>
      <c r="KQL78" s="8"/>
      <c r="KQM78" s="8"/>
      <c r="KQN78" s="8"/>
      <c r="KQO78" s="8"/>
      <c r="KQP78" s="8"/>
      <c r="KQQ78" s="8"/>
      <c r="KQR78" s="8"/>
      <c r="KQS78" s="8"/>
      <c r="KQT78" s="8"/>
      <c r="KQU78" s="8"/>
      <c r="KQV78" s="8"/>
      <c r="KQW78" s="8"/>
      <c r="KQX78" s="8"/>
      <c r="KQY78" s="8"/>
      <c r="KQZ78" s="8"/>
      <c r="KRA78" s="8"/>
      <c r="KRB78" s="8"/>
      <c r="KRC78" s="8"/>
      <c r="KRD78" s="8"/>
      <c r="KRE78" s="8"/>
      <c r="KRF78" s="8"/>
      <c r="KRG78" s="8"/>
      <c r="KRH78" s="8"/>
      <c r="KRI78" s="8"/>
      <c r="KRJ78" s="8"/>
      <c r="KRK78" s="8"/>
      <c r="KRL78" s="8"/>
      <c r="KRM78" s="8"/>
      <c r="KRN78" s="8"/>
      <c r="KRO78" s="8"/>
      <c r="KRP78" s="8"/>
      <c r="KRQ78" s="8"/>
      <c r="KRR78" s="8"/>
      <c r="KRS78" s="8"/>
      <c r="KRT78" s="8"/>
      <c r="KRU78" s="8"/>
      <c r="KRV78" s="8"/>
      <c r="KRW78" s="8"/>
      <c r="KRX78" s="8"/>
      <c r="KRY78" s="8"/>
      <c r="KRZ78" s="8"/>
      <c r="KSA78" s="8"/>
      <c r="KSB78" s="8"/>
      <c r="KSC78" s="8"/>
      <c r="KSD78" s="8"/>
      <c r="KSE78" s="8"/>
      <c r="KSF78" s="8"/>
      <c r="KSG78" s="8"/>
      <c r="KSH78" s="8"/>
      <c r="KSI78" s="8"/>
      <c r="KSJ78" s="8"/>
      <c r="KSK78" s="8"/>
      <c r="KSL78" s="8"/>
      <c r="KSM78" s="8"/>
      <c r="KSN78" s="8"/>
      <c r="KSO78" s="8"/>
      <c r="KSP78" s="8"/>
      <c r="KSQ78" s="8"/>
      <c r="KSR78" s="8"/>
      <c r="KSS78" s="8"/>
      <c r="KST78" s="8"/>
      <c r="KSU78" s="8"/>
      <c r="KSV78" s="8"/>
      <c r="KSW78" s="8"/>
      <c r="KSX78" s="8"/>
      <c r="KSY78" s="8"/>
      <c r="KSZ78" s="8"/>
      <c r="KTA78" s="8"/>
      <c r="KTB78" s="8"/>
      <c r="KTC78" s="8"/>
      <c r="KTD78" s="8"/>
      <c r="KTE78" s="8"/>
      <c r="KTF78" s="8"/>
      <c r="KTG78" s="8"/>
      <c r="KTH78" s="8"/>
      <c r="KTI78" s="8"/>
      <c r="KTJ78" s="8"/>
      <c r="KTK78" s="8"/>
      <c r="KTL78" s="8"/>
      <c r="KTM78" s="8"/>
      <c r="KTN78" s="8"/>
      <c r="KTO78" s="8"/>
      <c r="KTP78" s="8"/>
      <c r="KTQ78" s="8"/>
      <c r="KTR78" s="8"/>
      <c r="KTS78" s="8"/>
      <c r="KTT78" s="8"/>
      <c r="KTU78" s="8"/>
      <c r="KTV78" s="8"/>
      <c r="KTW78" s="8"/>
      <c r="KTX78" s="8"/>
      <c r="KTY78" s="8"/>
      <c r="KTZ78" s="8"/>
      <c r="KUA78" s="8"/>
      <c r="KUB78" s="8"/>
      <c r="KUC78" s="8"/>
      <c r="KUD78" s="8"/>
      <c r="KUE78" s="8"/>
      <c r="KUF78" s="8"/>
      <c r="KUG78" s="8"/>
      <c r="KUH78" s="8"/>
      <c r="KUI78" s="8"/>
      <c r="KUJ78" s="8"/>
      <c r="KUK78" s="8"/>
      <c r="KUL78" s="8"/>
      <c r="KUM78" s="8"/>
      <c r="KUN78" s="8"/>
      <c r="KUO78" s="8"/>
      <c r="KUP78" s="8"/>
      <c r="KUQ78" s="8"/>
      <c r="KUR78" s="8"/>
      <c r="KUS78" s="8"/>
      <c r="KUT78" s="8"/>
      <c r="KUU78" s="8"/>
      <c r="KUV78" s="8"/>
      <c r="KUW78" s="8"/>
      <c r="KUX78" s="8"/>
      <c r="KUY78" s="8"/>
      <c r="KUZ78" s="8"/>
      <c r="KVA78" s="8"/>
      <c r="KVB78" s="8"/>
      <c r="KVC78" s="8"/>
      <c r="KVD78" s="8"/>
      <c r="KVE78" s="8"/>
      <c r="KVF78" s="8"/>
      <c r="KVG78" s="8"/>
      <c r="KVH78" s="8"/>
      <c r="KVI78" s="8"/>
      <c r="KVJ78" s="8"/>
      <c r="KVK78" s="8"/>
      <c r="KVL78" s="8"/>
      <c r="KVM78" s="8"/>
      <c r="KVN78" s="8"/>
      <c r="KVO78" s="8"/>
      <c r="KVP78" s="8"/>
      <c r="KVQ78" s="8"/>
      <c r="KVR78" s="8"/>
      <c r="KVS78" s="8"/>
      <c r="KVT78" s="8"/>
      <c r="KVU78" s="8"/>
      <c r="KVV78" s="8"/>
      <c r="KVW78" s="8"/>
      <c r="KVX78" s="8"/>
      <c r="KVY78" s="8"/>
      <c r="KVZ78" s="8"/>
      <c r="KWA78" s="8"/>
      <c r="KWB78" s="8"/>
      <c r="KWC78" s="8"/>
      <c r="KWD78" s="8"/>
      <c r="KWE78" s="8"/>
      <c r="KWF78" s="8"/>
      <c r="KWG78" s="8"/>
      <c r="KWH78" s="8"/>
      <c r="KWI78" s="8"/>
      <c r="KWJ78" s="8"/>
      <c r="KWK78" s="8"/>
      <c r="KWL78" s="8"/>
      <c r="KWM78" s="8"/>
      <c r="KWN78" s="8"/>
      <c r="KWO78" s="8"/>
      <c r="KWP78" s="8"/>
      <c r="KWQ78" s="8"/>
      <c r="KWR78" s="8"/>
      <c r="KWS78" s="8"/>
      <c r="KWT78" s="8"/>
      <c r="KWU78" s="8"/>
      <c r="KWV78" s="8"/>
      <c r="KWW78" s="8"/>
      <c r="KWX78" s="8"/>
      <c r="KWY78" s="8"/>
      <c r="KWZ78" s="8"/>
      <c r="KXA78" s="8"/>
      <c r="KXB78" s="8"/>
      <c r="KXC78" s="8"/>
      <c r="KXD78" s="8"/>
      <c r="KXE78" s="8"/>
      <c r="KXF78" s="8"/>
      <c r="KXG78" s="8"/>
      <c r="KXH78" s="8"/>
      <c r="KXI78" s="8"/>
      <c r="KXJ78" s="8"/>
      <c r="KXK78" s="8"/>
      <c r="KXL78" s="8"/>
      <c r="KXM78" s="8"/>
      <c r="KXN78" s="8"/>
      <c r="KXO78" s="8"/>
      <c r="KXP78" s="8"/>
      <c r="KXQ78" s="8"/>
      <c r="KXR78" s="8"/>
      <c r="KXS78" s="8"/>
      <c r="KXT78" s="8"/>
      <c r="KXU78" s="8"/>
      <c r="KXV78" s="8"/>
      <c r="KXW78" s="8"/>
      <c r="KXX78" s="8"/>
      <c r="KXY78" s="8"/>
      <c r="KXZ78" s="8"/>
      <c r="KYA78" s="8"/>
      <c r="KYB78" s="8"/>
      <c r="KYC78" s="8"/>
      <c r="KYD78" s="8"/>
      <c r="KYE78" s="8"/>
      <c r="KYF78" s="8"/>
      <c r="KYG78" s="8"/>
      <c r="KYH78" s="8"/>
      <c r="KYI78" s="8"/>
      <c r="KYJ78" s="8"/>
      <c r="KYK78" s="8"/>
      <c r="KYL78" s="8"/>
      <c r="KYM78" s="8"/>
      <c r="KYN78" s="8"/>
      <c r="KYO78" s="8"/>
      <c r="KYP78" s="8"/>
      <c r="KYQ78" s="8"/>
      <c r="KYR78" s="8"/>
      <c r="KYS78" s="8"/>
      <c r="KYT78" s="8"/>
      <c r="KYU78" s="8"/>
      <c r="KYV78" s="8"/>
      <c r="KYW78" s="8"/>
      <c r="KYX78" s="8"/>
      <c r="KYY78" s="8"/>
      <c r="KYZ78" s="8"/>
      <c r="KZA78" s="8"/>
      <c r="KZB78" s="8"/>
      <c r="KZC78" s="8"/>
      <c r="KZD78" s="8"/>
      <c r="KZE78" s="8"/>
      <c r="KZF78" s="8"/>
      <c r="KZG78" s="8"/>
      <c r="KZH78" s="8"/>
      <c r="KZI78" s="8"/>
      <c r="KZJ78" s="8"/>
      <c r="KZK78" s="8"/>
      <c r="KZL78" s="8"/>
      <c r="KZM78" s="8"/>
      <c r="KZN78" s="8"/>
      <c r="KZO78" s="8"/>
      <c r="KZP78" s="8"/>
      <c r="KZQ78" s="8"/>
      <c r="KZR78" s="8"/>
      <c r="KZS78" s="8"/>
      <c r="KZT78" s="8"/>
      <c r="KZU78" s="8"/>
      <c r="KZV78" s="8"/>
      <c r="KZW78" s="8"/>
      <c r="KZX78" s="8"/>
      <c r="KZY78" s="8"/>
      <c r="KZZ78" s="8"/>
      <c r="LAA78" s="8"/>
      <c r="LAB78" s="8"/>
      <c r="LAC78" s="8"/>
      <c r="LAD78" s="8"/>
      <c r="LAE78" s="8"/>
      <c r="LAF78" s="8"/>
      <c r="LAG78" s="8"/>
      <c r="LAH78" s="8"/>
      <c r="LAI78" s="8"/>
      <c r="LAJ78" s="8"/>
      <c r="LAK78" s="8"/>
      <c r="LAL78" s="8"/>
      <c r="LAM78" s="8"/>
      <c r="LAN78" s="8"/>
      <c r="LAO78" s="8"/>
      <c r="LAP78" s="8"/>
      <c r="LAQ78" s="8"/>
      <c r="LAR78" s="8"/>
      <c r="LAS78" s="8"/>
      <c r="LAT78" s="8"/>
      <c r="LAU78" s="8"/>
      <c r="LAV78" s="8"/>
      <c r="LAW78" s="8"/>
      <c r="LAX78" s="8"/>
      <c r="LAY78" s="8"/>
      <c r="LAZ78" s="8"/>
      <c r="LBA78" s="8"/>
      <c r="LBB78" s="8"/>
      <c r="LBC78" s="8"/>
      <c r="LBD78" s="8"/>
      <c r="LBE78" s="8"/>
      <c r="LBF78" s="8"/>
      <c r="LBG78" s="8"/>
      <c r="LBH78" s="8"/>
      <c r="LBI78" s="8"/>
      <c r="LBJ78" s="8"/>
      <c r="LBK78" s="8"/>
      <c r="LBL78" s="8"/>
      <c r="LBM78" s="8"/>
      <c r="LBN78" s="8"/>
      <c r="LBO78" s="8"/>
      <c r="LBP78" s="8"/>
      <c r="LBQ78" s="8"/>
      <c r="LBR78" s="8"/>
      <c r="LBS78" s="8"/>
      <c r="LBT78" s="8"/>
      <c r="LBU78" s="8"/>
      <c r="LBV78" s="8"/>
      <c r="LBW78" s="8"/>
      <c r="LBX78" s="8"/>
      <c r="LBY78" s="8"/>
      <c r="LBZ78" s="8"/>
      <c r="LCA78" s="8"/>
      <c r="LCB78" s="8"/>
      <c r="LCC78" s="8"/>
      <c r="LCD78" s="8"/>
      <c r="LCE78" s="8"/>
      <c r="LCF78" s="8"/>
      <c r="LCG78" s="8"/>
      <c r="LCH78" s="8"/>
      <c r="LCI78" s="8"/>
      <c r="LCJ78" s="8"/>
      <c r="LCK78" s="8"/>
      <c r="LCL78" s="8"/>
      <c r="LCM78" s="8"/>
      <c r="LCN78" s="8"/>
      <c r="LCO78" s="8"/>
      <c r="LCP78" s="8"/>
      <c r="LCQ78" s="8"/>
      <c r="LCR78" s="8"/>
      <c r="LCS78" s="8"/>
      <c r="LCT78" s="8"/>
      <c r="LCU78" s="8"/>
      <c r="LCV78" s="8"/>
      <c r="LCW78" s="8"/>
      <c r="LCX78" s="8"/>
      <c r="LCY78" s="8"/>
      <c r="LCZ78" s="8"/>
      <c r="LDA78" s="8"/>
      <c r="LDB78" s="8"/>
      <c r="LDC78" s="8"/>
      <c r="LDD78" s="8"/>
      <c r="LDE78" s="8"/>
      <c r="LDF78" s="8"/>
      <c r="LDG78" s="8"/>
      <c r="LDH78" s="8"/>
      <c r="LDI78" s="8"/>
      <c r="LDJ78" s="8"/>
      <c r="LDK78" s="8"/>
      <c r="LDL78" s="8"/>
      <c r="LDM78" s="8"/>
      <c r="LDN78" s="8"/>
      <c r="LDO78" s="8"/>
      <c r="LDP78" s="8"/>
      <c r="LDQ78" s="8"/>
      <c r="LDR78" s="8"/>
      <c r="LDS78" s="8"/>
      <c r="LDT78" s="8"/>
      <c r="LDU78" s="8"/>
      <c r="LDV78" s="8"/>
      <c r="LDW78" s="8"/>
      <c r="LDX78" s="8"/>
      <c r="LDY78" s="8"/>
      <c r="LDZ78" s="8"/>
      <c r="LEA78" s="8"/>
      <c r="LEB78" s="8"/>
      <c r="LEC78" s="8"/>
      <c r="LED78" s="8"/>
      <c r="LEE78" s="8"/>
      <c r="LEF78" s="8"/>
      <c r="LEG78" s="8"/>
      <c r="LEH78" s="8"/>
      <c r="LEI78" s="8"/>
      <c r="LEJ78" s="8"/>
      <c r="LEK78" s="8"/>
      <c r="LEL78" s="8"/>
      <c r="LEM78" s="8"/>
      <c r="LEN78" s="8"/>
      <c r="LEO78" s="8"/>
      <c r="LEP78" s="8"/>
      <c r="LEQ78" s="8"/>
      <c r="LER78" s="8"/>
      <c r="LES78" s="8"/>
      <c r="LET78" s="8"/>
      <c r="LEU78" s="8"/>
      <c r="LEV78" s="8"/>
      <c r="LEW78" s="8"/>
      <c r="LEX78" s="8"/>
      <c r="LEY78" s="8"/>
      <c r="LEZ78" s="8"/>
      <c r="LFA78" s="8"/>
      <c r="LFB78" s="8"/>
      <c r="LFC78" s="8"/>
      <c r="LFD78" s="8"/>
      <c r="LFE78" s="8"/>
      <c r="LFF78" s="8"/>
      <c r="LFG78" s="8"/>
      <c r="LFH78" s="8"/>
      <c r="LFI78" s="8"/>
      <c r="LFJ78" s="8"/>
      <c r="LFK78" s="8"/>
      <c r="LFL78" s="8"/>
      <c r="LFM78" s="8"/>
      <c r="LFN78" s="8"/>
      <c r="LFO78" s="8"/>
      <c r="LFP78" s="8"/>
      <c r="LFQ78" s="8"/>
      <c r="LFR78" s="8"/>
      <c r="LFS78" s="8"/>
      <c r="LFT78" s="8"/>
      <c r="LFU78" s="8"/>
      <c r="LFV78" s="8"/>
      <c r="LFW78" s="8"/>
      <c r="LFX78" s="8"/>
      <c r="LFY78" s="8"/>
      <c r="LFZ78" s="8"/>
      <c r="LGA78" s="8"/>
      <c r="LGB78" s="8"/>
      <c r="LGC78" s="8"/>
      <c r="LGD78" s="8"/>
      <c r="LGE78" s="8"/>
      <c r="LGF78" s="8"/>
      <c r="LGG78" s="8"/>
      <c r="LGH78" s="8"/>
      <c r="LGI78" s="8"/>
      <c r="LGJ78" s="8"/>
      <c r="LGK78" s="8"/>
      <c r="LGL78" s="8"/>
      <c r="LGM78" s="8"/>
      <c r="LGN78" s="8"/>
      <c r="LGO78" s="8"/>
      <c r="LGP78" s="8"/>
      <c r="LGQ78" s="8"/>
      <c r="LGR78" s="8"/>
      <c r="LGS78" s="8"/>
      <c r="LGT78" s="8"/>
      <c r="LGU78" s="8"/>
      <c r="LGV78" s="8"/>
      <c r="LGW78" s="8"/>
      <c r="LGX78" s="8"/>
      <c r="LGY78" s="8"/>
      <c r="LGZ78" s="8"/>
      <c r="LHA78" s="8"/>
      <c r="LHB78" s="8"/>
      <c r="LHC78" s="8"/>
      <c r="LHD78" s="8"/>
      <c r="LHE78" s="8"/>
      <c r="LHF78" s="8"/>
      <c r="LHG78" s="8"/>
      <c r="LHH78" s="8"/>
      <c r="LHI78" s="8"/>
      <c r="LHJ78" s="8"/>
      <c r="LHK78" s="8"/>
      <c r="LHL78" s="8"/>
      <c r="LHM78" s="8"/>
      <c r="LHN78" s="8"/>
      <c r="LHO78" s="8"/>
      <c r="LHP78" s="8"/>
      <c r="LHQ78" s="8"/>
      <c r="LHR78" s="8"/>
      <c r="LHS78" s="8"/>
      <c r="LHT78" s="8"/>
      <c r="LHU78" s="8"/>
      <c r="LHV78" s="8"/>
      <c r="LHW78" s="8"/>
      <c r="LHX78" s="8"/>
      <c r="LHY78" s="8"/>
      <c r="LHZ78" s="8"/>
      <c r="LIA78" s="8"/>
      <c r="LIB78" s="8"/>
      <c r="LIC78" s="8"/>
      <c r="LID78" s="8"/>
      <c r="LIE78" s="8"/>
      <c r="LIF78" s="8"/>
      <c r="LIG78" s="8"/>
      <c r="LIH78" s="8"/>
      <c r="LII78" s="8"/>
      <c r="LIJ78" s="8"/>
      <c r="LIK78" s="8"/>
      <c r="LIL78" s="8"/>
      <c r="LIM78" s="8"/>
      <c r="LIN78" s="8"/>
      <c r="LIO78" s="8"/>
      <c r="LIP78" s="8"/>
      <c r="LIQ78" s="8"/>
      <c r="LIR78" s="8"/>
      <c r="LIS78" s="8"/>
      <c r="LIT78" s="8"/>
      <c r="LIU78" s="8"/>
      <c r="LIV78" s="8"/>
      <c r="LIW78" s="8"/>
      <c r="LIX78" s="8"/>
      <c r="LIY78" s="8"/>
      <c r="LIZ78" s="8"/>
      <c r="LJA78" s="8"/>
      <c r="LJB78" s="8"/>
      <c r="LJC78" s="8"/>
      <c r="LJD78" s="8"/>
      <c r="LJE78" s="8"/>
      <c r="LJF78" s="8"/>
      <c r="LJG78" s="8"/>
      <c r="LJH78" s="8"/>
      <c r="LJI78" s="8"/>
      <c r="LJJ78" s="8"/>
      <c r="LJK78" s="8"/>
      <c r="LJL78" s="8"/>
      <c r="LJM78" s="8"/>
      <c r="LJN78" s="8"/>
      <c r="LJO78" s="8"/>
      <c r="LJP78" s="8"/>
      <c r="LJQ78" s="8"/>
      <c r="LJR78" s="8"/>
      <c r="LJS78" s="8"/>
      <c r="LJT78" s="8"/>
      <c r="LJU78" s="8"/>
      <c r="LJV78" s="8"/>
      <c r="LJW78" s="8"/>
      <c r="LJX78" s="8"/>
      <c r="LJY78" s="8"/>
      <c r="LJZ78" s="8"/>
      <c r="LKA78" s="8"/>
      <c r="LKB78" s="8"/>
      <c r="LKC78" s="8"/>
      <c r="LKD78" s="8"/>
      <c r="LKE78" s="8"/>
      <c r="LKF78" s="8"/>
      <c r="LKG78" s="8"/>
      <c r="LKH78" s="8"/>
      <c r="LKI78" s="8"/>
      <c r="LKJ78" s="8"/>
      <c r="LKK78" s="8"/>
      <c r="LKL78" s="8"/>
      <c r="LKM78" s="8"/>
      <c r="LKN78" s="8"/>
      <c r="LKO78" s="8"/>
      <c r="LKP78" s="8"/>
      <c r="LKQ78" s="8"/>
      <c r="LKR78" s="8"/>
      <c r="LKS78" s="8"/>
      <c r="LKT78" s="8"/>
      <c r="LKU78" s="8"/>
      <c r="LKV78" s="8"/>
      <c r="LKW78" s="8"/>
      <c r="LKX78" s="8"/>
      <c r="LKY78" s="8"/>
      <c r="LKZ78" s="8"/>
      <c r="LLA78" s="8"/>
      <c r="LLB78" s="8"/>
      <c r="LLC78" s="8"/>
      <c r="LLD78" s="8"/>
      <c r="LLE78" s="8"/>
      <c r="LLF78" s="8"/>
      <c r="LLG78" s="8"/>
      <c r="LLH78" s="8"/>
      <c r="LLI78" s="8"/>
      <c r="LLJ78" s="8"/>
      <c r="LLK78" s="8"/>
      <c r="LLL78" s="8"/>
      <c r="LLM78" s="8"/>
      <c r="LLN78" s="8"/>
      <c r="LLO78" s="8"/>
      <c r="LLP78" s="8"/>
      <c r="LLQ78" s="8"/>
      <c r="LLR78" s="8"/>
      <c r="LLS78" s="8"/>
      <c r="LLT78" s="8"/>
      <c r="LLU78" s="8"/>
      <c r="LLV78" s="8"/>
      <c r="LLW78" s="8"/>
      <c r="LLX78" s="8"/>
      <c r="LLY78" s="8"/>
      <c r="LLZ78" s="8"/>
      <c r="LMA78" s="8"/>
      <c r="LMB78" s="8"/>
      <c r="LMC78" s="8"/>
      <c r="LMD78" s="8"/>
      <c r="LME78" s="8"/>
      <c r="LMF78" s="8"/>
      <c r="LMG78" s="8"/>
      <c r="LMH78" s="8"/>
      <c r="LMI78" s="8"/>
      <c r="LMJ78" s="8"/>
      <c r="LMK78" s="8"/>
      <c r="LML78" s="8"/>
      <c r="LMM78" s="8"/>
      <c r="LMN78" s="8"/>
      <c r="LMO78" s="8"/>
      <c r="LMP78" s="8"/>
      <c r="LMQ78" s="8"/>
      <c r="LMR78" s="8"/>
      <c r="LMS78" s="8"/>
      <c r="LMT78" s="8"/>
      <c r="LMU78" s="8"/>
      <c r="LMV78" s="8"/>
      <c r="LMW78" s="8"/>
      <c r="LMX78" s="8"/>
      <c r="LMY78" s="8"/>
      <c r="LMZ78" s="8"/>
      <c r="LNA78" s="8"/>
      <c r="LNB78" s="8"/>
      <c r="LNC78" s="8"/>
      <c r="LND78" s="8"/>
      <c r="LNE78" s="8"/>
      <c r="LNF78" s="8"/>
      <c r="LNG78" s="8"/>
      <c r="LNH78" s="8"/>
      <c r="LNI78" s="8"/>
      <c r="LNJ78" s="8"/>
      <c r="LNK78" s="8"/>
      <c r="LNL78" s="8"/>
      <c r="LNM78" s="8"/>
      <c r="LNN78" s="8"/>
      <c r="LNO78" s="8"/>
      <c r="LNP78" s="8"/>
      <c r="LNQ78" s="8"/>
      <c r="LNR78" s="8"/>
      <c r="LNS78" s="8"/>
      <c r="LNT78" s="8"/>
      <c r="LNU78" s="8"/>
      <c r="LNV78" s="8"/>
      <c r="LNW78" s="8"/>
      <c r="LNX78" s="8"/>
      <c r="LNY78" s="8"/>
      <c r="LNZ78" s="8"/>
      <c r="LOA78" s="8"/>
      <c r="LOB78" s="8"/>
      <c r="LOC78" s="8"/>
      <c r="LOD78" s="8"/>
      <c r="LOE78" s="8"/>
      <c r="LOF78" s="8"/>
      <c r="LOG78" s="8"/>
      <c r="LOH78" s="8"/>
      <c r="LOI78" s="8"/>
      <c r="LOJ78" s="8"/>
      <c r="LOK78" s="8"/>
      <c r="LOL78" s="8"/>
      <c r="LOM78" s="8"/>
      <c r="LON78" s="8"/>
      <c r="LOO78" s="8"/>
      <c r="LOP78" s="8"/>
      <c r="LOQ78" s="8"/>
      <c r="LOR78" s="8"/>
      <c r="LOS78" s="8"/>
      <c r="LOT78" s="8"/>
      <c r="LOU78" s="8"/>
      <c r="LOV78" s="8"/>
      <c r="LOW78" s="8"/>
      <c r="LOX78" s="8"/>
      <c r="LOY78" s="8"/>
      <c r="LOZ78" s="8"/>
      <c r="LPA78" s="8"/>
      <c r="LPB78" s="8"/>
      <c r="LPC78" s="8"/>
      <c r="LPD78" s="8"/>
      <c r="LPE78" s="8"/>
      <c r="LPF78" s="8"/>
      <c r="LPG78" s="8"/>
      <c r="LPH78" s="8"/>
      <c r="LPI78" s="8"/>
      <c r="LPJ78" s="8"/>
      <c r="LPK78" s="8"/>
      <c r="LPL78" s="8"/>
      <c r="LPM78" s="8"/>
      <c r="LPN78" s="8"/>
      <c r="LPO78" s="8"/>
      <c r="LPP78" s="8"/>
      <c r="LPQ78" s="8"/>
      <c r="LPR78" s="8"/>
      <c r="LPS78" s="8"/>
      <c r="LPT78" s="8"/>
      <c r="LPU78" s="8"/>
      <c r="LPV78" s="8"/>
      <c r="LPW78" s="8"/>
      <c r="LPX78" s="8"/>
      <c r="LPY78" s="8"/>
      <c r="LPZ78" s="8"/>
      <c r="LQA78" s="8"/>
      <c r="LQB78" s="8"/>
      <c r="LQC78" s="8"/>
      <c r="LQD78" s="8"/>
      <c r="LQE78" s="8"/>
      <c r="LQF78" s="8"/>
      <c r="LQG78" s="8"/>
      <c r="LQH78" s="8"/>
      <c r="LQI78" s="8"/>
      <c r="LQJ78" s="8"/>
      <c r="LQK78" s="8"/>
      <c r="LQL78" s="8"/>
      <c r="LQM78" s="8"/>
      <c r="LQN78" s="8"/>
      <c r="LQO78" s="8"/>
      <c r="LQP78" s="8"/>
      <c r="LQQ78" s="8"/>
      <c r="LQR78" s="8"/>
      <c r="LQS78" s="8"/>
      <c r="LQT78" s="8"/>
      <c r="LQU78" s="8"/>
      <c r="LQV78" s="8"/>
      <c r="LQW78" s="8"/>
      <c r="LQX78" s="8"/>
      <c r="LQY78" s="8"/>
      <c r="LQZ78" s="8"/>
      <c r="LRA78" s="8"/>
      <c r="LRB78" s="8"/>
      <c r="LRC78" s="8"/>
      <c r="LRD78" s="8"/>
      <c r="LRE78" s="8"/>
      <c r="LRF78" s="8"/>
      <c r="LRG78" s="8"/>
      <c r="LRH78" s="8"/>
      <c r="LRI78" s="8"/>
      <c r="LRJ78" s="8"/>
      <c r="LRK78" s="8"/>
      <c r="LRL78" s="8"/>
      <c r="LRM78" s="8"/>
      <c r="LRN78" s="8"/>
      <c r="LRO78" s="8"/>
      <c r="LRP78" s="8"/>
      <c r="LRQ78" s="8"/>
      <c r="LRR78" s="8"/>
      <c r="LRS78" s="8"/>
      <c r="LRT78" s="8"/>
      <c r="LRU78" s="8"/>
      <c r="LRV78" s="8"/>
      <c r="LRW78" s="8"/>
      <c r="LRX78" s="8"/>
      <c r="LRY78" s="8"/>
      <c r="LRZ78" s="8"/>
      <c r="LSA78" s="8"/>
      <c r="LSB78" s="8"/>
      <c r="LSC78" s="8"/>
      <c r="LSD78" s="8"/>
      <c r="LSE78" s="8"/>
      <c r="LSF78" s="8"/>
      <c r="LSG78" s="8"/>
      <c r="LSH78" s="8"/>
      <c r="LSI78" s="8"/>
      <c r="LSJ78" s="8"/>
      <c r="LSK78" s="8"/>
      <c r="LSL78" s="8"/>
      <c r="LSM78" s="8"/>
      <c r="LSN78" s="8"/>
      <c r="LSO78" s="8"/>
      <c r="LSP78" s="8"/>
      <c r="LSQ78" s="8"/>
      <c r="LSR78" s="8"/>
      <c r="LSS78" s="8"/>
      <c r="LST78" s="8"/>
      <c r="LSU78" s="8"/>
      <c r="LSV78" s="8"/>
      <c r="LSW78" s="8"/>
      <c r="LSX78" s="8"/>
      <c r="LSY78" s="8"/>
      <c r="LSZ78" s="8"/>
      <c r="LTA78" s="8"/>
      <c r="LTB78" s="8"/>
      <c r="LTC78" s="8"/>
      <c r="LTD78" s="8"/>
      <c r="LTE78" s="8"/>
      <c r="LTF78" s="8"/>
      <c r="LTG78" s="8"/>
      <c r="LTH78" s="8"/>
      <c r="LTI78" s="8"/>
      <c r="LTJ78" s="8"/>
      <c r="LTK78" s="8"/>
      <c r="LTL78" s="8"/>
      <c r="LTM78" s="8"/>
      <c r="LTN78" s="8"/>
      <c r="LTO78" s="8"/>
      <c r="LTP78" s="8"/>
      <c r="LTQ78" s="8"/>
      <c r="LTR78" s="8"/>
      <c r="LTS78" s="8"/>
      <c r="LTT78" s="8"/>
      <c r="LTU78" s="8"/>
      <c r="LTV78" s="8"/>
      <c r="LTW78" s="8"/>
      <c r="LTX78" s="8"/>
      <c r="LTY78" s="8"/>
      <c r="LTZ78" s="8"/>
      <c r="LUA78" s="8"/>
      <c r="LUB78" s="8"/>
      <c r="LUC78" s="8"/>
      <c r="LUD78" s="8"/>
      <c r="LUE78" s="8"/>
      <c r="LUF78" s="8"/>
      <c r="LUG78" s="8"/>
      <c r="LUH78" s="8"/>
      <c r="LUI78" s="8"/>
      <c r="LUJ78" s="8"/>
      <c r="LUK78" s="8"/>
      <c r="LUL78" s="8"/>
      <c r="LUM78" s="8"/>
      <c r="LUN78" s="8"/>
      <c r="LUO78" s="8"/>
      <c r="LUP78" s="8"/>
      <c r="LUQ78" s="8"/>
      <c r="LUR78" s="8"/>
      <c r="LUS78" s="8"/>
      <c r="LUT78" s="8"/>
      <c r="LUU78" s="8"/>
      <c r="LUV78" s="8"/>
      <c r="LUW78" s="8"/>
      <c r="LUX78" s="8"/>
      <c r="LUY78" s="8"/>
      <c r="LUZ78" s="8"/>
      <c r="LVA78" s="8"/>
      <c r="LVB78" s="8"/>
      <c r="LVC78" s="8"/>
      <c r="LVD78" s="8"/>
      <c r="LVE78" s="8"/>
      <c r="LVF78" s="8"/>
      <c r="LVG78" s="8"/>
      <c r="LVH78" s="8"/>
      <c r="LVI78" s="8"/>
      <c r="LVJ78" s="8"/>
      <c r="LVK78" s="8"/>
      <c r="LVL78" s="8"/>
      <c r="LVM78" s="8"/>
      <c r="LVN78" s="8"/>
      <c r="LVO78" s="8"/>
      <c r="LVP78" s="8"/>
      <c r="LVQ78" s="8"/>
      <c r="LVR78" s="8"/>
      <c r="LVS78" s="8"/>
      <c r="LVT78" s="8"/>
      <c r="LVU78" s="8"/>
      <c r="LVV78" s="8"/>
      <c r="LVW78" s="8"/>
      <c r="LVX78" s="8"/>
      <c r="LVY78" s="8"/>
      <c r="LVZ78" s="8"/>
      <c r="LWA78" s="8"/>
      <c r="LWB78" s="8"/>
      <c r="LWC78" s="8"/>
      <c r="LWD78" s="8"/>
      <c r="LWE78" s="8"/>
      <c r="LWF78" s="8"/>
      <c r="LWG78" s="8"/>
      <c r="LWH78" s="8"/>
      <c r="LWI78" s="8"/>
      <c r="LWJ78" s="8"/>
      <c r="LWK78" s="8"/>
      <c r="LWL78" s="8"/>
      <c r="LWM78" s="8"/>
      <c r="LWN78" s="8"/>
      <c r="LWO78" s="8"/>
      <c r="LWP78" s="8"/>
      <c r="LWQ78" s="8"/>
      <c r="LWR78" s="8"/>
      <c r="LWS78" s="8"/>
      <c r="LWT78" s="8"/>
      <c r="LWU78" s="8"/>
      <c r="LWV78" s="8"/>
      <c r="LWW78" s="8"/>
      <c r="LWX78" s="8"/>
      <c r="LWY78" s="8"/>
      <c r="LWZ78" s="8"/>
      <c r="LXA78" s="8"/>
      <c r="LXB78" s="8"/>
      <c r="LXC78" s="8"/>
      <c r="LXD78" s="8"/>
      <c r="LXE78" s="8"/>
      <c r="LXF78" s="8"/>
      <c r="LXG78" s="8"/>
      <c r="LXH78" s="8"/>
      <c r="LXI78" s="8"/>
      <c r="LXJ78" s="8"/>
      <c r="LXK78" s="8"/>
      <c r="LXL78" s="8"/>
      <c r="LXM78" s="8"/>
      <c r="LXN78" s="8"/>
      <c r="LXO78" s="8"/>
      <c r="LXP78" s="8"/>
      <c r="LXQ78" s="8"/>
      <c r="LXR78" s="8"/>
      <c r="LXS78" s="8"/>
      <c r="LXT78" s="8"/>
      <c r="LXU78" s="8"/>
      <c r="LXV78" s="8"/>
      <c r="LXW78" s="8"/>
      <c r="LXX78" s="8"/>
      <c r="LXY78" s="8"/>
      <c r="LXZ78" s="8"/>
      <c r="LYA78" s="8"/>
      <c r="LYB78" s="8"/>
      <c r="LYC78" s="8"/>
      <c r="LYD78" s="8"/>
      <c r="LYE78" s="8"/>
      <c r="LYF78" s="8"/>
      <c r="LYG78" s="8"/>
      <c r="LYH78" s="8"/>
      <c r="LYI78" s="8"/>
      <c r="LYJ78" s="8"/>
      <c r="LYK78" s="8"/>
      <c r="LYL78" s="8"/>
      <c r="LYM78" s="8"/>
      <c r="LYN78" s="8"/>
      <c r="LYO78" s="8"/>
      <c r="LYP78" s="8"/>
      <c r="LYQ78" s="8"/>
      <c r="LYR78" s="8"/>
      <c r="LYS78" s="8"/>
      <c r="LYT78" s="8"/>
      <c r="LYU78" s="8"/>
      <c r="LYV78" s="8"/>
      <c r="LYW78" s="8"/>
      <c r="LYX78" s="8"/>
      <c r="LYY78" s="8"/>
      <c r="LYZ78" s="8"/>
      <c r="LZA78" s="8"/>
      <c r="LZB78" s="8"/>
      <c r="LZC78" s="8"/>
      <c r="LZD78" s="8"/>
      <c r="LZE78" s="8"/>
      <c r="LZF78" s="8"/>
      <c r="LZG78" s="8"/>
      <c r="LZH78" s="8"/>
      <c r="LZI78" s="8"/>
      <c r="LZJ78" s="8"/>
      <c r="LZK78" s="8"/>
      <c r="LZL78" s="8"/>
      <c r="LZM78" s="8"/>
      <c r="LZN78" s="8"/>
      <c r="LZO78" s="8"/>
      <c r="LZP78" s="8"/>
      <c r="LZQ78" s="8"/>
      <c r="LZR78" s="8"/>
      <c r="LZS78" s="8"/>
      <c r="LZT78" s="8"/>
      <c r="LZU78" s="8"/>
      <c r="LZV78" s="8"/>
      <c r="LZW78" s="8"/>
      <c r="LZX78" s="8"/>
      <c r="LZY78" s="8"/>
      <c r="LZZ78" s="8"/>
      <c r="MAA78" s="8"/>
      <c r="MAB78" s="8"/>
      <c r="MAC78" s="8"/>
      <c r="MAD78" s="8"/>
      <c r="MAE78" s="8"/>
      <c r="MAF78" s="8"/>
      <c r="MAG78" s="8"/>
      <c r="MAH78" s="8"/>
      <c r="MAI78" s="8"/>
      <c r="MAJ78" s="8"/>
      <c r="MAK78" s="8"/>
      <c r="MAL78" s="8"/>
      <c r="MAM78" s="8"/>
      <c r="MAN78" s="8"/>
      <c r="MAO78" s="8"/>
      <c r="MAP78" s="8"/>
      <c r="MAQ78" s="8"/>
      <c r="MAR78" s="8"/>
      <c r="MAS78" s="8"/>
      <c r="MAT78" s="8"/>
      <c r="MAU78" s="8"/>
      <c r="MAV78" s="8"/>
      <c r="MAW78" s="8"/>
      <c r="MAX78" s="8"/>
      <c r="MAY78" s="8"/>
      <c r="MAZ78" s="8"/>
      <c r="MBA78" s="8"/>
      <c r="MBB78" s="8"/>
      <c r="MBC78" s="8"/>
      <c r="MBD78" s="8"/>
      <c r="MBE78" s="8"/>
      <c r="MBF78" s="8"/>
      <c r="MBG78" s="8"/>
      <c r="MBH78" s="8"/>
      <c r="MBI78" s="8"/>
      <c r="MBJ78" s="8"/>
      <c r="MBK78" s="8"/>
      <c r="MBL78" s="8"/>
      <c r="MBM78" s="8"/>
      <c r="MBN78" s="8"/>
      <c r="MBO78" s="8"/>
      <c r="MBP78" s="8"/>
      <c r="MBQ78" s="8"/>
      <c r="MBR78" s="8"/>
      <c r="MBS78" s="8"/>
      <c r="MBT78" s="8"/>
      <c r="MBU78" s="8"/>
      <c r="MBV78" s="8"/>
      <c r="MBW78" s="8"/>
      <c r="MBX78" s="8"/>
      <c r="MBY78" s="8"/>
      <c r="MBZ78" s="8"/>
      <c r="MCA78" s="8"/>
      <c r="MCB78" s="8"/>
      <c r="MCC78" s="8"/>
      <c r="MCD78" s="8"/>
      <c r="MCE78" s="8"/>
      <c r="MCF78" s="8"/>
      <c r="MCG78" s="8"/>
      <c r="MCH78" s="8"/>
      <c r="MCI78" s="8"/>
      <c r="MCJ78" s="8"/>
      <c r="MCK78" s="8"/>
      <c r="MCL78" s="8"/>
      <c r="MCM78" s="8"/>
      <c r="MCN78" s="8"/>
      <c r="MCO78" s="8"/>
      <c r="MCP78" s="8"/>
      <c r="MCQ78" s="8"/>
      <c r="MCR78" s="8"/>
      <c r="MCS78" s="8"/>
      <c r="MCT78" s="8"/>
      <c r="MCU78" s="8"/>
      <c r="MCV78" s="8"/>
      <c r="MCW78" s="8"/>
      <c r="MCX78" s="8"/>
      <c r="MCY78" s="8"/>
      <c r="MCZ78" s="8"/>
      <c r="MDA78" s="8"/>
      <c r="MDB78" s="8"/>
      <c r="MDC78" s="8"/>
      <c r="MDD78" s="8"/>
      <c r="MDE78" s="8"/>
      <c r="MDF78" s="8"/>
      <c r="MDG78" s="8"/>
      <c r="MDH78" s="8"/>
      <c r="MDI78" s="8"/>
      <c r="MDJ78" s="8"/>
      <c r="MDK78" s="8"/>
      <c r="MDL78" s="8"/>
      <c r="MDM78" s="8"/>
      <c r="MDN78" s="8"/>
      <c r="MDO78" s="8"/>
      <c r="MDP78" s="8"/>
      <c r="MDQ78" s="8"/>
      <c r="MDR78" s="8"/>
      <c r="MDS78" s="8"/>
      <c r="MDT78" s="8"/>
      <c r="MDU78" s="8"/>
      <c r="MDV78" s="8"/>
      <c r="MDW78" s="8"/>
      <c r="MDX78" s="8"/>
      <c r="MDY78" s="8"/>
      <c r="MDZ78" s="8"/>
      <c r="MEA78" s="8"/>
      <c r="MEB78" s="8"/>
      <c r="MEC78" s="8"/>
      <c r="MED78" s="8"/>
      <c r="MEE78" s="8"/>
      <c r="MEF78" s="8"/>
      <c r="MEG78" s="8"/>
      <c r="MEH78" s="8"/>
      <c r="MEI78" s="8"/>
      <c r="MEJ78" s="8"/>
      <c r="MEK78" s="8"/>
      <c r="MEL78" s="8"/>
      <c r="MEM78" s="8"/>
      <c r="MEN78" s="8"/>
      <c r="MEO78" s="8"/>
      <c r="MEP78" s="8"/>
      <c r="MEQ78" s="8"/>
      <c r="MER78" s="8"/>
      <c r="MES78" s="8"/>
      <c r="MET78" s="8"/>
      <c r="MEU78" s="8"/>
      <c r="MEV78" s="8"/>
      <c r="MEW78" s="8"/>
      <c r="MEX78" s="8"/>
      <c r="MEY78" s="8"/>
      <c r="MEZ78" s="8"/>
      <c r="MFA78" s="8"/>
      <c r="MFB78" s="8"/>
      <c r="MFC78" s="8"/>
      <c r="MFD78" s="8"/>
      <c r="MFE78" s="8"/>
      <c r="MFF78" s="8"/>
      <c r="MFG78" s="8"/>
      <c r="MFH78" s="8"/>
      <c r="MFI78" s="8"/>
      <c r="MFJ78" s="8"/>
      <c r="MFK78" s="8"/>
      <c r="MFL78" s="8"/>
      <c r="MFM78" s="8"/>
      <c r="MFN78" s="8"/>
      <c r="MFO78" s="8"/>
      <c r="MFP78" s="8"/>
      <c r="MFQ78" s="8"/>
      <c r="MFR78" s="8"/>
      <c r="MFS78" s="8"/>
      <c r="MFT78" s="8"/>
      <c r="MFU78" s="8"/>
      <c r="MFV78" s="8"/>
      <c r="MFW78" s="8"/>
      <c r="MFX78" s="8"/>
      <c r="MFY78" s="8"/>
      <c r="MFZ78" s="8"/>
      <c r="MGA78" s="8"/>
      <c r="MGB78" s="8"/>
      <c r="MGC78" s="8"/>
      <c r="MGD78" s="8"/>
      <c r="MGE78" s="8"/>
      <c r="MGF78" s="8"/>
      <c r="MGG78" s="8"/>
      <c r="MGH78" s="8"/>
      <c r="MGI78" s="8"/>
      <c r="MGJ78" s="8"/>
      <c r="MGK78" s="8"/>
      <c r="MGL78" s="8"/>
      <c r="MGM78" s="8"/>
      <c r="MGN78" s="8"/>
      <c r="MGO78" s="8"/>
      <c r="MGP78" s="8"/>
      <c r="MGQ78" s="8"/>
      <c r="MGR78" s="8"/>
      <c r="MGS78" s="8"/>
      <c r="MGT78" s="8"/>
      <c r="MGU78" s="8"/>
      <c r="MGV78" s="8"/>
      <c r="MGW78" s="8"/>
      <c r="MGX78" s="8"/>
      <c r="MGY78" s="8"/>
      <c r="MGZ78" s="8"/>
      <c r="MHA78" s="8"/>
      <c r="MHB78" s="8"/>
      <c r="MHC78" s="8"/>
      <c r="MHD78" s="8"/>
      <c r="MHE78" s="8"/>
      <c r="MHF78" s="8"/>
      <c r="MHG78" s="8"/>
      <c r="MHH78" s="8"/>
      <c r="MHI78" s="8"/>
      <c r="MHJ78" s="8"/>
      <c r="MHK78" s="8"/>
      <c r="MHL78" s="8"/>
      <c r="MHM78" s="8"/>
      <c r="MHN78" s="8"/>
      <c r="MHO78" s="8"/>
      <c r="MHP78" s="8"/>
      <c r="MHQ78" s="8"/>
      <c r="MHR78" s="8"/>
      <c r="MHS78" s="8"/>
      <c r="MHT78" s="8"/>
      <c r="MHU78" s="8"/>
      <c r="MHV78" s="8"/>
      <c r="MHW78" s="8"/>
      <c r="MHX78" s="8"/>
      <c r="MHY78" s="8"/>
      <c r="MHZ78" s="8"/>
      <c r="MIA78" s="8"/>
      <c r="MIB78" s="8"/>
      <c r="MIC78" s="8"/>
      <c r="MID78" s="8"/>
      <c r="MIE78" s="8"/>
      <c r="MIF78" s="8"/>
      <c r="MIG78" s="8"/>
      <c r="MIH78" s="8"/>
      <c r="MII78" s="8"/>
      <c r="MIJ78" s="8"/>
      <c r="MIK78" s="8"/>
      <c r="MIL78" s="8"/>
      <c r="MIM78" s="8"/>
      <c r="MIN78" s="8"/>
      <c r="MIO78" s="8"/>
      <c r="MIP78" s="8"/>
      <c r="MIQ78" s="8"/>
      <c r="MIR78" s="8"/>
      <c r="MIS78" s="8"/>
      <c r="MIT78" s="8"/>
      <c r="MIU78" s="8"/>
      <c r="MIV78" s="8"/>
      <c r="MIW78" s="8"/>
      <c r="MIX78" s="8"/>
      <c r="MIY78" s="8"/>
      <c r="MIZ78" s="8"/>
      <c r="MJA78" s="8"/>
      <c r="MJB78" s="8"/>
      <c r="MJC78" s="8"/>
      <c r="MJD78" s="8"/>
      <c r="MJE78" s="8"/>
      <c r="MJF78" s="8"/>
      <c r="MJG78" s="8"/>
      <c r="MJH78" s="8"/>
      <c r="MJI78" s="8"/>
      <c r="MJJ78" s="8"/>
      <c r="MJK78" s="8"/>
      <c r="MJL78" s="8"/>
      <c r="MJM78" s="8"/>
      <c r="MJN78" s="8"/>
      <c r="MJO78" s="8"/>
      <c r="MJP78" s="8"/>
      <c r="MJQ78" s="8"/>
      <c r="MJR78" s="8"/>
      <c r="MJS78" s="8"/>
      <c r="MJT78" s="8"/>
      <c r="MJU78" s="8"/>
      <c r="MJV78" s="8"/>
      <c r="MJW78" s="8"/>
      <c r="MJX78" s="8"/>
      <c r="MJY78" s="8"/>
      <c r="MJZ78" s="8"/>
      <c r="MKA78" s="8"/>
      <c r="MKB78" s="8"/>
      <c r="MKC78" s="8"/>
      <c r="MKD78" s="8"/>
      <c r="MKE78" s="8"/>
      <c r="MKF78" s="8"/>
      <c r="MKG78" s="8"/>
      <c r="MKH78" s="8"/>
      <c r="MKI78" s="8"/>
      <c r="MKJ78" s="8"/>
      <c r="MKK78" s="8"/>
      <c r="MKL78" s="8"/>
      <c r="MKM78" s="8"/>
      <c r="MKN78" s="8"/>
      <c r="MKO78" s="8"/>
      <c r="MKP78" s="8"/>
      <c r="MKQ78" s="8"/>
      <c r="MKR78" s="8"/>
      <c r="MKS78" s="8"/>
      <c r="MKT78" s="8"/>
      <c r="MKU78" s="8"/>
      <c r="MKV78" s="8"/>
      <c r="MKW78" s="8"/>
      <c r="MKX78" s="8"/>
      <c r="MKY78" s="8"/>
      <c r="MKZ78" s="8"/>
      <c r="MLA78" s="8"/>
      <c r="MLB78" s="8"/>
      <c r="MLC78" s="8"/>
      <c r="MLD78" s="8"/>
      <c r="MLE78" s="8"/>
      <c r="MLF78" s="8"/>
      <c r="MLG78" s="8"/>
      <c r="MLH78" s="8"/>
      <c r="MLI78" s="8"/>
      <c r="MLJ78" s="8"/>
      <c r="MLK78" s="8"/>
      <c r="MLL78" s="8"/>
      <c r="MLM78" s="8"/>
      <c r="MLN78" s="8"/>
      <c r="MLO78" s="8"/>
      <c r="MLP78" s="8"/>
      <c r="MLQ78" s="8"/>
      <c r="MLR78" s="8"/>
      <c r="MLS78" s="8"/>
      <c r="MLT78" s="8"/>
      <c r="MLU78" s="8"/>
      <c r="MLV78" s="8"/>
      <c r="MLW78" s="8"/>
      <c r="MLX78" s="8"/>
      <c r="MLY78" s="8"/>
      <c r="MLZ78" s="8"/>
      <c r="MMA78" s="8"/>
      <c r="MMB78" s="8"/>
      <c r="MMC78" s="8"/>
      <c r="MMD78" s="8"/>
      <c r="MME78" s="8"/>
      <c r="MMF78" s="8"/>
      <c r="MMG78" s="8"/>
      <c r="MMH78" s="8"/>
      <c r="MMI78" s="8"/>
      <c r="MMJ78" s="8"/>
      <c r="MMK78" s="8"/>
      <c r="MML78" s="8"/>
      <c r="MMM78" s="8"/>
      <c r="MMN78" s="8"/>
      <c r="MMO78" s="8"/>
      <c r="MMP78" s="8"/>
      <c r="MMQ78" s="8"/>
      <c r="MMR78" s="8"/>
      <c r="MMS78" s="8"/>
      <c r="MMT78" s="8"/>
      <c r="MMU78" s="8"/>
      <c r="MMV78" s="8"/>
      <c r="MMW78" s="8"/>
      <c r="MMX78" s="8"/>
      <c r="MMY78" s="8"/>
      <c r="MMZ78" s="8"/>
      <c r="MNA78" s="8"/>
      <c r="MNB78" s="8"/>
      <c r="MNC78" s="8"/>
      <c r="MND78" s="8"/>
      <c r="MNE78" s="8"/>
      <c r="MNF78" s="8"/>
      <c r="MNG78" s="8"/>
      <c r="MNH78" s="8"/>
      <c r="MNI78" s="8"/>
      <c r="MNJ78" s="8"/>
      <c r="MNK78" s="8"/>
      <c r="MNL78" s="8"/>
      <c r="MNM78" s="8"/>
      <c r="MNN78" s="8"/>
      <c r="MNO78" s="8"/>
      <c r="MNP78" s="8"/>
      <c r="MNQ78" s="8"/>
      <c r="MNR78" s="8"/>
      <c r="MNS78" s="8"/>
      <c r="MNT78" s="8"/>
      <c r="MNU78" s="8"/>
      <c r="MNV78" s="8"/>
      <c r="MNW78" s="8"/>
      <c r="MNX78" s="8"/>
      <c r="MNY78" s="8"/>
      <c r="MNZ78" s="8"/>
      <c r="MOA78" s="8"/>
      <c r="MOB78" s="8"/>
      <c r="MOC78" s="8"/>
      <c r="MOD78" s="8"/>
      <c r="MOE78" s="8"/>
      <c r="MOF78" s="8"/>
      <c r="MOG78" s="8"/>
      <c r="MOH78" s="8"/>
      <c r="MOI78" s="8"/>
      <c r="MOJ78" s="8"/>
      <c r="MOK78" s="8"/>
      <c r="MOL78" s="8"/>
      <c r="MOM78" s="8"/>
      <c r="MON78" s="8"/>
      <c r="MOO78" s="8"/>
      <c r="MOP78" s="8"/>
      <c r="MOQ78" s="8"/>
      <c r="MOR78" s="8"/>
      <c r="MOS78" s="8"/>
      <c r="MOT78" s="8"/>
      <c r="MOU78" s="8"/>
      <c r="MOV78" s="8"/>
      <c r="MOW78" s="8"/>
      <c r="MOX78" s="8"/>
      <c r="MOY78" s="8"/>
      <c r="MOZ78" s="8"/>
      <c r="MPA78" s="8"/>
      <c r="MPB78" s="8"/>
      <c r="MPC78" s="8"/>
      <c r="MPD78" s="8"/>
      <c r="MPE78" s="8"/>
      <c r="MPF78" s="8"/>
      <c r="MPG78" s="8"/>
      <c r="MPH78" s="8"/>
      <c r="MPI78" s="8"/>
      <c r="MPJ78" s="8"/>
      <c r="MPK78" s="8"/>
      <c r="MPL78" s="8"/>
      <c r="MPM78" s="8"/>
      <c r="MPN78" s="8"/>
      <c r="MPO78" s="8"/>
      <c r="MPP78" s="8"/>
      <c r="MPQ78" s="8"/>
      <c r="MPR78" s="8"/>
      <c r="MPS78" s="8"/>
      <c r="MPT78" s="8"/>
      <c r="MPU78" s="8"/>
      <c r="MPV78" s="8"/>
      <c r="MPW78" s="8"/>
      <c r="MPX78" s="8"/>
      <c r="MPY78" s="8"/>
      <c r="MPZ78" s="8"/>
      <c r="MQA78" s="8"/>
      <c r="MQB78" s="8"/>
      <c r="MQC78" s="8"/>
      <c r="MQD78" s="8"/>
      <c r="MQE78" s="8"/>
      <c r="MQF78" s="8"/>
      <c r="MQG78" s="8"/>
      <c r="MQH78" s="8"/>
      <c r="MQI78" s="8"/>
      <c r="MQJ78" s="8"/>
      <c r="MQK78" s="8"/>
      <c r="MQL78" s="8"/>
      <c r="MQM78" s="8"/>
      <c r="MQN78" s="8"/>
      <c r="MQO78" s="8"/>
      <c r="MQP78" s="8"/>
      <c r="MQQ78" s="8"/>
      <c r="MQR78" s="8"/>
      <c r="MQS78" s="8"/>
      <c r="MQT78" s="8"/>
      <c r="MQU78" s="8"/>
      <c r="MQV78" s="8"/>
      <c r="MQW78" s="8"/>
      <c r="MQX78" s="8"/>
      <c r="MQY78" s="8"/>
      <c r="MQZ78" s="8"/>
      <c r="MRA78" s="8"/>
      <c r="MRB78" s="8"/>
      <c r="MRC78" s="8"/>
      <c r="MRD78" s="8"/>
      <c r="MRE78" s="8"/>
      <c r="MRF78" s="8"/>
      <c r="MRG78" s="8"/>
      <c r="MRH78" s="8"/>
      <c r="MRI78" s="8"/>
      <c r="MRJ78" s="8"/>
      <c r="MRK78" s="8"/>
      <c r="MRL78" s="8"/>
      <c r="MRM78" s="8"/>
      <c r="MRN78" s="8"/>
      <c r="MRO78" s="8"/>
      <c r="MRP78" s="8"/>
      <c r="MRQ78" s="8"/>
      <c r="MRR78" s="8"/>
      <c r="MRS78" s="8"/>
      <c r="MRT78" s="8"/>
      <c r="MRU78" s="8"/>
      <c r="MRV78" s="8"/>
      <c r="MRW78" s="8"/>
      <c r="MRX78" s="8"/>
      <c r="MRY78" s="8"/>
      <c r="MRZ78" s="8"/>
      <c r="MSA78" s="8"/>
      <c r="MSB78" s="8"/>
      <c r="MSC78" s="8"/>
      <c r="MSD78" s="8"/>
      <c r="MSE78" s="8"/>
      <c r="MSF78" s="8"/>
      <c r="MSG78" s="8"/>
      <c r="MSH78" s="8"/>
      <c r="MSI78" s="8"/>
      <c r="MSJ78" s="8"/>
      <c r="MSK78" s="8"/>
      <c r="MSL78" s="8"/>
      <c r="MSM78" s="8"/>
      <c r="MSN78" s="8"/>
      <c r="MSO78" s="8"/>
      <c r="MSP78" s="8"/>
      <c r="MSQ78" s="8"/>
      <c r="MSR78" s="8"/>
      <c r="MSS78" s="8"/>
      <c r="MST78" s="8"/>
      <c r="MSU78" s="8"/>
      <c r="MSV78" s="8"/>
      <c r="MSW78" s="8"/>
      <c r="MSX78" s="8"/>
      <c r="MSY78" s="8"/>
      <c r="MSZ78" s="8"/>
      <c r="MTA78" s="8"/>
      <c r="MTB78" s="8"/>
      <c r="MTC78" s="8"/>
      <c r="MTD78" s="8"/>
      <c r="MTE78" s="8"/>
      <c r="MTF78" s="8"/>
      <c r="MTG78" s="8"/>
      <c r="MTH78" s="8"/>
      <c r="MTI78" s="8"/>
      <c r="MTJ78" s="8"/>
      <c r="MTK78" s="8"/>
      <c r="MTL78" s="8"/>
      <c r="MTM78" s="8"/>
      <c r="MTN78" s="8"/>
      <c r="MTO78" s="8"/>
      <c r="MTP78" s="8"/>
      <c r="MTQ78" s="8"/>
      <c r="MTR78" s="8"/>
      <c r="MTS78" s="8"/>
      <c r="MTT78" s="8"/>
      <c r="MTU78" s="8"/>
      <c r="MTV78" s="8"/>
      <c r="MTW78" s="8"/>
      <c r="MTX78" s="8"/>
      <c r="MTY78" s="8"/>
      <c r="MTZ78" s="8"/>
      <c r="MUA78" s="8"/>
      <c r="MUB78" s="8"/>
      <c r="MUC78" s="8"/>
      <c r="MUD78" s="8"/>
      <c r="MUE78" s="8"/>
      <c r="MUF78" s="8"/>
      <c r="MUG78" s="8"/>
      <c r="MUH78" s="8"/>
      <c r="MUI78" s="8"/>
      <c r="MUJ78" s="8"/>
      <c r="MUK78" s="8"/>
      <c r="MUL78" s="8"/>
      <c r="MUM78" s="8"/>
      <c r="MUN78" s="8"/>
      <c r="MUO78" s="8"/>
      <c r="MUP78" s="8"/>
      <c r="MUQ78" s="8"/>
      <c r="MUR78" s="8"/>
      <c r="MUS78" s="8"/>
      <c r="MUT78" s="8"/>
      <c r="MUU78" s="8"/>
      <c r="MUV78" s="8"/>
      <c r="MUW78" s="8"/>
      <c r="MUX78" s="8"/>
      <c r="MUY78" s="8"/>
      <c r="MUZ78" s="8"/>
      <c r="MVA78" s="8"/>
      <c r="MVB78" s="8"/>
      <c r="MVC78" s="8"/>
      <c r="MVD78" s="8"/>
      <c r="MVE78" s="8"/>
      <c r="MVF78" s="8"/>
      <c r="MVG78" s="8"/>
      <c r="MVH78" s="8"/>
      <c r="MVI78" s="8"/>
      <c r="MVJ78" s="8"/>
      <c r="MVK78" s="8"/>
      <c r="MVL78" s="8"/>
      <c r="MVM78" s="8"/>
      <c r="MVN78" s="8"/>
      <c r="MVO78" s="8"/>
      <c r="MVP78" s="8"/>
      <c r="MVQ78" s="8"/>
      <c r="MVR78" s="8"/>
      <c r="MVS78" s="8"/>
      <c r="MVT78" s="8"/>
      <c r="MVU78" s="8"/>
      <c r="MVV78" s="8"/>
      <c r="MVW78" s="8"/>
      <c r="MVX78" s="8"/>
      <c r="MVY78" s="8"/>
      <c r="MVZ78" s="8"/>
      <c r="MWA78" s="8"/>
      <c r="MWB78" s="8"/>
      <c r="MWC78" s="8"/>
      <c r="MWD78" s="8"/>
      <c r="MWE78" s="8"/>
      <c r="MWF78" s="8"/>
      <c r="MWG78" s="8"/>
      <c r="MWH78" s="8"/>
      <c r="MWI78" s="8"/>
      <c r="MWJ78" s="8"/>
      <c r="MWK78" s="8"/>
      <c r="MWL78" s="8"/>
      <c r="MWM78" s="8"/>
      <c r="MWN78" s="8"/>
      <c r="MWO78" s="8"/>
      <c r="MWP78" s="8"/>
      <c r="MWQ78" s="8"/>
      <c r="MWR78" s="8"/>
      <c r="MWS78" s="8"/>
      <c r="MWT78" s="8"/>
      <c r="MWU78" s="8"/>
      <c r="MWV78" s="8"/>
      <c r="MWW78" s="8"/>
      <c r="MWX78" s="8"/>
      <c r="MWY78" s="8"/>
      <c r="MWZ78" s="8"/>
      <c r="MXA78" s="8"/>
      <c r="MXB78" s="8"/>
      <c r="MXC78" s="8"/>
      <c r="MXD78" s="8"/>
      <c r="MXE78" s="8"/>
      <c r="MXF78" s="8"/>
      <c r="MXG78" s="8"/>
      <c r="MXH78" s="8"/>
      <c r="MXI78" s="8"/>
      <c r="MXJ78" s="8"/>
      <c r="MXK78" s="8"/>
      <c r="MXL78" s="8"/>
      <c r="MXM78" s="8"/>
      <c r="MXN78" s="8"/>
      <c r="MXO78" s="8"/>
      <c r="MXP78" s="8"/>
      <c r="MXQ78" s="8"/>
      <c r="MXR78" s="8"/>
      <c r="MXS78" s="8"/>
      <c r="MXT78" s="8"/>
      <c r="MXU78" s="8"/>
      <c r="MXV78" s="8"/>
      <c r="MXW78" s="8"/>
      <c r="MXX78" s="8"/>
      <c r="MXY78" s="8"/>
      <c r="MXZ78" s="8"/>
      <c r="MYA78" s="8"/>
      <c r="MYB78" s="8"/>
      <c r="MYC78" s="8"/>
      <c r="MYD78" s="8"/>
      <c r="MYE78" s="8"/>
      <c r="MYF78" s="8"/>
      <c r="MYG78" s="8"/>
      <c r="MYH78" s="8"/>
      <c r="MYI78" s="8"/>
      <c r="MYJ78" s="8"/>
      <c r="MYK78" s="8"/>
      <c r="MYL78" s="8"/>
      <c r="MYM78" s="8"/>
      <c r="MYN78" s="8"/>
      <c r="MYO78" s="8"/>
      <c r="MYP78" s="8"/>
      <c r="MYQ78" s="8"/>
      <c r="MYR78" s="8"/>
      <c r="MYS78" s="8"/>
      <c r="MYT78" s="8"/>
      <c r="MYU78" s="8"/>
      <c r="MYV78" s="8"/>
      <c r="MYW78" s="8"/>
      <c r="MYX78" s="8"/>
      <c r="MYY78" s="8"/>
      <c r="MYZ78" s="8"/>
      <c r="MZA78" s="8"/>
      <c r="MZB78" s="8"/>
      <c r="MZC78" s="8"/>
      <c r="MZD78" s="8"/>
      <c r="MZE78" s="8"/>
      <c r="MZF78" s="8"/>
      <c r="MZG78" s="8"/>
      <c r="MZH78" s="8"/>
      <c r="MZI78" s="8"/>
      <c r="MZJ78" s="8"/>
      <c r="MZK78" s="8"/>
      <c r="MZL78" s="8"/>
      <c r="MZM78" s="8"/>
      <c r="MZN78" s="8"/>
      <c r="MZO78" s="8"/>
      <c r="MZP78" s="8"/>
      <c r="MZQ78" s="8"/>
      <c r="MZR78" s="8"/>
      <c r="MZS78" s="8"/>
      <c r="MZT78" s="8"/>
      <c r="MZU78" s="8"/>
      <c r="MZV78" s="8"/>
      <c r="MZW78" s="8"/>
      <c r="MZX78" s="8"/>
      <c r="MZY78" s="8"/>
      <c r="MZZ78" s="8"/>
      <c r="NAA78" s="8"/>
      <c r="NAB78" s="8"/>
      <c r="NAC78" s="8"/>
      <c r="NAD78" s="8"/>
      <c r="NAE78" s="8"/>
      <c r="NAF78" s="8"/>
      <c r="NAG78" s="8"/>
      <c r="NAH78" s="8"/>
      <c r="NAI78" s="8"/>
      <c r="NAJ78" s="8"/>
      <c r="NAK78" s="8"/>
      <c r="NAL78" s="8"/>
      <c r="NAM78" s="8"/>
      <c r="NAN78" s="8"/>
      <c r="NAO78" s="8"/>
      <c r="NAP78" s="8"/>
      <c r="NAQ78" s="8"/>
      <c r="NAR78" s="8"/>
      <c r="NAS78" s="8"/>
      <c r="NAT78" s="8"/>
      <c r="NAU78" s="8"/>
      <c r="NAV78" s="8"/>
      <c r="NAW78" s="8"/>
      <c r="NAX78" s="8"/>
      <c r="NAY78" s="8"/>
      <c r="NAZ78" s="8"/>
      <c r="NBA78" s="8"/>
      <c r="NBB78" s="8"/>
      <c r="NBC78" s="8"/>
      <c r="NBD78" s="8"/>
      <c r="NBE78" s="8"/>
      <c r="NBF78" s="8"/>
      <c r="NBG78" s="8"/>
      <c r="NBH78" s="8"/>
      <c r="NBI78" s="8"/>
      <c r="NBJ78" s="8"/>
      <c r="NBK78" s="8"/>
      <c r="NBL78" s="8"/>
      <c r="NBM78" s="8"/>
      <c r="NBN78" s="8"/>
      <c r="NBO78" s="8"/>
      <c r="NBP78" s="8"/>
      <c r="NBQ78" s="8"/>
      <c r="NBR78" s="8"/>
      <c r="NBS78" s="8"/>
      <c r="NBT78" s="8"/>
      <c r="NBU78" s="8"/>
      <c r="NBV78" s="8"/>
      <c r="NBW78" s="8"/>
      <c r="NBX78" s="8"/>
      <c r="NBY78" s="8"/>
      <c r="NBZ78" s="8"/>
      <c r="NCA78" s="8"/>
      <c r="NCB78" s="8"/>
      <c r="NCC78" s="8"/>
      <c r="NCD78" s="8"/>
      <c r="NCE78" s="8"/>
      <c r="NCF78" s="8"/>
      <c r="NCG78" s="8"/>
      <c r="NCH78" s="8"/>
      <c r="NCI78" s="8"/>
      <c r="NCJ78" s="8"/>
      <c r="NCK78" s="8"/>
      <c r="NCL78" s="8"/>
      <c r="NCM78" s="8"/>
      <c r="NCN78" s="8"/>
      <c r="NCO78" s="8"/>
      <c r="NCP78" s="8"/>
      <c r="NCQ78" s="8"/>
      <c r="NCR78" s="8"/>
      <c r="NCS78" s="8"/>
      <c r="NCT78" s="8"/>
      <c r="NCU78" s="8"/>
      <c r="NCV78" s="8"/>
      <c r="NCW78" s="8"/>
      <c r="NCX78" s="8"/>
      <c r="NCY78" s="8"/>
      <c r="NCZ78" s="8"/>
      <c r="NDA78" s="8"/>
      <c r="NDB78" s="8"/>
      <c r="NDC78" s="8"/>
      <c r="NDD78" s="8"/>
      <c r="NDE78" s="8"/>
      <c r="NDF78" s="8"/>
      <c r="NDG78" s="8"/>
      <c r="NDH78" s="8"/>
      <c r="NDI78" s="8"/>
      <c r="NDJ78" s="8"/>
      <c r="NDK78" s="8"/>
      <c r="NDL78" s="8"/>
      <c r="NDM78" s="8"/>
      <c r="NDN78" s="8"/>
      <c r="NDO78" s="8"/>
      <c r="NDP78" s="8"/>
      <c r="NDQ78" s="8"/>
      <c r="NDR78" s="8"/>
      <c r="NDS78" s="8"/>
      <c r="NDT78" s="8"/>
      <c r="NDU78" s="8"/>
      <c r="NDV78" s="8"/>
      <c r="NDW78" s="8"/>
      <c r="NDX78" s="8"/>
      <c r="NDY78" s="8"/>
      <c r="NDZ78" s="8"/>
      <c r="NEA78" s="8"/>
      <c r="NEB78" s="8"/>
      <c r="NEC78" s="8"/>
      <c r="NED78" s="8"/>
      <c r="NEE78" s="8"/>
      <c r="NEF78" s="8"/>
      <c r="NEG78" s="8"/>
      <c r="NEH78" s="8"/>
      <c r="NEI78" s="8"/>
      <c r="NEJ78" s="8"/>
      <c r="NEK78" s="8"/>
      <c r="NEL78" s="8"/>
      <c r="NEM78" s="8"/>
      <c r="NEN78" s="8"/>
      <c r="NEO78" s="8"/>
      <c r="NEP78" s="8"/>
      <c r="NEQ78" s="8"/>
      <c r="NER78" s="8"/>
      <c r="NES78" s="8"/>
      <c r="NET78" s="8"/>
      <c r="NEU78" s="8"/>
      <c r="NEV78" s="8"/>
      <c r="NEW78" s="8"/>
      <c r="NEX78" s="8"/>
      <c r="NEY78" s="8"/>
      <c r="NEZ78" s="8"/>
      <c r="NFA78" s="8"/>
      <c r="NFB78" s="8"/>
      <c r="NFC78" s="8"/>
      <c r="NFD78" s="8"/>
      <c r="NFE78" s="8"/>
      <c r="NFF78" s="8"/>
      <c r="NFG78" s="8"/>
      <c r="NFH78" s="8"/>
      <c r="NFI78" s="8"/>
      <c r="NFJ78" s="8"/>
      <c r="NFK78" s="8"/>
      <c r="NFL78" s="8"/>
      <c r="NFM78" s="8"/>
      <c r="NFN78" s="8"/>
      <c r="NFO78" s="8"/>
      <c r="NFP78" s="8"/>
      <c r="NFQ78" s="8"/>
      <c r="NFR78" s="8"/>
      <c r="NFS78" s="8"/>
      <c r="NFT78" s="8"/>
      <c r="NFU78" s="8"/>
      <c r="NFV78" s="8"/>
      <c r="NFW78" s="8"/>
      <c r="NFX78" s="8"/>
      <c r="NFY78" s="8"/>
      <c r="NFZ78" s="8"/>
      <c r="NGA78" s="8"/>
      <c r="NGB78" s="8"/>
      <c r="NGC78" s="8"/>
      <c r="NGD78" s="8"/>
      <c r="NGE78" s="8"/>
      <c r="NGF78" s="8"/>
      <c r="NGG78" s="8"/>
      <c r="NGH78" s="8"/>
      <c r="NGI78" s="8"/>
      <c r="NGJ78" s="8"/>
      <c r="NGK78" s="8"/>
      <c r="NGL78" s="8"/>
      <c r="NGM78" s="8"/>
      <c r="NGN78" s="8"/>
      <c r="NGO78" s="8"/>
      <c r="NGP78" s="8"/>
      <c r="NGQ78" s="8"/>
      <c r="NGR78" s="8"/>
      <c r="NGS78" s="8"/>
      <c r="NGT78" s="8"/>
      <c r="NGU78" s="8"/>
      <c r="NGV78" s="8"/>
      <c r="NGW78" s="8"/>
      <c r="NGX78" s="8"/>
      <c r="NGY78" s="8"/>
      <c r="NGZ78" s="8"/>
      <c r="NHA78" s="8"/>
      <c r="NHB78" s="8"/>
      <c r="NHC78" s="8"/>
      <c r="NHD78" s="8"/>
      <c r="NHE78" s="8"/>
      <c r="NHF78" s="8"/>
      <c r="NHG78" s="8"/>
      <c r="NHH78" s="8"/>
      <c r="NHI78" s="8"/>
      <c r="NHJ78" s="8"/>
      <c r="NHK78" s="8"/>
      <c r="NHL78" s="8"/>
      <c r="NHM78" s="8"/>
      <c r="NHN78" s="8"/>
      <c r="NHO78" s="8"/>
      <c r="NHP78" s="8"/>
      <c r="NHQ78" s="8"/>
      <c r="NHR78" s="8"/>
      <c r="NHS78" s="8"/>
      <c r="NHT78" s="8"/>
      <c r="NHU78" s="8"/>
      <c r="NHV78" s="8"/>
      <c r="NHW78" s="8"/>
      <c r="NHX78" s="8"/>
      <c r="NHY78" s="8"/>
      <c r="NHZ78" s="8"/>
      <c r="NIA78" s="8"/>
      <c r="NIB78" s="8"/>
      <c r="NIC78" s="8"/>
      <c r="NID78" s="8"/>
      <c r="NIE78" s="8"/>
      <c r="NIF78" s="8"/>
      <c r="NIG78" s="8"/>
      <c r="NIH78" s="8"/>
      <c r="NII78" s="8"/>
      <c r="NIJ78" s="8"/>
      <c r="NIK78" s="8"/>
      <c r="NIL78" s="8"/>
      <c r="NIM78" s="8"/>
      <c r="NIN78" s="8"/>
      <c r="NIO78" s="8"/>
      <c r="NIP78" s="8"/>
      <c r="NIQ78" s="8"/>
      <c r="NIR78" s="8"/>
      <c r="NIS78" s="8"/>
      <c r="NIT78" s="8"/>
      <c r="NIU78" s="8"/>
      <c r="NIV78" s="8"/>
      <c r="NIW78" s="8"/>
      <c r="NIX78" s="8"/>
      <c r="NIY78" s="8"/>
      <c r="NIZ78" s="8"/>
      <c r="NJA78" s="8"/>
      <c r="NJB78" s="8"/>
      <c r="NJC78" s="8"/>
      <c r="NJD78" s="8"/>
      <c r="NJE78" s="8"/>
      <c r="NJF78" s="8"/>
      <c r="NJG78" s="8"/>
      <c r="NJH78" s="8"/>
      <c r="NJI78" s="8"/>
      <c r="NJJ78" s="8"/>
      <c r="NJK78" s="8"/>
      <c r="NJL78" s="8"/>
      <c r="NJM78" s="8"/>
      <c r="NJN78" s="8"/>
      <c r="NJO78" s="8"/>
      <c r="NJP78" s="8"/>
      <c r="NJQ78" s="8"/>
      <c r="NJR78" s="8"/>
      <c r="NJS78" s="8"/>
      <c r="NJT78" s="8"/>
      <c r="NJU78" s="8"/>
      <c r="NJV78" s="8"/>
      <c r="NJW78" s="8"/>
      <c r="NJX78" s="8"/>
      <c r="NJY78" s="8"/>
      <c r="NJZ78" s="8"/>
      <c r="NKA78" s="8"/>
      <c r="NKB78" s="8"/>
      <c r="NKC78" s="8"/>
      <c r="NKD78" s="8"/>
      <c r="NKE78" s="8"/>
      <c r="NKF78" s="8"/>
      <c r="NKG78" s="8"/>
      <c r="NKH78" s="8"/>
      <c r="NKI78" s="8"/>
      <c r="NKJ78" s="8"/>
      <c r="NKK78" s="8"/>
      <c r="NKL78" s="8"/>
      <c r="NKM78" s="8"/>
      <c r="NKN78" s="8"/>
      <c r="NKO78" s="8"/>
      <c r="NKP78" s="8"/>
      <c r="NKQ78" s="8"/>
      <c r="NKR78" s="8"/>
      <c r="NKS78" s="8"/>
      <c r="NKT78" s="8"/>
      <c r="NKU78" s="8"/>
      <c r="NKV78" s="8"/>
      <c r="NKW78" s="8"/>
      <c r="NKX78" s="8"/>
      <c r="NKY78" s="8"/>
      <c r="NKZ78" s="8"/>
      <c r="NLA78" s="8"/>
      <c r="NLB78" s="8"/>
      <c r="NLC78" s="8"/>
      <c r="NLD78" s="8"/>
      <c r="NLE78" s="8"/>
      <c r="NLF78" s="8"/>
      <c r="NLG78" s="8"/>
      <c r="NLH78" s="8"/>
      <c r="NLI78" s="8"/>
      <c r="NLJ78" s="8"/>
      <c r="NLK78" s="8"/>
      <c r="NLL78" s="8"/>
      <c r="NLM78" s="8"/>
      <c r="NLN78" s="8"/>
      <c r="NLO78" s="8"/>
      <c r="NLP78" s="8"/>
      <c r="NLQ78" s="8"/>
      <c r="NLR78" s="8"/>
      <c r="NLS78" s="8"/>
      <c r="NLT78" s="8"/>
      <c r="NLU78" s="8"/>
      <c r="NLV78" s="8"/>
      <c r="NLW78" s="8"/>
      <c r="NLX78" s="8"/>
      <c r="NLY78" s="8"/>
      <c r="NLZ78" s="8"/>
      <c r="NMA78" s="8"/>
      <c r="NMB78" s="8"/>
      <c r="NMC78" s="8"/>
      <c r="NMD78" s="8"/>
      <c r="NME78" s="8"/>
      <c r="NMF78" s="8"/>
      <c r="NMG78" s="8"/>
      <c r="NMH78" s="8"/>
      <c r="NMI78" s="8"/>
      <c r="NMJ78" s="8"/>
      <c r="NMK78" s="8"/>
      <c r="NML78" s="8"/>
      <c r="NMM78" s="8"/>
      <c r="NMN78" s="8"/>
      <c r="NMO78" s="8"/>
      <c r="NMP78" s="8"/>
      <c r="NMQ78" s="8"/>
      <c r="NMR78" s="8"/>
      <c r="NMS78" s="8"/>
      <c r="NMT78" s="8"/>
      <c r="NMU78" s="8"/>
      <c r="NMV78" s="8"/>
      <c r="NMW78" s="8"/>
      <c r="NMX78" s="8"/>
      <c r="NMY78" s="8"/>
      <c r="NMZ78" s="8"/>
      <c r="NNA78" s="8"/>
      <c r="NNB78" s="8"/>
      <c r="NNC78" s="8"/>
      <c r="NND78" s="8"/>
      <c r="NNE78" s="8"/>
      <c r="NNF78" s="8"/>
      <c r="NNG78" s="8"/>
      <c r="NNH78" s="8"/>
      <c r="NNI78" s="8"/>
      <c r="NNJ78" s="8"/>
      <c r="NNK78" s="8"/>
      <c r="NNL78" s="8"/>
      <c r="NNM78" s="8"/>
      <c r="NNN78" s="8"/>
      <c r="NNO78" s="8"/>
      <c r="NNP78" s="8"/>
      <c r="NNQ78" s="8"/>
      <c r="NNR78" s="8"/>
      <c r="NNS78" s="8"/>
      <c r="NNT78" s="8"/>
      <c r="NNU78" s="8"/>
      <c r="NNV78" s="8"/>
      <c r="NNW78" s="8"/>
      <c r="NNX78" s="8"/>
      <c r="NNY78" s="8"/>
      <c r="NNZ78" s="8"/>
      <c r="NOA78" s="8"/>
      <c r="NOB78" s="8"/>
      <c r="NOC78" s="8"/>
      <c r="NOD78" s="8"/>
      <c r="NOE78" s="8"/>
      <c r="NOF78" s="8"/>
      <c r="NOG78" s="8"/>
      <c r="NOH78" s="8"/>
      <c r="NOI78" s="8"/>
      <c r="NOJ78" s="8"/>
      <c r="NOK78" s="8"/>
      <c r="NOL78" s="8"/>
      <c r="NOM78" s="8"/>
      <c r="NON78" s="8"/>
      <c r="NOO78" s="8"/>
      <c r="NOP78" s="8"/>
      <c r="NOQ78" s="8"/>
      <c r="NOR78" s="8"/>
      <c r="NOS78" s="8"/>
      <c r="NOT78" s="8"/>
      <c r="NOU78" s="8"/>
      <c r="NOV78" s="8"/>
      <c r="NOW78" s="8"/>
      <c r="NOX78" s="8"/>
      <c r="NOY78" s="8"/>
      <c r="NOZ78" s="8"/>
      <c r="NPA78" s="8"/>
      <c r="NPB78" s="8"/>
      <c r="NPC78" s="8"/>
      <c r="NPD78" s="8"/>
      <c r="NPE78" s="8"/>
      <c r="NPF78" s="8"/>
      <c r="NPG78" s="8"/>
      <c r="NPH78" s="8"/>
      <c r="NPI78" s="8"/>
      <c r="NPJ78" s="8"/>
      <c r="NPK78" s="8"/>
      <c r="NPL78" s="8"/>
      <c r="NPM78" s="8"/>
      <c r="NPN78" s="8"/>
      <c r="NPO78" s="8"/>
      <c r="NPP78" s="8"/>
      <c r="NPQ78" s="8"/>
      <c r="NPR78" s="8"/>
      <c r="NPS78" s="8"/>
      <c r="NPT78" s="8"/>
      <c r="NPU78" s="8"/>
      <c r="NPV78" s="8"/>
      <c r="NPW78" s="8"/>
      <c r="NPX78" s="8"/>
      <c r="NPY78" s="8"/>
      <c r="NPZ78" s="8"/>
      <c r="NQA78" s="8"/>
      <c r="NQB78" s="8"/>
      <c r="NQC78" s="8"/>
      <c r="NQD78" s="8"/>
      <c r="NQE78" s="8"/>
      <c r="NQF78" s="8"/>
      <c r="NQG78" s="8"/>
      <c r="NQH78" s="8"/>
      <c r="NQI78" s="8"/>
      <c r="NQJ78" s="8"/>
      <c r="NQK78" s="8"/>
      <c r="NQL78" s="8"/>
      <c r="NQM78" s="8"/>
      <c r="NQN78" s="8"/>
      <c r="NQO78" s="8"/>
      <c r="NQP78" s="8"/>
      <c r="NQQ78" s="8"/>
      <c r="NQR78" s="8"/>
      <c r="NQS78" s="8"/>
      <c r="NQT78" s="8"/>
      <c r="NQU78" s="8"/>
      <c r="NQV78" s="8"/>
      <c r="NQW78" s="8"/>
      <c r="NQX78" s="8"/>
      <c r="NQY78" s="8"/>
      <c r="NQZ78" s="8"/>
      <c r="NRA78" s="8"/>
      <c r="NRB78" s="8"/>
      <c r="NRC78" s="8"/>
      <c r="NRD78" s="8"/>
      <c r="NRE78" s="8"/>
      <c r="NRF78" s="8"/>
      <c r="NRG78" s="8"/>
      <c r="NRH78" s="8"/>
      <c r="NRI78" s="8"/>
      <c r="NRJ78" s="8"/>
      <c r="NRK78" s="8"/>
      <c r="NRL78" s="8"/>
      <c r="NRM78" s="8"/>
      <c r="NRN78" s="8"/>
      <c r="NRO78" s="8"/>
      <c r="NRP78" s="8"/>
      <c r="NRQ78" s="8"/>
      <c r="NRR78" s="8"/>
      <c r="NRS78" s="8"/>
      <c r="NRT78" s="8"/>
      <c r="NRU78" s="8"/>
      <c r="NRV78" s="8"/>
      <c r="NRW78" s="8"/>
      <c r="NRX78" s="8"/>
      <c r="NRY78" s="8"/>
      <c r="NRZ78" s="8"/>
      <c r="NSA78" s="8"/>
      <c r="NSB78" s="8"/>
      <c r="NSC78" s="8"/>
      <c r="NSD78" s="8"/>
      <c r="NSE78" s="8"/>
      <c r="NSF78" s="8"/>
      <c r="NSG78" s="8"/>
      <c r="NSH78" s="8"/>
      <c r="NSI78" s="8"/>
      <c r="NSJ78" s="8"/>
      <c r="NSK78" s="8"/>
      <c r="NSL78" s="8"/>
      <c r="NSM78" s="8"/>
      <c r="NSN78" s="8"/>
      <c r="NSO78" s="8"/>
      <c r="NSP78" s="8"/>
      <c r="NSQ78" s="8"/>
      <c r="NSR78" s="8"/>
      <c r="NSS78" s="8"/>
      <c r="NST78" s="8"/>
      <c r="NSU78" s="8"/>
      <c r="NSV78" s="8"/>
      <c r="NSW78" s="8"/>
      <c r="NSX78" s="8"/>
      <c r="NSY78" s="8"/>
      <c r="NSZ78" s="8"/>
      <c r="NTA78" s="8"/>
      <c r="NTB78" s="8"/>
      <c r="NTC78" s="8"/>
      <c r="NTD78" s="8"/>
      <c r="NTE78" s="8"/>
      <c r="NTF78" s="8"/>
      <c r="NTG78" s="8"/>
      <c r="NTH78" s="8"/>
      <c r="NTI78" s="8"/>
      <c r="NTJ78" s="8"/>
      <c r="NTK78" s="8"/>
      <c r="NTL78" s="8"/>
      <c r="NTM78" s="8"/>
      <c r="NTN78" s="8"/>
      <c r="NTO78" s="8"/>
      <c r="NTP78" s="8"/>
      <c r="NTQ78" s="8"/>
      <c r="NTR78" s="8"/>
      <c r="NTS78" s="8"/>
      <c r="NTT78" s="8"/>
      <c r="NTU78" s="8"/>
      <c r="NTV78" s="8"/>
      <c r="NTW78" s="8"/>
      <c r="NTX78" s="8"/>
      <c r="NTY78" s="8"/>
      <c r="NTZ78" s="8"/>
      <c r="NUA78" s="8"/>
      <c r="NUB78" s="8"/>
      <c r="NUC78" s="8"/>
      <c r="NUD78" s="8"/>
      <c r="NUE78" s="8"/>
      <c r="NUF78" s="8"/>
      <c r="NUG78" s="8"/>
      <c r="NUH78" s="8"/>
      <c r="NUI78" s="8"/>
      <c r="NUJ78" s="8"/>
      <c r="NUK78" s="8"/>
      <c r="NUL78" s="8"/>
      <c r="NUM78" s="8"/>
      <c r="NUN78" s="8"/>
      <c r="NUO78" s="8"/>
      <c r="NUP78" s="8"/>
      <c r="NUQ78" s="8"/>
      <c r="NUR78" s="8"/>
      <c r="NUS78" s="8"/>
      <c r="NUT78" s="8"/>
      <c r="NUU78" s="8"/>
      <c r="NUV78" s="8"/>
      <c r="NUW78" s="8"/>
      <c r="NUX78" s="8"/>
      <c r="NUY78" s="8"/>
      <c r="NUZ78" s="8"/>
      <c r="NVA78" s="8"/>
      <c r="NVB78" s="8"/>
      <c r="NVC78" s="8"/>
      <c r="NVD78" s="8"/>
      <c r="NVE78" s="8"/>
      <c r="NVF78" s="8"/>
      <c r="NVG78" s="8"/>
      <c r="NVH78" s="8"/>
      <c r="NVI78" s="8"/>
      <c r="NVJ78" s="8"/>
      <c r="NVK78" s="8"/>
      <c r="NVL78" s="8"/>
      <c r="NVM78" s="8"/>
      <c r="NVN78" s="8"/>
      <c r="NVO78" s="8"/>
      <c r="NVP78" s="8"/>
      <c r="NVQ78" s="8"/>
      <c r="NVR78" s="8"/>
      <c r="NVS78" s="8"/>
      <c r="NVT78" s="8"/>
      <c r="NVU78" s="8"/>
      <c r="NVV78" s="8"/>
      <c r="NVW78" s="8"/>
      <c r="NVX78" s="8"/>
      <c r="NVY78" s="8"/>
      <c r="NVZ78" s="8"/>
      <c r="NWA78" s="8"/>
      <c r="NWB78" s="8"/>
      <c r="NWC78" s="8"/>
      <c r="NWD78" s="8"/>
      <c r="NWE78" s="8"/>
      <c r="NWF78" s="8"/>
      <c r="NWG78" s="8"/>
      <c r="NWH78" s="8"/>
      <c r="NWI78" s="8"/>
      <c r="NWJ78" s="8"/>
      <c r="NWK78" s="8"/>
      <c r="NWL78" s="8"/>
      <c r="NWM78" s="8"/>
      <c r="NWN78" s="8"/>
      <c r="NWO78" s="8"/>
      <c r="NWP78" s="8"/>
      <c r="NWQ78" s="8"/>
      <c r="NWR78" s="8"/>
      <c r="NWS78" s="8"/>
      <c r="NWT78" s="8"/>
      <c r="NWU78" s="8"/>
      <c r="NWV78" s="8"/>
      <c r="NWW78" s="8"/>
      <c r="NWX78" s="8"/>
      <c r="NWY78" s="8"/>
      <c r="NWZ78" s="8"/>
      <c r="NXA78" s="8"/>
      <c r="NXB78" s="8"/>
      <c r="NXC78" s="8"/>
      <c r="NXD78" s="8"/>
      <c r="NXE78" s="8"/>
      <c r="NXF78" s="8"/>
      <c r="NXG78" s="8"/>
      <c r="NXH78" s="8"/>
      <c r="NXI78" s="8"/>
      <c r="NXJ78" s="8"/>
      <c r="NXK78" s="8"/>
      <c r="NXL78" s="8"/>
      <c r="NXM78" s="8"/>
      <c r="NXN78" s="8"/>
      <c r="NXO78" s="8"/>
      <c r="NXP78" s="8"/>
      <c r="NXQ78" s="8"/>
      <c r="NXR78" s="8"/>
      <c r="NXS78" s="8"/>
      <c r="NXT78" s="8"/>
      <c r="NXU78" s="8"/>
      <c r="NXV78" s="8"/>
      <c r="NXW78" s="8"/>
      <c r="NXX78" s="8"/>
      <c r="NXY78" s="8"/>
      <c r="NXZ78" s="8"/>
      <c r="NYA78" s="8"/>
      <c r="NYB78" s="8"/>
      <c r="NYC78" s="8"/>
      <c r="NYD78" s="8"/>
      <c r="NYE78" s="8"/>
      <c r="NYF78" s="8"/>
      <c r="NYG78" s="8"/>
      <c r="NYH78" s="8"/>
      <c r="NYI78" s="8"/>
      <c r="NYJ78" s="8"/>
      <c r="NYK78" s="8"/>
      <c r="NYL78" s="8"/>
      <c r="NYM78" s="8"/>
      <c r="NYN78" s="8"/>
      <c r="NYO78" s="8"/>
      <c r="NYP78" s="8"/>
      <c r="NYQ78" s="8"/>
      <c r="NYR78" s="8"/>
      <c r="NYS78" s="8"/>
      <c r="NYT78" s="8"/>
      <c r="NYU78" s="8"/>
      <c r="NYV78" s="8"/>
      <c r="NYW78" s="8"/>
      <c r="NYX78" s="8"/>
      <c r="NYY78" s="8"/>
      <c r="NYZ78" s="8"/>
      <c r="NZA78" s="8"/>
      <c r="NZB78" s="8"/>
      <c r="NZC78" s="8"/>
      <c r="NZD78" s="8"/>
      <c r="NZE78" s="8"/>
      <c r="NZF78" s="8"/>
      <c r="NZG78" s="8"/>
      <c r="NZH78" s="8"/>
      <c r="NZI78" s="8"/>
      <c r="NZJ78" s="8"/>
      <c r="NZK78" s="8"/>
      <c r="NZL78" s="8"/>
      <c r="NZM78" s="8"/>
      <c r="NZN78" s="8"/>
      <c r="NZO78" s="8"/>
      <c r="NZP78" s="8"/>
      <c r="NZQ78" s="8"/>
      <c r="NZR78" s="8"/>
      <c r="NZS78" s="8"/>
      <c r="NZT78" s="8"/>
      <c r="NZU78" s="8"/>
      <c r="NZV78" s="8"/>
      <c r="NZW78" s="8"/>
      <c r="NZX78" s="8"/>
      <c r="NZY78" s="8"/>
      <c r="NZZ78" s="8"/>
      <c r="OAA78" s="8"/>
      <c r="OAB78" s="8"/>
      <c r="OAC78" s="8"/>
      <c r="OAD78" s="8"/>
      <c r="OAE78" s="8"/>
      <c r="OAF78" s="8"/>
      <c r="OAG78" s="8"/>
      <c r="OAH78" s="8"/>
      <c r="OAI78" s="8"/>
      <c r="OAJ78" s="8"/>
      <c r="OAK78" s="8"/>
      <c r="OAL78" s="8"/>
      <c r="OAM78" s="8"/>
      <c r="OAN78" s="8"/>
      <c r="OAO78" s="8"/>
      <c r="OAP78" s="8"/>
      <c r="OAQ78" s="8"/>
      <c r="OAR78" s="8"/>
      <c r="OAS78" s="8"/>
      <c r="OAT78" s="8"/>
      <c r="OAU78" s="8"/>
      <c r="OAV78" s="8"/>
      <c r="OAW78" s="8"/>
      <c r="OAX78" s="8"/>
      <c r="OAY78" s="8"/>
      <c r="OAZ78" s="8"/>
      <c r="OBA78" s="8"/>
      <c r="OBB78" s="8"/>
      <c r="OBC78" s="8"/>
      <c r="OBD78" s="8"/>
      <c r="OBE78" s="8"/>
      <c r="OBF78" s="8"/>
      <c r="OBG78" s="8"/>
      <c r="OBH78" s="8"/>
      <c r="OBI78" s="8"/>
      <c r="OBJ78" s="8"/>
      <c r="OBK78" s="8"/>
      <c r="OBL78" s="8"/>
      <c r="OBM78" s="8"/>
      <c r="OBN78" s="8"/>
      <c r="OBO78" s="8"/>
      <c r="OBP78" s="8"/>
      <c r="OBQ78" s="8"/>
      <c r="OBR78" s="8"/>
      <c r="OBS78" s="8"/>
      <c r="OBT78" s="8"/>
      <c r="OBU78" s="8"/>
      <c r="OBV78" s="8"/>
      <c r="OBW78" s="8"/>
      <c r="OBX78" s="8"/>
      <c r="OBY78" s="8"/>
      <c r="OBZ78" s="8"/>
      <c r="OCA78" s="8"/>
      <c r="OCB78" s="8"/>
      <c r="OCC78" s="8"/>
      <c r="OCD78" s="8"/>
      <c r="OCE78" s="8"/>
      <c r="OCF78" s="8"/>
      <c r="OCG78" s="8"/>
      <c r="OCH78" s="8"/>
      <c r="OCI78" s="8"/>
      <c r="OCJ78" s="8"/>
      <c r="OCK78" s="8"/>
      <c r="OCL78" s="8"/>
      <c r="OCM78" s="8"/>
      <c r="OCN78" s="8"/>
      <c r="OCO78" s="8"/>
      <c r="OCP78" s="8"/>
      <c r="OCQ78" s="8"/>
      <c r="OCR78" s="8"/>
      <c r="OCS78" s="8"/>
      <c r="OCT78" s="8"/>
      <c r="OCU78" s="8"/>
      <c r="OCV78" s="8"/>
      <c r="OCW78" s="8"/>
      <c r="OCX78" s="8"/>
      <c r="OCY78" s="8"/>
      <c r="OCZ78" s="8"/>
      <c r="ODA78" s="8"/>
      <c r="ODB78" s="8"/>
      <c r="ODC78" s="8"/>
      <c r="ODD78" s="8"/>
      <c r="ODE78" s="8"/>
      <c r="ODF78" s="8"/>
      <c r="ODG78" s="8"/>
      <c r="ODH78" s="8"/>
      <c r="ODI78" s="8"/>
      <c r="ODJ78" s="8"/>
      <c r="ODK78" s="8"/>
      <c r="ODL78" s="8"/>
      <c r="ODM78" s="8"/>
      <c r="ODN78" s="8"/>
      <c r="ODO78" s="8"/>
      <c r="ODP78" s="8"/>
      <c r="ODQ78" s="8"/>
      <c r="ODR78" s="8"/>
      <c r="ODS78" s="8"/>
      <c r="ODT78" s="8"/>
      <c r="ODU78" s="8"/>
      <c r="ODV78" s="8"/>
      <c r="ODW78" s="8"/>
      <c r="ODX78" s="8"/>
      <c r="ODY78" s="8"/>
      <c r="ODZ78" s="8"/>
      <c r="OEA78" s="8"/>
      <c r="OEB78" s="8"/>
      <c r="OEC78" s="8"/>
      <c r="OED78" s="8"/>
      <c r="OEE78" s="8"/>
      <c r="OEF78" s="8"/>
      <c r="OEG78" s="8"/>
      <c r="OEH78" s="8"/>
      <c r="OEI78" s="8"/>
      <c r="OEJ78" s="8"/>
      <c r="OEK78" s="8"/>
      <c r="OEL78" s="8"/>
      <c r="OEM78" s="8"/>
      <c r="OEN78" s="8"/>
      <c r="OEO78" s="8"/>
      <c r="OEP78" s="8"/>
      <c r="OEQ78" s="8"/>
      <c r="OER78" s="8"/>
      <c r="OES78" s="8"/>
      <c r="OET78" s="8"/>
      <c r="OEU78" s="8"/>
      <c r="OEV78" s="8"/>
      <c r="OEW78" s="8"/>
      <c r="OEX78" s="8"/>
      <c r="OEY78" s="8"/>
      <c r="OEZ78" s="8"/>
      <c r="OFA78" s="8"/>
      <c r="OFB78" s="8"/>
      <c r="OFC78" s="8"/>
      <c r="OFD78" s="8"/>
      <c r="OFE78" s="8"/>
      <c r="OFF78" s="8"/>
      <c r="OFG78" s="8"/>
      <c r="OFH78" s="8"/>
      <c r="OFI78" s="8"/>
      <c r="OFJ78" s="8"/>
      <c r="OFK78" s="8"/>
      <c r="OFL78" s="8"/>
      <c r="OFM78" s="8"/>
      <c r="OFN78" s="8"/>
      <c r="OFO78" s="8"/>
      <c r="OFP78" s="8"/>
      <c r="OFQ78" s="8"/>
      <c r="OFR78" s="8"/>
      <c r="OFS78" s="8"/>
      <c r="OFT78" s="8"/>
      <c r="OFU78" s="8"/>
      <c r="OFV78" s="8"/>
      <c r="OFW78" s="8"/>
      <c r="OFX78" s="8"/>
      <c r="OFY78" s="8"/>
      <c r="OFZ78" s="8"/>
      <c r="OGA78" s="8"/>
      <c r="OGB78" s="8"/>
      <c r="OGC78" s="8"/>
      <c r="OGD78" s="8"/>
      <c r="OGE78" s="8"/>
      <c r="OGF78" s="8"/>
      <c r="OGG78" s="8"/>
      <c r="OGH78" s="8"/>
      <c r="OGI78" s="8"/>
      <c r="OGJ78" s="8"/>
      <c r="OGK78" s="8"/>
      <c r="OGL78" s="8"/>
      <c r="OGM78" s="8"/>
      <c r="OGN78" s="8"/>
      <c r="OGO78" s="8"/>
      <c r="OGP78" s="8"/>
      <c r="OGQ78" s="8"/>
      <c r="OGR78" s="8"/>
      <c r="OGS78" s="8"/>
      <c r="OGT78" s="8"/>
      <c r="OGU78" s="8"/>
      <c r="OGV78" s="8"/>
      <c r="OGW78" s="8"/>
      <c r="OGX78" s="8"/>
      <c r="OGY78" s="8"/>
      <c r="OGZ78" s="8"/>
      <c r="OHA78" s="8"/>
      <c r="OHB78" s="8"/>
      <c r="OHC78" s="8"/>
      <c r="OHD78" s="8"/>
      <c r="OHE78" s="8"/>
      <c r="OHF78" s="8"/>
      <c r="OHG78" s="8"/>
      <c r="OHH78" s="8"/>
      <c r="OHI78" s="8"/>
      <c r="OHJ78" s="8"/>
      <c r="OHK78" s="8"/>
      <c r="OHL78" s="8"/>
      <c r="OHM78" s="8"/>
      <c r="OHN78" s="8"/>
      <c r="OHO78" s="8"/>
      <c r="OHP78" s="8"/>
      <c r="OHQ78" s="8"/>
      <c r="OHR78" s="8"/>
      <c r="OHS78" s="8"/>
      <c r="OHT78" s="8"/>
      <c r="OHU78" s="8"/>
      <c r="OHV78" s="8"/>
      <c r="OHW78" s="8"/>
      <c r="OHX78" s="8"/>
      <c r="OHY78" s="8"/>
      <c r="OHZ78" s="8"/>
      <c r="OIA78" s="8"/>
      <c r="OIB78" s="8"/>
      <c r="OIC78" s="8"/>
      <c r="OID78" s="8"/>
      <c r="OIE78" s="8"/>
      <c r="OIF78" s="8"/>
      <c r="OIG78" s="8"/>
      <c r="OIH78" s="8"/>
      <c r="OII78" s="8"/>
      <c r="OIJ78" s="8"/>
      <c r="OIK78" s="8"/>
      <c r="OIL78" s="8"/>
      <c r="OIM78" s="8"/>
      <c r="OIN78" s="8"/>
      <c r="OIO78" s="8"/>
      <c r="OIP78" s="8"/>
      <c r="OIQ78" s="8"/>
      <c r="OIR78" s="8"/>
      <c r="OIS78" s="8"/>
      <c r="OIT78" s="8"/>
      <c r="OIU78" s="8"/>
      <c r="OIV78" s="8"/>
      <c r="OIW78" s="8"/>
      <c r="OIX78" s="8"/>
      <c r="OIY78" s="8"/>
      <c r="OIZ78" s="8"/>
      <c r="OJA78" s="8"/>
      <c r="OJB78" s="8"/>
      <c r="OJC78" s="8"/>
      <c r="OJD78" s="8"/>
      <c r="OJE78" s="8"/>
      <c r="OJF78" s="8"/>
      <c r="OJG78" s="8"/>
      <c r="OJH78" s="8"/>
      <c r="OJI78" s="8"/>
      <c r="OJJ78" s="8"/>
      <c r="OJK78" s="8"/>
      <c r="OJL78" s="8"/>
      <c r="OJM78" s="8"/>
      <c r="OJN78" s="8"/>
      <c r="OJO78" s="8"/>
      <c r="OJP78" s="8"/>
      <c r="OJQ78" s="8"/>
      <c r="OJR78" s="8"/>
      <c r="OJS78" s="8"/>
      <c r="OJT78" s="8"/>
      <c r="OJU78" s="8"/>
      <c r="OJV78" s="8"/>
      <c r="OJW78" s="8"/>
      <c r="OJX78" s="8"/>
      <c r="OJY78" s="8"/>
      <c r="OJZ78" s="8"/>
      <c r="OKA78" s="8"/>
      <c r="OKB78" s="8"/>
      <c r="OKC78" s="8"/>
      <c r="OKD78" s="8"/>
      <c r="OKE78" s="8"/>
      <c r="OKF78" s="8"/>
      <c r="OKG78" s="8"/>
      <c r="OKH78" s="8"/>
      <c r="OKI78" s="8"/>
      <c r="OKJ78" s="8"/>
      <c r="OKK78" s="8"/>
      <c r="OKL78" s="8"/>
      <c r="OKM78" s="8"/>
      <c r="OKN78" s="8"/>
      <c r="OKO78" s="8"/>
      <c r="OKP78" s="8"/>
      <c r="OKQ78" s="8"/>
      <c r="OKR78" s="8"/>
      <c r="OKS78" s="8"/>
      <c r="OKT78" s="8"/>
      <c r="OKU78" s="8"/>
      <c r="OKV78" s="8"/>
      <c r="OKW78" s="8"/>
      <c r="OKX78" s="8"/>
      <c r="OKY78" s="8"/>
      <c r="OKZ78" s="8"/>
      <c r="OLA78" s="8"/>
      <c r="OLB78" s="8"/>
      <c r="OLC78" s="8"/>
      <c r="OLD78" s="8"/>
      <c r="OLE78" s="8"/>
      <c r="OLF78" s="8"/>
      <c r="OLG78" s="8"/>
      <c r="OLH78" s="8"/>
      <c r="OLI78" s="8"/>
      <c r="OLJ78" s="8"/>
      <c r="OLK78" s="8"/>
      <c r="OLL78" s="8"/>
      <c r="OLM78" s="8"/>
      <c r="OLN78" s="8"/>
      <c r="OLO78" s="8"/>
      <c r="OLP78" s="8"/>
      <c r="OLQ78" s="8"/>
      <c r="OLR78" s="8"/>
      <c r="OLS78" s="8"/>
      <c r="OLT78" s="8"/>
      <c r="OLU78" s="8"/>
      <c r="OLV78" s="8"/>
      <c r="OLW78" s="8"/>
      <c r="OLX78" s="8"/>
      <c r="OLY78" s="8"/>
      <c r="OLZ78" s="8"/>
      <c r="OMA78" s="8"/>
      <c r="OMB78" s="8"/>
      <c r="OMC78" s="8"/>
      <c r="OMD78" s="8"/>
      <c r="OME78" s="8"/>
      <c r="OMF78" s="8"/>
      <c r="OMG78" s="8"/>
      <c r="OMH78" s="8"/>
      <c r="OMI78" s="8"/>
      <c r="OMJ78" s="8"/>
      <c r="OMK78" s="8"/>
      <c r="OML78" s="8"/>
      <c r="OMM78" s="8"/>
      <c r="OMN78" s="8"/>
      <c r="OMO78" s="8"/>
      <c r="OMP78" s="8"/>
      <c r="OMQ78" s="8"/>
      <c r="OMR78" s="8"/>
      <c r="OMS78" s="8"/>
      <c r="OMT78" s="8"/>
      <c r="OMU78" s="8"/>
      <c r="OMV78" s="8"/>
      <c r="OMW78" s="8"/>
      <c r="OMX78" s="8"/>
      <c r="OMY78" s="8"/>
      <c r="OMZ78" s="8"/>
      <c r="ONA78" s="8"/>
      <c r="ONB78" s="8"/>
      <c r="ONC78" s="8"/>
      <c r="OND78" s="8"/>
      <c r="ONE78" s="8"/>
      <c r="ONF78" s="8"/>
      <c r="ONG78" s="8"/>
      <c r="ONH78" s="8"/>
      <c r="ONI78" s="8"/>
      <c r="ONJ78" s="8"/>
      <c r="ONK78" s="8"/>
      <c r="ONL78" s="8"/>
      <c r="ONM78" s="8"/>
      <c r="ONN78" s="8"/>
      <c r="ONO78" s="8"/>
      <c r="ONP78" s="8"/>
      <c r="ONQ78" s="8"/>
      <c r="ONR78" s="8"/>
      <c r="ONS78" s="8"/>
      <c r="ONT78" s="8"/>
      <c r="ONU78" s="8"/>
      <c r="ONV78" s="8"/>
      <c r="ONW78" s="8"/>
      <c r="ONX78" s="8"/>
      <c r="ONY78" s="8"/>
      <c r="ONZ78" s="8"/>
      <c r="OOA78" s="8"/>
      <c r="OOB78" s="8"/>
      <c r="OOC78" s="8"/>
      <c r="OOD78" s="8"/>
      <c r="OOE78" s="8"/>
      <c r="OOF78" s="8"/>
      <c r="OOG78" s="8"/>
      <c r="OOH78" s="8"/>
      <c r="OOI78" s="8"/>
      <c r="OOJ78" s="8"/>
      <c r="OOK78" s="8"/>
      <c r="OOL78" s="8"/>
      <c r="OOM78" s="8"/>
      <c r="OON78" s="8"/>
      <c r="OOO78" s="8"/>
      <c r="OOP78" s="8"/>
      <c r="OOQ78" s="8"/>
      <c r="OOR78" s="8"/>
      <c r="OOS78" s="8"/>
      <c r="OOT78" s="8"/>
      <c r="OOU78" s="8"/>
      <c r="OOV78" s="8"/>
      <c r="OOW78" s="8"/>
      <c r="OOX78" s="8"/>
      <c r="OOY78" s="8"/>
      <c r="OOZ78" s="8"/>
      <c r="OPA78" s="8"/>
      <c r="OPB78" s="8"/>
      <c r="OPC78" s="8"/>
      <c r="OPD78" s="8"/>
      <c r="OPE78" s="8"/>
      <c r="OPF78" s="8"/>
      <c r="OPG78" s="8"/>
      <c r="OPH78" s="8"/>
      <c r="OPI78" s="8"/>
      <c r="OPJ78" s="8"/>
      <c r="OPK78" s="8"/>
      <c r="OPL78" s="8"/>
      <c r="OPM78" s="8"/>
      <c r="OPN78" s="8"/>
      <c r="OPO78" s="8"/>
      <c r="OPP78" s="8"/>
      <c r="OPQ78" s="8"/>
      <c r="OPR78" s="8"/>
      <c r="OPS78" s="8"/>
      <c r="OPT78" s="8"/>
      <c r="OPU78" s="8"/>
      <c r="OPV78" s="8"/>
      <c r="OPW78" s="8"/>
      <c r="OPX78" s="8"/>
      <c r="OPY78" s="8"/>
      <c r="OPZ78" s="8"/>
      <c r="OQA78" s="8"/>
      <c r="OQB78" s="8"/>
      <c r="OQC78" s="8"/>
      <c r="OQD78" s="8"/>
      <c r="OQE78" s="8"/>
      <c r="OQF78" s="8"/>
      <c r="OQG78" s="8"/>
      <c r="OQH78" s="8"/>
      <c r="OQI78" s="8"/>
      <c r="OQJ78" s="8"/>
      <c r="OQK78" s="8"/>
      <c r="OQL78" s="8"/>
      <c r="OQM78" s="8"/>
      <c r="OQN78" s="8"/>
      <c r="OQO78" s="8"/>
      <c r="OQP78" s="8"/>
      <c r="OQQ78" s="8"/>
      <c r="OQR78" s="8"/>
      <c r="OQS78" s="8"/>
      <c r="OQT78" s="8"/>
      <c r="OQU78" s="8"/>
      <c r="OQV78" s="8"/>
      <c r="OQW78" s="8"/>
      <c r="OQX78" s="8"/>
      <c r="OQY78" s="8"/>
      <c r="OQZ78" s="8"/>
      <c r="ORA78" s="8"/>
      <c r="ORB78" s="8"/>
      <c r="ORC78" s="8"/>
      <c r="ORD78" s="8"/>
      <c r="ORE78" s="8"/>
      <c r="ORF78" s="8"/>
      <c r="ORG78" s="8"/>
      <c r="ORH78" s="8"/>
      <c r="ORI78" s="8"/>
      <c r="ORJ78" s="8"/>
      <c r="ORK78" s="8"/>
      <c r="ORL78" s="8"/>
      <c r="ORM78" s="8"/>
      <c r="ORN78" s="8"/>
      <c r="ORO78" s="8"/>
      <c r="ORP78" s="8"/>
      <c r="ORQ78" s="8"/>
      <c r="ORR78" s="8"/>
      <c r="ORS78" s="8"/>
      <c r="ORT78" s="8"/>
      <c r="ORU78" s="8"/>
      <c r="ORV78" s="8"/>
      <c r="ORW78" s="8"/>
      <c r="ORX78" s="8"/>
      <c r="ORY78" s="8"/>
      <c r="ORZ78" s="8"/>
      <c r="OSA78" s="8"/>
      <c r="OSB78" s="8"/>
      <c r="OSC78" s="8"/>
      <c r="OSD78" s="8"/>
      <c r="OSE78" s="8"/>
      <c r="OSF78" s="8"/>
      <c r="OSG78" s="8"/>
      <c r="OSH78" s="8"/>
      <c r="OSI78" s="8"/>
      <c r="OSJ78" s="8"/>
      <c r="OSK78" s="8"/>
      <c r="OSL78" s="8"/>
      <c r="OSM78" s="8"/>
      <c r="OSN78" s="8"/>
      <c r="OSO78" s="8"/>
      <c r="OSP78" s="8"/>
      <c r="OSQ78" s="8"/>
      <c r="OSR78" s="8"/>
      <c r="OSS78" s="8"/>
      <c r="OST78" s="8"/>
      <c r="OSU78" s="8"/>
      <c r="OSV78" s="8"/>
      <c r="OSW78" s="8"/>
      <c r="OSX78" s="8"/>
      <c r="OSY78" s="8"/>
      <c r="OSZ78" s="8"/>
      <c r="OTA78" s="8"/>
      <c r="OTB78" s="8"/>
      <c r="OTC78" s="8"/>
      <c r="OTD78" s="8"/>
      <c r="OTE78" s="8"/>
      <c r="OTF78" s="8"/>
      <c r="OTG78" s="8"/>
      <c r="OTH78" s="8"/>
      <c r="OTI78" s="8"/>
      <c r="OTJ78" s="8"/>
      <c r="OTK78" s="8"/>
      <c r="OTL78" s="8"/>
      <c r="OTM78" s="8"/>
      <c r="OTN78" s="8"/>
      <c r="OTO78" s="8"/>
      <c r="OTP78" s="8"/>
      <c r="OTQ78" s="8"/>
      <c r="OTR78" s="8"/>
      <c r="OTS78" s="8"/>
      <c r="OTT78" s="8"/>
      <c r="OTU78" s="8"/>
      <c r="OTV78" s="8"/>
      <c r="OTW78" s="8"/>
      <c r="OTX78" s="8"/>
      <c r="OTY78" s="8"/>
      <c r="OTZ78" s="8"/>
      <c r="OUA78" s="8"/>
      <c r="OUB78" s="8"/>
      <c r="OUC78" s="8"/>
      <c r="OUD78" s="8"/>
      <c r="OUE78" s="8"/>
      <c r="OUF78" s="8"/>
      <c r="OUG78" s="8"/>
      <c r="OUH78" s="8"/>
      <c r="OUI78" s="8"/>
      <c r="OUJ78" s="8"/>
      <c r="OUK78" s="8"/>
      <c r="OUL78" s="8"/>
      <c r="OUM78" s="8"/>
      <c r="OUN78" s="8"/>
      <c r="OUO78" s="8"/>
      <c r="OUP78" s="8"/>
      <c r="OUQ78" s="8"/>
      <c r="OUR78" s="8"/>
      <c r="OUS78" s="8"/>
      <c r="OUT78" s="8"/>
      <c r="OUU78" s="8"/>
      <c r="OUV78" s="8"/>
      <c r="OUW78" s="8"/>
      <c r="OUX78" s="8"/>
      <c r="OUY78" s="8"/>
      <c r="OUZ78" s="8"/>
      <c r="OVA78" s="8"/>
      <c r="OVB78" s="8"/>
      <c r="OVC78" s="8"/>
      <c r="OVD78" s="8"/>
      <c r="OVE78" s="8"/>
      <c r="OVF78" s="8"/>
      <c r="OVG78" s="8"/>
      <c r="OVH78" s="8"/>
      <c r="OVI78" s="8"/>
      <c r="OVJ78" s="8"/>
      <c r="OVK78" s="8"/>
      <c r="OVL78" s="8"/>
      <c r="OVM78" s="8"/>
      <c r="OVN78" s="8"/>
      <c r="OVO78" s="8"/>
      <c r="OVP78" s="8"/>
      <c r="OVQ78" s="8"/>
      <c r="OVR78" s="8"/>
      <c r="OVS78" s="8"/>
      <c r="OVT78" s="8"/>
      <c r="OVU78" s="8"/>
      <c r="OVV78" s="8"/>
      <c r="OVW78" s="8"/>
      <c r="OVX78" s="8"/>
      <c r="OVY78" s="8"/>
      <c r="OVZ78" s="8"/>
      <c r="OWA78" s="8"/>
      <c r="OWB78" s="8"/>
      <c r="OWC78" s="8"/>
      <c r="OWD78" s="8"/>
      <c r="OWE78" s="8"/>
      <c r="OWF78" s="8"/>
      <c r="OWG78" s="8"/>
      <c r="OWH78" s="8"/>
      <c r="OWI78" s="8"/>
      <c r="OWJ78" s="8"/>
      <c r="OWK78" s="8"/>
      <c r="OWL78" s="8"/>
      <c r="OWM78" s="8"/>
      <c r="OWN78" s="8"/>
      <c r="OWO78" s="8"/>
      <c r="OWP78" s="8"/>
      <c r="OWQ78" s="8"/>
      <c r="OWR78" s="8"/>
      <c r="OWS78" s="8"/>
      <c r="OWT78" s="8"/>
      <c r="OWU78" s="8"/>
      <c r="OWV78" s="8"/>
      <c r="OWW78" s="8"/>
      <c r="OWX78" s="8"/>
      <c r="OWY78" s="8"/>
      <c r="OWZ78" s="8"/>
      <c r="OXA78" s="8"/>
      <c r="OXB78" s="8"/>
      <c r="OXC78" s="8"/>
      <c r="OXD78" s="8"/>
      <c r="OXE78" s="8"/>
      <c r="OXF78" s="8"/>
      <c r="OXG78" s="8"/>
      <c r="OXH78" s="8"/>
      <c r="OXI78" s="8"/>
      <c r="OXJ78" s="8"/>
      <c r="OXK78" s="8"/>
      <c r="OXL78" s="8"/>
      <c r="OXM78" s="8"/>
      <c r="OXN78" s="8"/>
      <c r="OXO78" s="8"/>
      <c r="OXP78" s="8"/>
      <c r="OXQ78" s="8"/>
      <c r="OXR78" s="8"/>
      <c r="OXS78" s="8"/>
      <c r="OXT78" s="8"/>
      <c r="OXU78" s="8"/>
      <c r="OXV78" s="8"/>
      <c r="OXW78" s="8"/>
      <c r="OXX78" s="8"/>
      <c r="OXY78" s="8"/>
      <c r="OXZ78" s="8"/>
      <c r="OYA78" s="8"/>
      <c r="OYB78" s="8"/>
      <c r="OYC78" s="8"/>
      <c r="OYD78" s="8"/>
      <c r="OYE78" s="8"/>
      <c r="OYF78" s="8"/>
      <c r="OYG78" s="8"/>
      <c r="OYH78" s="8"/>
      <c r="OYI78" s="8"/>
      <c r="OYJ78" s="8"/>
      <c r="OYK78" s="8"/>
      <c r="OYL78" s="8"/>
      <c r="OYM78" s="8"/>
      <c r="OYN78" s="8"/>
      <c r="OYO78" s="8"/>
      <c r="OYP78" s="8"/>
      <c r="OYQ78" s="8"/>
      <c r="OYR78" s="8"/>
      <c r="OYS78" s="8"/>
      <c r="OYT78" s="8"/>
      <c r="OYU78" s="8"/>
      <c r="OYV78" s="8"/>
      <c r="OYW78" s="8"/>
      <c r="OYX78" s="8"/>
      <c r="OYY78" s="8"/>
      <c r="OYZ78" s="8"/>
      <c r="OZA78" s="8"/>
      <c r="OZB78" s="8"/>
      <c r="OZC78" s="8"/>
      <c r="OZD78" s="8"/>
      <c r="OZE78" s="8"/>
      <c r="OZF78" s="8"/>
      <c r="OZG78" s="8"/>
      <c r="OZH78" s="8"/>
      <c r="OZI78" s="8"/>
      <c r="OZJ78" s="8"/>
      <c r="OZK78" s="8"/>
      <c r="OZL78" s="8"/>
      <c r="OZM78" s="8"/>
      <c r="OZN78" s="8"/>
      <c r="OZO78" s="8"/>
      <c r="OZP78" s="8"/>
      <c r="OZQ78" s="8"/>
      <c r="OZR78" s="8"/>
      <c r="OZS78" s="8"/>
      <c r="OZT78" s="8"/>
      <c r="OZU78" s="8"/>
      <c r="OZV78" s="8"/>
      <c r="OZW78" s="8"/>
      <c r="OZX78" s="8"/>
      <c r="OZY78" s="8"/>
      <c r="OZZ78" s="8"/>
      <c r="PAA78" s="8"/>
      <c r="PAB78" s="8"/>
      <c r="PAC78" s="8"/>
      <c r="PAD78" s="8"/>
      <c r="PAE78" s="8"/>
      <c r="PAF78" s="8"/>
      <c r="PAG78" s="8"/>
      <c r="PAH78" s="8"/>
      <c r="PAI78" s="8"/>
      <c r="PAJ78" s="8"/>
      <c r="PAK78" s="8"/>
      <c r="PAL78" s="8"/>
      <c r="PAM78" s="8"/>
      <c r="PAN78" s="8"/>
      <c r="PAO78" s="8"/>
      <c r="PAP78" s="8"/>
      <c r="PAQ78" s="8"/>
      <c r="PAR78" s="8"/>
      <c r="PAS78" s="8"/>
      <c r="PAT78" s="8"/>
      <c r="PAU78" s="8"/>
      <c r="PAV78" s="8"/>
      <c r="PAW78" s="8"/>
      <c r="PAX78" s="8"/>
      <c r="PAY78" s="8"/>
      <c r="PAZ78" s="8"/>
      <c r="PBA78" s="8"/>
      <c r="PBB78" s="8"/>
      <c r="PBC78" s="8"/>
      <c r="PBD78" s="8"/>
      <c r="PBE78" s="8"/>
      <c r="PBF78" s="8"/>
      <c r="PBG78" s="8"/>
      <c r="PBH78" s="8"/>
      <c r="PBI78" s="8"/>
      <c r="PBJ78" s="8"/>
      <c r="PBK78" s="8"/>
      <c r="PBL78" s="8"/>
      <c r="PBM78" s="8"/>
      <c r="PBN78" s="8"/>
      <c r="PBO78" s="8"/>
      <c r="PBP78" s="8"/>
      <c r="PBQ78" s="8"/>
      <c r="PBR78" s="8"/>
      <c r="PBS78" s="8"/>
      <c r="PBT78" s="8"/>
      <c r="PBU78" s="8"/>
      <c r="PBV78" s="8"/>
      <c r="PBW78" s="8"/>
      <c r="PBX78" s="8"/>
      <c r="PBY78" s="8"/>
      <c r="PBZ78" s="8"/>
      <c r="PCA78" s="8"/>
      <c r="PCB78" s="8"/>
      <c r="PCC78" s="8"/>
      <c r="PCD78" s="8"/>
      <c r="PCE78" s="8"/>
      <c r="PCF78" s="8"/>
      <c r="PCG78" s="8"/>
      <c r="PCH78" s="8"/>
      <c r="PCI78" s="8"/>
      <c r="PCJ78" s="8"/>
      <c r="PCK78" s="8"/>
      <c r="PCL78" s="8"/>
      <c r="PCM78" s="8"/>
      <c r="PCN78" s="8"/>
      <c r="PCO78" s="8"/>
      <c r="PCP78" s="8"/>
      <c r="PCQ78" s="8"/>
      <c r="PCR78" s="8"/>
      <c r="PCS78" s="8"/>
      <c r="PCT78" s="8"/>
      <c r="PCU78" s="8"/>
      <c r="PCV78" s="8"/>
      <c r="PCW78" s="8"/>
      <c r="PCX78" s="8"/>
      <c r="PCY78" s="8"/>
      <c r="PCZ78" s="8"/>
      <c r="PDA78" s="8"/>
      <c r="PDB78" s="8"/>
      <c r="PDC78" s="8"/>
      <c r="PDD78" s="8"/>
      <c r="PDE78" s="8"/>
      <c r="PDF78" s="8"/>
      <c r="PDG78" s="8"/>
      <c r="PDH78" s="8"/>
      <c r="PDI78" s="8"/>
      <c r="PDJ78" s="8"/>
      <c r="PDK78" s="8"/>
      <c r="PDL78" s="8"/>
      <c r="PDM78" s="8"/>
      <c r="PDN78" s="8"/>
      <c r="PDO78" s="8"/>
      <c r="PDP78" s="8"/>
      <c r="PDQ78" s="8"/>
      <c r="PDR78" s="8"/>
      <c r="PDS78" s="8"/>
      <c r="PDT78" s="8"/>
      <c r="PDU78" s="8"/>
      <c r="PDV78" s="8"/>
      <c r="PDW78" s="8"/>
      <c r="PDX78" s="8"/>
      <c r="PDY78" s="8"/>
      <c r="PDZ78" s="8"/>
      <c r="PEA78" s="8"/>
      <c r="PEB78" s="8"/>
      <c r="PEC78" s="8"/>
      <c r="PED78" s="8"/>
      <c r="PEE78" s="8"/>
      <c r="PEF78" s="8"/>
      <c r="PEG78" s="8"/>
      <c r="PEH78" s="8"/>
      <c r="PEI78" s="8"/>
      <c r="PEJ78" s="8"/>
      <c r="PEK78" s="8"/>
      <c r="PEL78" s="8"/>
      <c r="PEM78" s="8"/>
      <c r="PEN78" s="8"/>
      <c r="PEO78" s="8"/>
      <c r="PEP78" s="8"/>
      <c r="PEQ78" s="8"/>
      <c r="PER78" s="8"/>
      <c r="PES78" s="8"/>
      <c r="PET78" s="8"/>
      <c r="PEU78" s="8"/>
      <c r="PEV78" s="8"/>
      <c r="PEW78" s="8"/>
      <c r="PEX78" s="8"/>
      <c r="PEY78" s="8"/>
      <c r="PEZ78" s="8"/>
      <c r="PFA78" s="8"/>
      <c r="PFB78" s="8"/>
      <c r="PFC78" s="8"/>
      <c r="PFD78" s="8"/>
      <c r="PFE78" s="8"/>
      <c r="PFF78" s="8"/>
      <c r="PFG78" s="8"/>
      <c r="PFH78" s="8"/>
      <c r="PFI78" s="8"/>
      <c r="PFJ78" s="8"/>
      <c r="PFK78" s="8"/>
      <c r="PFL78" s="8"/>
      <c r="PFM78" s="8"/>
      <c r="PFN78" s="8"/>
      <c r="PFO78" s="8"/>
      <c r="PFP78" s="8"/>
      <c r="PFQ78" s="8"/>
      <c r="PFR78" s="8"/>
      <c r="PFS78" s="8"/>
      <c r="PFT78" s="8"/>
      <c r="PFU78" s="8"/>
      <c r="PFV78" s="8"/>
      <c r="PFW78" s="8"/>
      <c r="PFX78" s="8"/>
      <c r="PFY78" s="8"/>
      <c r="PFZ78" s="8"/>
      <c r="PGA78" s="8"/>
      <c r="PGB78" s="8"/>
      <c r="PGC78" s="8"/>
      <c r="PGD78" s="8"/>
      <c r="PGE78" s="8"/>
      <c r="PGF78" s="8"/>
      <c r="PGG78" s="8"/>
      <c r="PGH78" s="8"/>
      <c r="PGI78" s="8"/>
      <c r="PGJ78" s="8"/>
      <c r="PGK78" s="8"/>
      <c r="PGL78" s="8"/>
      <c r="PGM78" s="8"/>
      <c r="PGN78" s="8"/>
      <c r="PGO78" s="8"/>
      <c r="PGP78" s="8"/>
      <c r="PGQ78" s="8"/>
      <c r="PGR78" s="8"/>
      <c r="PGS78" s="8"/>
      <c r="PGT78" s="8"/>
      <c r="PGU78" s="8"/>
      <c r="PGV78" s="8"/>
      <c r="PGW78" s="8"/>
      <c r="PGX78" s="8"/>
      <c r="PGY78" s="8"/>
      <c r="PGZ78" s="8"/>
      <c r="PHA78" s="8"/>
      <c r="PHB78" s="8"/>
      <c r="PHC78" s="8"/>
      <c r="PHD78" s="8"/>
      <c r="PHE78" s="8"/>
      <c r="PHF78" s="8"/>
      <c r="PHG78" s="8"/>
      <c r="PHH78" s="8"/>
      <c r="PHI78" s="8"/>
      <c r="PHJ78" s="8"/>
      <c r="PHK78" s="8"/>
      <c r="PHL78" s="8"/>
      <c r="PHM78" s="8"/>
      <c r="PHN78" s="8"/>
      <c r="PHO78" s="8"/>
      <c r="PHP78" s="8"/>
      <c r="PHQ78" s="8"/>
      <c r="PHR78" s="8"/>
      <c r="PHS78" s="8"/>
      <c r="PHT78" s="8"/>
      <c r="PHU78" s="8"/>
      <c r="PHV78" s="8"/>
      <c r="PHW78" s="8"/>
      <c r="PHX78" s="8"/>
      <c r="PHY78" s="8"/>
      <c r="PHZ78" s="8"/>
      <c r="PIA78" s="8"/>
      <c r="PIB78" s="8"/>
      <c r="PIC78" s="8"/>
      <c r="PID78" s="8"/>
      <c r="PIE78" s="8"/>
      <c r="PIF78" s="8"/>
      <c r="PIG78" s="8"/>
      <c r="PIH78" s="8"/>
      <c r="PII78" s="8"/>
      <c r="PIJ78" s="8"/>
      <c r="PIK78" s="8"/>
      <c r="PIL78" s="8"/>
      <c r="PIM78" s="8"/>
      <c r="PIN78" s="8"/>
      <c r="PIO78" s="8"/>
      <c r="PIP78" s="8"/>
      <c r="PIQ78" s="8"/>
      <c r="PIR78" s="8"/>
      <c r="PIS78" s="8"/>
      <c r="PIT78" s="8"/>
      <c r="PIU78" s="8"/>
      <c r="PIV78" s="8"/>
      <c r="PIW78" s="8"/>
      <c r="PIX78" s="8"/>
      <c r="PIY78" s="8"/>
      <c r="PIZ78" s="8"/>
      <c r="PJA78" s="8"/>
      <c r="PJB78" s="8"/>
      <c r="PJC78" s="8"/>
      <c r="PJD78" s="8"/>
      <c r="PJE78" s="8"/>
      <c r="PJF78" s="8"/>
      <c r="PJG78" s="8"/>
      <c r="PJH78" s="8"/>
      <c r="PJI78" s="8"/>
      <c r="PJJ78" s="8"/>
      <c r="PJK78" s="8"/>
      <c r="PJL78" s="8"/>
      <c r="PJM78" s="8"/>
      <c r="PJN78" s="8"/>
      <c r="PJO78" s="8"/>
      <c r="PJP78" s="8"/>
      <c r="PJQ78" s="8"/>
      <c r="PJR78" s="8"/>
      <c r="PJS78" s="8"/>
      <c r="PJT78" s="8"/>
      <c r="PJU78" s="8"/>
      <c r="PJV78" s="8"/>
      <c r="PJW78" s="8"/>
      <c r="PJX78" s="8"/>
      <c r="PJY78" s="8"/>
      <c r="PJZ78" s="8"/>
      <c r="PKA78" s="8"/>
      <c r="PKB78" s="8"/>
      <c r="PKC78" s="8"/>
      <c r="PKD78" s="8"/>
      <c r="PKE78" s="8"/>
      <c r="PKF78" s="8"/>
      <c r="PKG78" s="8"/>
      <c r="PKH78" s="8"/>
      <c r="PKI78" s="8"/>
      <c r="PKJ78" s="8"/>
      <c r="PKK78" s="8"/>
      <c r="PKL78" s="8"/>
      <c r="PKM78" s="8"/>
      <c r="PKN78" s="8"/>
      <c r="PKO78" s="8"/>
      <c r="PKP78" s="8"/>
      <c r="PKQ78" s="8"/>
      <c r="PKR78" s="8"/>
      <c r="PKS78" s="8"/>
      <c r="PKT78" s="8"/>
      <c r="PKU78" s="8"/>
      <c r="PKV78" s="8"/>
      <c r="PKW78" s="8"/>
      <c r="PKX78" s="8"/>
      <c r="PKY78" s="8"/>
      <c r="PKZ78" s="8"/>
      <c r="PLA78" s="8"/>
      <c r="PLB78" s="8"/>
      <c r="PLC78" s="8"/>
      <c r="PLD78" s="8"/>
      <c r="PLE78" s="8"/>
      <c r="PLF78" s="8"/>
      <c r="PLG78" s="8"/>
      <c r="PLH78" s="8"/>
      <c r="PLI78" s="8"/>
      <c r="PLJ78" s="8"/>
      <c r="PLK78" s="8"/>
      <c r="PLL78" s="8"/>
      <c r="PLM78" s="8"/>
      <c r="PLN78" s="8"/>
      <c r="PLO78" s="8"/>
      <c r="PLP78" s="8"/>
      <c r="PLQ78" s="8"/>
      <c r="PLR78" s="8"/>
      <c r="PLS78" s="8"/>
      <c r="PLT78" s="8"/>
      <c r="PLU78" s="8"/>
      <c r="PLV78" s="8"/>
      <c r="PLW78" s="8"/>
      <c r="PLX78" s="8"/>
      <c r="PLY78" s="8"/>
      <c r="PLZ78" s="8"/>
      <c r="PMA78" s="8"/>
      <c r="PMB78" s="8"/>
      <c r="PMC78" s="8"/>
      <c r="PMD78" s="8"/>
      <c r="PME78" s="8"/>
      <c r="PMF78" s="8"/>
      <c r="PMG78" s="8"/>
      <c r="PMH78" s="8"/>
      <c r="PMI78" s="8"/>
      <c r="PMJ78" s="8"/>
      <c r="PMK78" s="8"/>
      <c r="PML78" s="8"/>
      <c r="PMM78" s="8"/>
      <c r="PMN78" s="8"/>
      <c r="PMO78" s="8"/>
      <c r="PMP78" s="8"/>
      <c r="PMQ78" s="8"/>
      <c r="PMR78" s="8"/>
      <c r="PMS78" s="8"/>
      <c r="PMT78" s="8"/>
      <c r="PMU78" s="8"/>
      <c r="PMV78" s="8"/>
      <c r="PMW78" s="8"/>
      <c r="PMX78" s="8"/>
      <c r="PMY78" s="8"/>
      <c r="PMZ78" s="8"/>
      <c r="PNA78" s="8"/>
      <c r="PNB78" s="8"/>
      <c r="PNC78" s="8"/>
      <c r="PND78" s="8"/>
      <c r="PNE78" s="8"/>
      <c r="PNF78" s="8"/>
      <c r="PNG78" s="8"/>
      <c r="PNH78" s="8"/>
      <c r="PNI78" s="8"/>
      <c r="PNJ78" s="8"/>
      <c r="PNK78" s="8"/>
      <c r="PNL78" s="8"/>
      <c r="PNM78" s="8"/>
      <c r="PNN78" s="8"/>
      <c r="PNO78" s="8"/>
      <c r="PNP78" s="8"/>
      <c r="PNQ78" s="8"/>
      <c r="PNR78" s="8"/>
      <c r="PNS78" s="8"/>
      <c r="PNT78" s="8"/>
      <c r="PNU78" s="8"/>
      <c r="PNV78" s="8"/>
      <c r="PNW78" s="8"/>
      <c r="PNX78" s="8"/>
      <c r="PNY78" s="8"/>
      <c r="PNZ78" s="8"/>
      <c r="POA78" s="8"/>
      <c r="POB78" s="8"/>
      <c r="POC78" s="8"/>
      <c r="POD78" s="8"/>
      <c r="POE78" s="8"/>
      <c r="POF78" s="8"/>
      <c r="POG78" s="8"/>
      <c r="POH78" s="8"/>
      <c r="POI78" s="8"/>
      <c r="POJ78" s="8"/>
      <c r="POK78" s="8"/>
      <c r="POL78" s="8"/>
      <c r="POM78" s="8"/>
      <c r="PON78" s="8"/>
      <c r="POO78" s="8"/>
      <c r="POP78" s="8"/>
      <c r="POQ78" s="8"/>
      <c r="POR78" s="8"/>
      <c r="POS78" s="8"/>
      <c r="POT78" s="8"/>
      <c r="POU78" s="8"/>
      <c r="POV78" s="8"/>
      <c r="POW78" s="8"/>
      <c r="POX78" s="8"/>
      <c r="POY78" s="8"/>
      <c r="POZ78" s="8"/>
      <c r="PPA78" s="8"/>
      <c r="PPB78" s="8"/>
      <c r="PPC78" s="8"/>
      <c r="PPD78" s="8"/>
      <c r="PPE78" s="8"/>
      <c r="PPF78" s="8"/>
      <c r="PPG78" s="8"/>
      <c r="PPH78" s="8"/>
      <c r="PPI78" s="8"/>
      <c r="PPJ78" s="8"/>
      <c r="PPK78" s="8"/>
      <c r="PPL78" s="8"/>
      <c r="PPM78" s="8"/>
      <c r="PPN78" s="8"/>
      <c r="PPO78" s="8"/>
      <c r="PPP78" s="8"/>
      <c r="PPQ78" s="8"/>
      <c r="PPR78" s="8"/>
      <c r="PPS78" s="8"/>
      <c r="PPT78" s="8"/>
      <c r="PPU78" s="8"/>
      <c r="PPV78" s="8"/>
      <c r="PPW78" s="8"/>
      <c r="PPX78" s="8"/>
      <c r="PPY78" s="8"/>
      <c r="PPZ78" s="8"/>
      <c r="PQA78" s="8"/>
      <c r="PQB78" s="8"/>
      <c r="PQC78" s="8"/>
      <c r="PQD78" s="8"/>
      <c r="PQE78" s="8"/>
      <c r="PQF78" s="8"/>
      <c r="PQG78" s="8"/>
      <c r="PQH78" s="8"/>
      <c r="PQI78" s="8"/>
      <c r="PQJ78" s="8"/>
      <c r="PQK78" s="8"/>
      <c r="PQL78" s="8"/>
      <c r="PQM78" s="8"/>
      <c r="PQN78" s="8"/>
      <c r="PQO78" s="8"/>
      <c r="PQP78" s="8"/>
      <c r="PQQ78" s="8"/>
      <c r="PQR78" s="8"/>
      <c r="PQS78" s="8"/>
      <c r="PQT78" s="8"/>
      <c r="PQU78" s="8"/>
      <c r="PQV78" s="8"/>
      <c r="PQW78" s="8"/>
      <c r="PQX78" s="8"/>
      <c r="PQY78" s="8"/>
      <c r="PQZ78" s="8"/>
      <c r="PRA78" s="8"/>
      <c r="PRB78" s="8"/>
      <c r="PRC78" s="8"/>
      <c r="PRD78" s="8"/>
      <c r="PRE78" s="8"/>
      <c r="PRF78" s="8"/>
      <c r="PRG78" s="8"/>
      <c r="PRH78" s="8"/>
      <c r="PRI78" s="8"/>
      <c r="PRJ78" s="8"/>
      <c r="PRK78" s="8"/>
      <c r="PRL78" s="8"/>
      <c r="PRM78" s="8"/>
      <c r="PRN78" s="8"/>
      <c r="PRO78" s="8"/>
      <c r="PRP78" s="8"/>
      <c r="PRQ78" s="8"/>
      <c r="PRR78" s="8"/>
      <c r="PRS78" s="8"/>
      <c r="PRT78" s="8"/>
      <c r="PRU78" s="8"/>
      <c r="PRV78" s="8"/>
      <c r="PRW78" s="8"/>
      <c r="PRX78" s="8"/>
      <c r="PRY78" s="8"/>
      <c r="PRZ78" s="8"/>
      <c r="PSA78" s="8"/>
      <c r="PSB78" s="8"/>
      <c r="PSC78" s="8"/>
      <c r="PSD78" s="8"/>
      <c r="PSE78" s="8"/>
      <c r="PSF78" s="8"/>
      <c r="PSG78" s="8"/>
      <c r="PSH78" s="8"/>
      <c r="PSI78" s="8"/>
      <c r="PSJ78" s="8"/>
      <c r="PSK78" s="8"/>
      <c r="PSL78" s="8"/>
      <c r="PSM78" s="8"/>
      <c r="PSN78" s="8"/>
      <c r="PSO78" s="8"/>
      <c r="PSP78" s="8"/>
      <c r="PSQ78" s="8"/>
      <c r="PSR78" s="8"/>
      <c r="PSS78" s="8"/>
      <c r="PST78" s="8"/>
      <c r="PSU78" s="8"/>
      <c r="PSV78" s="8"/>
      <c r="PSW78" s="8"/>
      <c r="PSX78" s="8"/>
      <c r="PSY78" s="8"/>
      <c r="PSZ78" s="8"/>
      <c r="PTA78" s="8"/>
      <c r="PTB78" s="8"/>
      <c r="PTC78" s="8"/>
      <c r="PTD78" s="8"/>
      <c r="PTE78" s="8"/>
      <c r="PTF78" s="8"/>
      <c r="PTG78" s="8"/>
      <c r="PTH78" s="8"/>
      <c r="PTI78" s="8"/>
      <c r="PTJ78" s="8"/>
      <c r="PTK78" s="8"/>
      <c r="PTL78" s="8"/>
      <c r="PTM78" s="8"/>
      <c r="PTN78" s="8"/>
      <c r="PTO78" s="8"/>
      <c r="PTP78" s="8"/>
      <c r="PTQ78" s="8"/>
      <c r="PTR78" s="8"/>
      <c r="PTS78" s="8"/>
      <c r="PTT78" s="8"/>
      <c r="PTU78" s="8"/>
      <c r="PTV78" s="8"/>
      <c r="PTW78" s="8"/>
      <c r="PTX78" s="8"/>
      <c r="PTY78" s="8"/>
      <c r="PTZ78" s="8"/>
      <c r="PUA78" s="8"/>
      <c r="PUB78" s="8"/>
      <c r="PUC78" s="8"/>
      <c r="PUD78" s="8"/>
      <c r="PUE78" s="8"/>
      <c r="PUF78" s="8"/>
      <c r="PUG78" s="8"/>
      <c r="PUH78" s="8"/>
      <c r="PUI78" s="8"/>
      <c r="PUJ78" s="8"/>
      <c r="PUK78" s="8"/>
      <c r="PUL78" s="8"/>
      <c r="PUM78" s="8"/>
      <c r="PUN78" s="8"/>
      <c r="PUO78" s="8"/>
      <c r="PUP78" s="8"/>
      <c r="PUQ78" s="8"/>
      <c r="PUR78" s="8"/>
      <c r="PUS78" s="8"/>
      <c r="PUT78" s="8"/>
      <c r="PUU78" s="8"/>
      <c r="PUV78" s="8"/>
      <c r="PUW78" s="8"/>
      <c r="PUX78" s="8"/>
      <c r="PUY78" s="8"/>
      <c r="PUZ78" s="8"/>
      <c r="PVA78" s="8"/>
      <c r="PVB78" s="8"/>
      <c r="PVC78" s="8"/>
      <c r="PVD78" s="8"/>
      <c r="PVE78" s="8"/>
      <c r="PVF78" s="8"/>
      <c r="PVG78" s="8"/>
      <c r="PVH78" s="8"/>
      <c r="PVI78" s="8"/>
      <c r="PVJ78" s="8"/>
      <c r="PVK78" s="8"/>
      <c r="PVL78" s="8"/>
      <c r="PVM78" s="8"/>
      <c r="PVN78" s="8"/>
      <c r="PVO78" s="8"/>
      <c r="PVP78" s="8"/>
      <c r="PVQ78" s="8"/>
      <c r="PVR78" s="8"/>
      <c r="PVS78" s="8"/>
      <c r="PVT78" s="8"/>
      <c r="PVU78" s="8"/>
      <c r="PVV78" s="8"/>
      <c r="PVW78" s="8"/>
      <c r="PVX78" s="8"/>
      <c r="PVY78" s="8"/>
      <c r="PVZ78" s="8"/>
      <c r="PWA78" s="8"/>
      <c r="PWB78" s="8"/>
      <c r="PWC78" s="8"/>
      <c r="PWD78" s="8"/>
      <c r="PWE78" s="8"/>
      <c r="PWF78" s="8"/>
      <c r="PWG78" s="8"/>
      <c r="PWH78" s="8"/>
      <c r="PWI78" s="8"/>
      <c r="PWJ78" s="8"/>
      <c r="PWK78" s="8"/>
      <c r="PWL78" s="8"/>
      <c r="PWM78" s="8"/>
      <c r="PWN78" s="8"/>
      <c r="PWO78" s="8"/>
      <c r="PWP78" s="8"/>
      <c r="PWQ78" s="8"/>
      <c r="PWR78" s="8"/>
      <c r="PWS78" s="8"/>
      <c r="PWT78" s="8"/>
      <c r="PWU78" s="8"/>
      <c r="PWV78" s="8"/>
      <c r="PWW78" s="8"/>
      <c r="PWX78" s="8"/>
      <c r="PWY78" s="8"/>
      <c r="PWZ78" s="8"/>
      <c r="PXA78" s="8"/>
      <c r="PXB78" s="8"/>
      <c r="PXC78" s="8"/>
      <c r="PXD78" s="8"/>
      <c r="PXE78" s="8"/>
      <c r="PXF78" s="8"/>
      <c r="PXG78" s="8"/>
      <c r="PXH78" s="8"/>
      <c r="PXI78" s="8"/>
      <c r="PXJ78" s="8"/>
      <c r="PXK78" s="8"/>
      <c r="PXL78" s="8"/>
      <c r="PXM78" s="8"/>
      <c r="PXN78" s="8"/>
      <c r="PXO78" s="8"/>
      <c r="PXP78" s="8"/>
      <c r="PXQ78" s="8"/>
      <c r="PXR78" s="8"/>
      <c r="PXS78" s="8"/>
      <c r="PXT78" s="8"/>
      <c r="PXU78" s="8"/>
      <c r="PXV78" s="8"/>
      <c r="PXW78" s="8"/>
      <c r="PXX78" s="8"/>
      <c r="PXY78" s="8"/>
      <c r="PXZ78" s="8"/>
      <c r="PYA78" s="8"/>
      <c r="PYB78" s="8"/>
      <c r="PYC78" s="8"/>
      <c r="PYD78" s="8"/>
      <c r="PYE78" s="8"/>
      <c r="PYF78" s="8"/>
      <c r="PYG78" s="8"/>
      <c r="PYH78" s="8"/>
      <c r="PYI78" s="8"/>
      <c r="PYJ78" s="8"/>
      <c r="PYK78" s="8"/>
      <c r="PYL78" s="8"/>
      <c r="PYM78" s="8"/>
      <c r="PYN78" s="8"/>
      <c r="PYO78" s="8"/>
      <c r="PYP78" s="8"/>
      <c r="PYQ78" s="8"/>
      <c r="PYR78" s="8"/>
      <c r="PYS78" s="8"/>
      <c r="PYT78" s="8"/>
      <c r="PYU78" s="8"/>
      <c r="PYV78" s="8"/>
      <c r="PYW78" s="8"/>
      <c r="PYX78" s="8"/>
      <c r="PYY78" s="8"/>
      <c r="PYZ78" s="8"/>
      <c r="PZA78" s="8"/>
      <c r="PZB78" s="8"/>
      <c r="PZC78" s="8"/>
      <c r="PZD78" s="8"/>
      <c r="PZE78" s="8"/>
      <c r="PZF78" s="8"/>
      <c r="PZG78" s="8"/>
      <c r="PZH78" s="8"/>
      <c r="PZI78" s="8"/>
      <c r="PZJ78" s="8"/>
      <c r="PZK78" s="8"/>
      <c r="PZL78" s="8"/>
      <c r="PZM78" s="8"/>
      <c r="PZN78" s="8"/>
      <c r="PZO78" s="8"/>
      <c r="PZP78" s="8"/>
      <c r="PZQ78" s="8"/>
      <c r="PZR78" s="8"/>
      <c r="PZS78" s="8"/>
      <c r="PZT78" s="8"/>
      <c r="PZU78" s="8"/>
      <c r="PZV78" s="8"/>
      <c r="PZW78" s="8"/>
      <c r="PZX78" s="8"/>
      <c r="PZY78" s="8"/>
      <c r="PZZ78" s="8"/>
      <c r="QAA78" s="8"/>
      <c r="QAB78" s="8"/>
      <c r="QAC78" s="8"/>
      <c r="QAD78" s="8"/>
      <c r="QAE78" s="8"/>
      <c r="QAF78" s="8"/>
      <c r="QAG78" s="8"/>
      <c r="QAH78" s="8"/>
      <c r="QAI78" s="8"/>
      <c r="QAJ78" s="8"/>
      <c r="QAK78" s="8"/>
      <c r="QAL78" s="8"/>
      <c r="QAM78" s="8"/>
      <c r="QAN78" s="8"/>
      <c r="QAO78" s="8"/>
      <c r="QAP78" s="8"/>
      <c r="QAQ78" s="8"/>
      <c r="QAR78" s="8"/>
      <c r="QAS78" s="8"/>
      <c r="QAT78" s="8"/>
      <c r="QAU78" s="8"/>
      <c r="QAV78" s="8"/>
      <c r="QAW78" s="8"/>
      <c r="QAX78" s="8"/>
      <c r="QAY78" s="8"/>
      <c r="QAZ78" s="8"/>
      <c r="QBA78" s="8"/>
      <c r="QBB78" s="8"/>
      <c r="QBC78" s="8"/>
      <c r="QBD78" s="8"/>
      <c r="QBE78" s="8"/>
      <c r="QBF78" s="8"/>
      <c r="QBG78" s="8"/>
      <c r="QBH78" s="8"/>
      <c r="QBI78" s="8"/>
      <c r="QBJ78" s="8"/>
      <c r="QBK78" s="8"/>
      <c r="QBL78" s="8"/>
      <c r="QBM78" s="8"/>
      <c r="QBN78" s="8"/>
      <c r="QBO78" s="8"/>
      <c r="QBP78" s="8"/>
      <c r="QBQ78" s="8"/>
      <c r="QBR78" s="8"/>
      <c r="QBS78" s="8"/>
      <c r="QBT78" s="8"/>
      <c r="QBU78" s="8"/>
      <c r="QBV78" s="8"/>
      <c r="QBW78" s="8"/>
      <c r="QBX78" s="8"/>
      <c r="QBY78" s="8"/>
      <c r="QBZ78" s="8"/>
      <c r="QCA78" s="8"/>
      <c r="QCB78" s="8"/>
      <c r="QCC78" s="8"/>
      <c r="QCD78" s="8"/>
      <c r="QCE78" s="8"/>
      <c r="QCF78" s="8"/>
      <c r="QCG78" s="8"/>
      <c r="QCH78" s="8"/>
      <c r="QCI78" s="8"/>
      <c r="QCJ78" s="8"/>
      <c r="QCK78" s="8"/>
      <c r="QCL78" s="8"/>
      <c r="QCM78" s="8"/>
      <c r="QCN78" s="8"/>
      <c r="QCO78" s="8"/>
      <c r="QCP78" s="8"/>
      <c r="QCQ78" s="8"/>
      <c r="QCR78" s="8"/>
      <c r="QCS78" s="8"/>
      <c r="QCT78" s="8"/>
      <c r="QCU78" s="8"/>
      <c r="QCV78" s="8"/>
      <c r="QCW78" s="8"/>
      <c r="QCX78" s="8"/>
      <c r="QCY78" s="8"/>
      <c r="QCZ78" s="8"/>
      <c r="QDA78" s="8"/>
      <c r="QDB78" s="8"/>
      <c r="QDC78" s="8"/>
      <c r="QDD78" s="8"/>
      <c r="QDE78" s="8"/>
      <c r="QDF78" s="8"/>
      <c r="QDG78" s="8"/>
      <c r="QDH78" s="8"/>
      <c r="QDI78" s="8"/>
      <c r="QDJ78" s="8"/>
      <c r="QDK78" s="8"/>
      <c r="QDL78" s="8"/>
      <c r="QDM78" s="8"/>
      <c r="QDN78" s="8"/>
      <c r="QDO78" s="8"/>
      <c r="QDP78" s="8"/>
      <c r="QDQ78" s="8"/>
      <c r="QDR78" s="8"/>
      <c r="QDS78" s="8"/>
      <c r="QDT78" s="8"/>
      <c r="QDU78" s="8"/>
      <c r="QDV78" s="8"/>
      <c r="QDW78" s="8"/>
      <c r="QDX78" s="8"/>
      <c r="QDY78" s="8"/>
      <c r="QDZ78" s="8"/>
      <c r="QEA78" s="8"/>
      <c r="QEB78" s="8"/>
      <c r="QEC78" s="8"/>
      <c r="QED78" s="8"/>
      <c r="QEE78" s="8"/>
      <c r="QEF78" s="8"/>
      <c r="QEG78" s="8"/>
      <c r="QEH78" s="8"/>
      <c r="QEI78" s="8"/>
      <c r="QEJ78" s="8"/>
      <c r="QEK78" s="8"/>
      <c r="QEL78" s="8"/>
      <c r="QEM78" s="8"/>
      <c r="QEN78" s="8"/>
      <c r="QEO78" s="8"/>
      <c r="QEP78" s="8"/>
      <c r="QEQ78" s="8"/>
      <c r="QER78" s="8"/>
      <c r="QES78" s="8"/>
      <c r="QET78" s="8"/>
      <c r="QEU78" s="8"/>
      <c r="QEV78" s="8"/>
      <c r="QEW78" s="8"/>
      <c r="QEX78" s="8"/>
      <c r="QEY78" s="8"/>
      <c r="QEZ78" s="8"/>
      <c r="QFA78" s="8"/>
      <c r="QFB78" s="8"/>
      <c r="QFC78" s="8"/>
      <c r="QFD78" s="8"/>
      <c r="QFE78" s="8"/>
      <c r="QFF78" s="8"/>
      <c r="QFG78" s="8"/>
      <c r="QFH78" s="8"/>
      <c r="QFI78" s="8"/>
      <c r="QFJ78" s="8"/>
      <c r="QFK78" s="8"/>
      <c r="QFL78" s="8"/>
      <c r="QFM78" s="8"/>
      <c r="QFN78" s="8"/>
      <c r="QFO78" s="8"/>
      <c r="QFP78" s="8"/>
      <c r="QFQ78" s="8"/>
      <c r="QFR78" s="8"/>
      <c r="QFS78" s="8"/>
      <c r="QFT78" s="8"/>
      <c r="QFU78" s="8"/>
      <c r="QFV78" s="8"/>
      <c r="QFW78" s="8"/>
      <c r="QFX78" s="8"/>
      <c r="QFY78" s="8"/>
      <c r="QFZ78" s="8"/>
      <c r="QGA78" s="8"/>
      <c r="QGB78" s="8"/>
      <c r="QGC78" s="8"/>
      <c r="QGD78" s="8"/>
      <c r="QGE78" s="8"/>
      <c r="QGF78" s="8"/>
      <c r="QGG78" s="8"/>
      <c r="QGH78" s="8"/>
      <c r="QGI78" s="8"/>
      <c r="QGJ78" s="8"/>
      <c r="QGK78" s="8"/>
      <c r="QGL78" s="8"/>
      <c r="QGM78" s="8"/>
      <c r="QGN78" s="8"/>
      <c r="QGO78" s="8"/>
      <c r="QGP78" s="8"/>
      <c r="QGQ78" s="8"/>
      <c r="QGR78" s="8"/>
      <c r="QGS78" s="8"/>
      <c r="QGT78" s="8"/>
      <c r="QGU78" s="8"/>
      <c r="QGV78" s="8"/>
      <c r="QGW78" s="8"/>
      <c r="QGX78" s="8"/>
      <c r="QGY78" s="8"/>
      <c r="QGZ78" s="8"/>
      <c r="QHA78" s="8"/>
      <c r="QHB78" s="8"/>
      <c r="QHC78" s="8"/>
      <c r="QHD78" s="8"/>
      <c r="QHE78" s="8"/>
      <c r="QHF78" s="8"/>
      <c r="QHG78" s="8"/>
      <c r="QHH78" s="8"/>
      <c r="QHI78" s="8"/>
      <c r="QHJ78" s="8"/>
      <c r="QHK78" s="8"/>
      <c r="QHL78" s="8"/>
      <c r="QHM78" s="8"/>
      <c r="QHN78" s="8"/>
      <c r="QHO78" s="8"/>
      <c r="QHP78" s="8"/>
      <c r="QHQ78" s="8"/>
      <c r="QHR78" s="8"/>
      <c r="QHS78" s="8"/>
      <c r="QHT78" s="8"/>
      <c r="QHU78" s="8"/>
      <c r="QHV78" s="8"/>
      <c r="QHW78" s="8"/>
      <c r="QHX78" s="8"/>
      <c r="QHY78" s="8"/>
      <c r="QHZ78" s="8"/>
      <c r="QIA78" s="8"/>
      <c r="QIB78" s="8"/>
      <c r="QIC78" s="8"/>
      <c r="QID78" s="8"/>
      <c r="QIE78" s="8"/>
      <c r="QIF78" s="8"/>
      <c r="QIG78" s="8"/>
      <c r="QIH78" s="8"/>
      <c r="QII78" s="8"/>
      <c r="QIJ78" s="8"/>
      <c r="QIK78" s="8"/>
      <c r="QIL78" s="8"/>
      <c r="QIM78" s="8"/>
      <c r="QIN78" s="8"/>
      <c r="QIO78" s="8"/>
      <c r="QIP78" s="8"/>
      <c r="QIQ78" s="8"/>
      <c r="QIR78" s="8"/>
      <c r="QIS78" s="8"/>
      <c r="QIT78" s="8"/>
      <c r="QIU78" s="8"/>
      <c r="QIV78" s="8"/>
      <c r="QIW78" s="8"/>
      <c r="QIX78" s="8"/>
      <c r="QIY78" s="8"/>
      <c r="QIZ78" s="8"/>
      <c r="QJA78" s="8"/>
      <c r="QJB78" s="8"/>
      <c r="QJC78" s="8"/>
      <c r="QJD78" s="8"/>
      <c r="QJE78" s="8"/>
      <c r="QJF78" s="8"/>
      <c r="QJG78" s="8"/>
      <c r="QJH78" s="8"/>
      <c r="QJI78" s="8"/>
      <c r="QJJ78" s="8"/>
      <c r="QJK78" s="8"/>
      <c r="QJL78" s="8"/>
      <c r="QJM78" s="8"/>
      <c r="QJN78" s="8"/>
      <c r="QJO78" s="8"/>
      <c r="QJP78" s="8"/>
      <c r="QJQ78" s="8"/>
      <c r="QJR78" s="8"/>
      <c r="QJS78" s="8"/>
      <c r="QJT78" s="8"/>
      <c r="QJU78" s="8"/>
      <c r="QJV78" s="8"/>
      <c r="QJW78" s="8"/>
      <c r="QJX78" s="8"/>
      <c r="QJY78" s="8"/>
      <c r="QJZ78" s="8"/>
      <c r="QKA78" s="8"/>
      <c r="QKB78" s="8"/>
      <c r="QKC78" s="8"/>
      <c r="QKD78" s="8"/>
      <c r="QKE78" s="8"/>
      <c r="QKF78" s="8"/>
      <c r="QKG78" s="8"/>
      <c r="QKH78" s="8"/>
      <c r="QKI78" s="8"/>
      <c r="QKJ78" s="8"/>
      <c r="QKK78" s="8"/>
      <c r="QKL78" s="8"/>
      <c r="QKM78" s="8"/>
      <c r="QKN78" s="8"/>
      <c r="QKO78" s="8"/>
      <c r="QKP78" s="8"/>
      <c r="QKQ78" s="8"/>
      <c r="QKR78" s="8"/>
      <c r="QKS78" s="8"/>
      <c r="QKT78" s="8"/>
      <c r="QKU78" s="8"/>
      <c r="QKV78" s="8"/>
      <c r="QKW78" s="8"/>
      <c r="QKX78" s="8"/>
      <c r="QKY78" s="8"/>
      <c r="QKZ78" s="8"/>
      <c r="QLA78" s="8"/>
      <c r="QLB78" s="8"/>
      <c r="QLC78" s="8"/>
      <c r="QLD78" s="8"/>
      <c r="QLE78" s="8"/>
      <c r="QLF78" s="8"/>
      <c r="QLG78" s="8"/>
      <c r="QLH78" s="8"/>
      <c r="QLI78" s="8"/>
      <c r="QLJ78" s="8"/>
      <c r="QLK78" s="8"/>
      <c r="QLL78" s="8"/>
      <c r="QLM78" s="8"/>
      <c r="QLN78" s="8"/>
      <c r="QLO78" s="8"/>
      <c r="QLP78" s="8"/>
      <c r="QLQ78" s="8"/>
      <c r="QLR78" s="8"/>
      <c r="QLS78" s="8"/>
      <c r="QLT78" s="8"/>
      <c r="QLU78" s="8"/>
      <c r="QLV78" s="8"/>
      <c r="QLW78" s="8"/>
      <c r="QLX78" s="8"/>
      <c r="QLY78" s="8"/>
      <c r="QLZ78" s="8"/>
      <c r="QMA78" s="8"/>
      <c r="QMB78" s="8"/>
      <c r="QMC78" s="8"/>
      <c r="QMD78" s="8"/>
      <c r="QME78" s="8"/>
      <c r="QMF78" s="8"/>
      <c r="QMG78" s="8"/>
      <c r="QMH78" s="8"/>
      <c r="QMI78" s="8"/>
      <c r="QMJ78" s="8"/>
      <c r="QMK78" s="8"/>
      <c r="QML78" s="8"/>
      <c r="QMM78" s="8"/>
      <c r="QMN78" s="8"/>
      <c r="QMO78" s="8"/>
      <c r="QMP78" s="8"/>
      <c r="QMQ78" s="8"/>
      <c r="QMR78" s="8"/>
      <c r="QMS78" s="8"/>
      <c r="QMT78" s="8"/>
      <c r="QMU78" s="8"/>
      <c r="QMV78" s="8"/>
      <c r="QMW78" s="8"/>
      <c r="QMX78" s="8"/>
      <c r="QMY78" s="8"/>
      <c r="QMZ78" s="8"/>
      <c r="QNA78" s="8"/>
      <c r="QNB78" s="8"/>
      <c r="QNC78" s="8"/>
      <c r="QND78" s="8"/>
      <c r="QNE78" s="8"/>
      <c r="QNF78" s="8"/>
      <c r="QNG78" s="8"/>
      <c r="QNH78" s="8"/>
      <c r="QNI78" s="8"/>
      <c r="QNJ78" s="8"/>
      <c r="QNK78" s="8"/>
      <c r="QNL78" s="8"/>
      <c r="QNM78" s="8"/>
      <c r="QNN78" s="8"/>
      <c r="QNO78" s="8"/>
      <c r="QNP78" s="8"/>
      <c r="QNQ78" s="8"/>
      <c r="QNR78" s="8"/>
      <c r="QNS78" s="8"/>
      <c r="QNT78" s="8"/>
      <c r="QNU78" s="8"/>
      <c r="QNV78" s="8"/>
      <c r="QNW78" s="8"/>
      <c r="QNX78" s="8"/>
      <c r="QNY78" s="8"/>
      <c r="QNZ78" s="8"/>
      <c r="QOA78" s="8"/>
      <c r="QOB78" s="8"/>
      <c r="QOC78" s="8"/>
      <c r="QOD78" s="8"/>
      <c r="QOE78" s="8"/>
      <c r="QOF78" s="8"/>
      <c r="QOG78" s="8"/>
      <c r="QOH78" s="8"/>
      <c r="QOI78" s="8"/>
      <c r="QOJ78" s="8"/>
      <c r="QOK78" s="8"/>
      <c r="QOL78" s="8"/>
      <c r="QOM78" s="8"/>
      <c r="QON78" s="8"/>
      <c r="QOO78" s="8"/>
      <c r="QOP78" s="8"/>
      <c r="QOQ78" s="8"/>
      <c r="QOR78" s="8"/>
      <c r="QOS78" s="8"/>
      <c r="QOT78" s="8"/>
      <c r="QOU78" s="8"/>
      <c r="QOV78" s="8"/>
      <c r="QOW78" s="8"/>
      <c r="QOX78" s="8"/>
      <c r="QOY78" s="8"/>
      <c r="QOZ78" s="8"/>
      <c r="QPA78" s="8"/>
      <c r="QPB78" s="8"/>
      <c r="QPC78" s="8"/>
      <c r="QPD78" s="8"/>
      <c r="QPE78" s="8"/>
      <c r="QPF78" s="8"/>
      <c r="QPG78" s="8"/>
      <c r="QPH78" s="8"/>
      <c r="QPI78" s="8"/>
      <c r="QPJ78" s="8"/>
      <c r="QPK78" s="8"/>
      <c r="QPL78" s="8"/>
      <c r="QPM78" s="8"/>
      <c r="QPN78" s="8"/>
      <c r="QPO78" s="8"/>
      <c r="QPP78" s="8"/>
      <c r="QPQ78" s="8"/>
      <c r="QPR78" s="8"/>
      <c r="QPS78" s="8"/>
      <c r="QPT78" s="8"/>
      <c r="QPU78" s="8"/>
      <c r="QPV78" s="8"/>
      <c r="QPW78" s="8"/>
      <c r="QPX78" s="8"/>
      <c r="QPY78" s="8"/>
      <c r="QPZ78" s="8"/>
      <c r="QQA78" s="8"/>
      <c r="QQB78" s="8"/>
      <c r="QQC78" s="8"/>
      <c r="QQD78" s="8"/>
      <c r="QQE78" s="8"/>
      <c r="QQF78" s="8"/>
      <c r="QQG78" s="8"/>
      <c r="QQH78" s="8"/>
      <c r="QQI78" s="8"/>
      <c r="QQJ78" s="8"/>
      <c r="QQK78" s="8"/>
      <c r="QQL78" s="8"/>
      <c r="QQM78" s="8"/>
      <c r="QQN78" s="8"/>
      <c r="QQO78" s="8"/>
      <c r="QQP78" s="8"/>
      <c r="QQQ78" s="8"/>
      <c r="QQR78" s="8"/>
      <c r="QQS78" s="8"/>
      <c r="QQT78" s="8"/>
      <c r="QQU78" s="8"/>
      <c r="QQV78" s="8"/>
      <c r="QQW78" s="8"/>
      <c r="QQX78" s="8"/>
      <c r="QQY78" s="8"/>
      <c r="QQZ78" s="8"/>
      <c r="QRA78" s="8"/>
      <c r="QRB78" s="8"/>
      <c r="QRC78" s="8"/>
      <c r="QRD78" s="8"/>
      <c r="QRE78" s="8"/>
      <c r="QRF78" s="8"/>
      <c r="QRG78" s="8"/>
      <c r="QRH78" s="8"/>
      <c r="QRI78" s="8"/>
      <c r="QRJ78" s="8"/>
      <c r="QRK78" s="8"/>
      <c r="QRL78" s="8"/>
      <c r="QRM78" s="8"/>
      <c r="QRN78" s="8"/>
      <c r="QRO78" s="8"/>
      <c r="QRP78" s="8"/>
      <c r="QRQ78" s="8"/>
      <c r="QRR78" s="8"/>
      <c r="QRS78" s="8"/>
      <c r="QRT78" s="8"/>
      <c r="QRU78" s="8"/>
      <c r="QRV78" s="8"/>
      <c r="QRW78" s="8"/>
      <c r="QRX78" s="8"/>
      <c r="QRY78" s="8"/>
      <c r="QRZ78" s="8"/>
      <c r="QSA78" s="8"/>
      <c r="QSB78" s="8"/>
      <c r="QSC78" s="8"/>
      <c r="QSD78" s="8"/>
      <c r="QSE78" s="8"/>
      <c r="QSF78" s="8"/>
      <c r="QSG78" s="8"/>
      <c r="QSH78" s="8"/>
      <c r="QSI78" s="8"/>
      <c r="QSJ78" s="8"/>
      <c r="QSK78" s="8"/>
      <c r="QSL78" s="8"/>
      <c r="QSM78" s="8"/>
      <c r="QSN78" s="8"/>
      <c r="QSO78" s="8"/>
      <c r="QSP78" s="8"/>
      <c r="QSQ78" s="8"/>
      <c r="QSR78" s="8"/>
      <c r="QSS78" s="8"/>
      <c r="QST78" s="8"/>
      <c r="QSU78" s="8"/>
      <c r="QSV78" s="8"/>
      <c r="QSW78" s="8"/>
      <c r="QSX78" s="8"/>
      <c r="QSY78" s="8"/>
      <c r="QSZ78" s="8"/>
      <c r="QTA78" s="8"/>
      <c r="QTB78" s="8"/>
      <c r="QTC78" s="8"/>
      <c r="QTD78" s="8"/>
      <c r="QTE78" s="8"/>
      <c r="QTF78" s="8"/>
      <c r="QTG78" s="8"/>
      <c r="QTH78" s="8"/>
      <c r="QTI78" s="8"/>
      <c r="QTJ78" s="8"/>
      <c r="QTK78" s="8"/>
      <c r="QTL78" s="8"/>
      <c r="QTM78" s="8"/>
      <c r="QTN78" s="8"/>
      <c r="QTO78" s="8"/>
      <c r="QTP78" s="8"/>
      <c r="QTQ78" s="8"/>
      <c r="QTR78" s="8"/>
      <c r="QTS78" s="8"/>
      <c r="QTT78" s="8"/>
      <c r="QTU78" s="8"/>
      <c r="QTV78" s="8"/>
      <c r="QTW78" s="8"/>
      <c r="QTX78" s="8"/>
      <c r="QTY78" s="8"/>
      <c r="QTZ78" s="8"/>
      <c r="QUA78" s="8"/>
      <c r="QUB78" s="8"/>
      <c r="QUC78" s="8"/>
      <c r="QUD78" s="8"/>
      <c r="QUE78" s="8"/>
      <c r="QUF78" s="8"/>
      <c r="QUG78" s="8"/>
      <c r="QUH78" s="8"/>
      <c r="QUI78" s="8"/>
      <c r="QUJ78" s="8"/>
      <c r="QUK78" s="8"/>
      <c r="QUL78" s="8"/>
      <c r="QUM78" s="8"/>
      <c r="QUN78" s="8"/>
      <c r="QUO78" s="8"/>
      <c r="QUP78" s="8"/>
      <c r="QUQ78" s="8"/>
      <c r="QUR78" s="8"/>
      <c r="QUS78" s="8"/>
      <c r="QUT78" s="8"/>
      <c r="QUU78" s="8"/>
      <c r="QUV78" s="8"/>
      <c r="QUW78" s="8"/>
      <c r="QUX78" s="8"/>
      <c r="QUY78" s="8"/>
      <c r="QUZ78" s="8"/>
      <c r="QVA78" s="8"/>
      <c r="QVB78" s="8"/>
      <c r="QVC78" s="8"/>
      <c r="QVD78" s="8"/>
      <c r="QVE78" s="8"/>
      <c r="QVF78" s="8"/>
      <c r="QVG78" s="8"/>
      <c r="QVH78" s="8"/>
      <c r="QVI78" s="8"/>
      <c r="QVJ78" s="8"/>
      <c r="QVK78" s="8"/>
      <c r="QVL78" s="8"/>
      <c r="QVM78" s="8"/>
      <c r="QVN78" s="8"/>
      <c r="QVO78" s="8"/>
      <c r="QVP78" s="8"/>
      <c r="QVQ78" s="8"/>
      <c r="QVR78" s="8"/>
      <c r="QVS78" s="8"/>
      <c r="QVT78" s="8"/>
      <c r="QVU78" s="8"/>
      <c r="QVV78" s="8"/>
      <c r="QVW78" s="8"/>
      <c r="QVX78" s="8"/>
      <c r="QVY78" s="8"/>
      <c r="QVZ78" s="8"/>
      <c r="QWA78" s="8"/>
      <c r="QWB78" s="8"/>
      <c r="QWC78" s="8"/>
      <c r="QWD78" s="8"/>
      <c r="QWE78" s="8"/>
      <c r="QWF78" s="8"/>
      <c r="QWG78" s="8"/>
      <c r="QWH78" s="8"/>
      <c r="QWI78" s="8"/>
      <c r="QWJ78" s="8"/>
      <c r="QWK78" s="8"/>
      <c r="QWL78" s="8"/>
      <c r="QWM78" s="8"/>
      <c r="QWN78" s="8"/>
      <c r="QWO78" s="8"/>
      <c r="QWP78" s="8"/>
      <c r="QWQ78" s="8"/>
      <c r="QWR78" s="8"/>
      <c r="QWS78" s="8"/>
      <c r="QWT78" s="8"/>
      <c r="QWU78" s="8"/>
      <c r="QWV78" s="8"/>
      <c r="QWW78" s="8"/>
      <c r="QWX78" s="8"/>
      <c r="QWY78" s="8"/>
      <c r="QWZ78" s="8"/>
      <c r="QXA78" s="8"/>
      <c r="QXB78" s="8"/>
      <c r="QXC78" s="8"/>
      <c r="QXD78" s="8"/>
      <c r="QXE78" s="8"/>
      <c r="QXF78" s="8"/>
      <c r="QXG78" s="8"/>
      <c r="QXH78" s="8"/>
      <c r="QXI78" s="8"/>
      <c r="QXJ78" s="8"/>
      <c r="QXK78" s="8"/>
      <c r="QXL78" s="8"/>
      <c r="QXM78" s="8"/>
      <c r="QXN78" s="8"/>
      <c r="QXO78" s="8"/>
      <c r="QXP78" s="8"/>
      <c r="QXQ78" s="8"/>
      <c r="QXR78" s="8"/>
      <c r="QXS78" s="8"/>
      <c r="QXT78" s="8"/>
      <c r="QXU78" s="8"/>
      <c r="QXV78" s="8"/>
      <c r="QXW78" s="8"/>
      <c r="QXX78" s="8"/>
      <c r="QXY78" s="8"/>
      <c r="QXZ78" s="8"/>
      <c r="QYA78" s="8"/>
      <c r="QYB78" s="8"/>
      <c r="QYC78" s="8"/>
      <c r="QYD78" s="8"/>
      <c r="QYE78" s="8"/>
      <c r="QYF78" s="8"/>
      <c r="QYG78" s="8"/>
      <c r="QYH78" s="8"/>
      <c r="QYI78" s="8"/>
      <c r="QYJ78" s="8"/>
      <c r="QYK78" s="8"/>
      <c r="QYL78" s="8"/>
      <c r="QYM78" s="8"/>
      <c r="QYN78" s="8"/>
      <c r="QYO78" s="8"/>
      <c r="QYP78" s="8"/>
      <c r="QYQ78" s="8"/>
      <c r="QYR78" s="8"/>
      <c r="QYS78" s="8"/>
      <c r="QYT78" s="8"/>
      <c r="QYU78" s="8"/>
      <c r="QYV78" s="8"/>
      <c r="QYW78" s="8"/>
      <c r="QYX78" s="8"/>
      <c r="QYY78" s="8"/>
      <c r="QYZ78" s="8"/>
      <c r="QZA78" s="8"/>
      <c r="QZB78" s="8"/>
      <c r="QZC78" s="8"/>
      <c r="QZD78" s="8"/>
      <c r="QZE78" s="8"/>
      <c r="QZF78" s="8"/>
      <c r="QZG78" s="8"/>
      <c r="QZH78" s="8"/>
      <c r="QZI78" s="8"/>
      <c r="QZJ78" s="8"/>
      <c r="QZK78" s="8"/>
      <c r="QZL78" s="8"/>
      <c r="QZM78" s="8"/>
      <c r="QZN78" s="8"/>
      <c r="QZO78" s="8"/>
      <c r="QZP78" s="8"/>
      <c r="QZQ78" s="8"/>
      <c r="QZR78" s="8"/>
      <c r="QZS78" s="8"/>
      <c r="QZT78" s="8"/>
      <c r="QZU78" s="8"/>
      <c r="QZV78" s="8"/>
      <c r="QZW78" s="8"/>
      <c r="QZX78" s="8"/>
      <c r="QZY78" s="8"/>
      <c r="QZZ78" s="8"/>
      <c r="RAA78" s="8"/>
      <c r="RAB78" s="8"/>
      <c r="RAC78" s="8"/>
      <c r="RAD78" s="8"/>
      <c r="RAE78" s="8"/>
      <c r="RAF78" s="8"/>
      <c r="RAG78" s="8"/>
      <c r="RAH78" s="8"/>
      <c r="RAI78" s="8"/>
      <c r="RAJ78" s="8"/>
      <c r="RAK78" s="8"/>
      <c r="RAL78" s="8"/>
      <c r="RAM78" s="8"/>
      <c r="RAN78" s="8"/>
      <c r="RAO78" s="8"/>
      <c r="RAP78" s="8"/>
      <c r="RAQ78" s="8"/>
      <c r="RAR78" s="8"/>
      <c r="RAS78" s="8"/>
      <c r="RAT78" s="8"/>
      <c r="RAU78" s="8"/>
      <c r="RAV78" s="8"/>
      <c r="RAW78" s="8"/>
      <c r="RAX78" s="8"/>
      <c r="RAY78" s="8"/>
      <c r="RAZ78" s="8"/>
      <c r="RBA78" s="8"/>
      <c r="RBB78" s="8"/>
      <c r="RBC78" s="8"/>
      <c r="RBD78" s="8"/>
      <c r="RBE78" s="8"/>
      <c r="RBF78" s="8"/>
      <c r="RBG78" s="8"/>
      <c r="RBH78" s="8"/>
      <c r="RBI78" s="8"/>
      <c r="RBJ78" s="8"/>
      <c r="RBK78" s="8"/>
      <c r="RBL78" s="8"/>
      <c r="RBM78" s="8"/>
      <c r="RBN78" s="8"/>
      <c r="RBO78" s="8"/>
      <c r="RBP78" s="8"/>
      <c r="RBQ78" s="8"/>
      <c r="RBR78" s="8"/>
      <c r="RBS78" s="8"/>
      <c r="RBT78" s="8"/>
      <c r="RBU78" s="8"/>
      <c r="RBV78" s="8"/>
      <c r="RBW78" s="8"/>
      <c r="RBX78" s="8"/>
      <c r="RBY78" s="8"/>
      <c r="RBZ78" s="8"/>
      <c r="RCA78" s="8"/>
      <c r="RCB78" s="8"/>
      <c r="RCC78" s="8"/>
      <c r="RCD78" s="8"/>
      <c r="RCE78" s="8"/>
      <c r="RCF78" s="8"/>
      <c r="RCG78" s="8"/>
      <c r="RCH78" s="8"/>
      <c r="RCI78" s="8"/>
      <c r="RCJ78" s="8"/>
      <c r="RCK78" s="8"/>
      <c r="RCL78" s="8"/>
      <c r="RCM78" s="8"/>
      <c r="RCN78" s="8"/>
      <c r="RCO78" s="8"/>
      <c r="RCP78" s="8"/>
      <c r="RCQ78" s="8"/>
      <c r="RCR78" s="8"/>
      <c r="RCS78" s="8"/>
      <c r="RCT78" s="8"/>
      <c r="RCU78" s="8"/>
      <c r="RCV78" s="8"/>
      <c r="RCW78" s="8"/>
      <c r="RCX78" s="8"/>
      <c r="RCY78" s="8"/>
      <c r="RCZ78" s="8"/>
      <c r="RDA78" s="8"/>
      <c r="RDB78" s="8"/>
      <c r="RDC78" s="8"/>
      <c r="RDD78" s="8"/>
      <c r="RDE78" s="8"/>
      <c r="RDF78" s="8"/>
      <c r="RDG78" s="8"/>
      <c r="RDH78" s="8"/>
      <c r="RDI78" s="8"/>
      <c r="RDJ78" s="8"/>
      <c r="RDK78" s="8"/>
      <c r="RDL78" s="8"/>
      <c r="RDM78" s="8"/>
      <c r="RDN78" s="8"/>
      <c r="RDO78" s="8"/>
      <c r="RDP78" s="8"/>
      <c r="RDQ78" s="8"/>
      <c r="RDR78" s="8"/>
      <c r="RDS78" s="8"/>
      <c r="RDT78" s="8"/>
      <c r="RDU78" s="8"/>
      <c r="RDV78" s="8"/>
      <c r="RDW78" s="8"/>
      <c r="RDX78" s="8"/>
      <c r="RDY78" s="8"/>
      <c r="RDZ78" s="8"/>
      <c r="REA78" s="8"/>
      <c r="REB78" s="8"/>
      <c r="REC78" s="8"/>
      <c r="RED78" s="8"/>
      <c r="REE78" s="8"/>
      <c r="REF78" s="8"/>
      <c r="REG78" s="8"/>
      <c r="REH78" s="8"/>
      <c r="REI78" s="8"/>
      <c r="REJ78" s="8"/>
      <c r="REK78" s="8"/>
      <c r="REL78" s="8"/>
      <c r="REM78" s="8"/>
      <c r="REN78" s="8"/>
      <c r="REO78" s="8"/>
      <c r="REP78" s="8"/>
      <c r="REQ78" s="8"/>
      <c r="RER78" s="8"/>
      <c r="RES78" s="8"/>
      <c r="RET78" s="8"/>
      <c r="REU78" s="8"/>
      <c r="REV78" s="8"/>
      <c r="REW78" s="8"/>
      <c r="REX78" s="8"/>
      <c r="REY78" s="8"/>
      <c r="REZ78" s="8"/>
      <c r="RFA78" s="8"/>
      <c r="RFB78" s="8"/>
      <c r="RFC78" s="8"/>
      <c r="RFD78" s="8"/>
      <c r="RFE78" s="8"/>
      <c r="RFF78" s="8"/>
      <c r="RFG78" s="8"/>
      <c r="RFH78" s="8"/>
      <c r="RFI78" s="8"/>
      <c r="RFJ78" s="8"/>
      <c r="RFK78" s="8"/>
      <c r="RFL78" s="8"/>
      <c r="RFM78" s="8"/>
      <c r="RFN78" s="8"/>
      <c r="RFO78" s="8"/>
      <c r="RFP78" s="8"/>
      <c r="RFQ78" s="8"/>
      <c r="RFR78" s="8"/>
      <c r="RFS78" s="8"/>
      <c r="RFT78" s="8"/>
      <c r="RFU78" s="8"/>
      <c r="RFV78" s="8"/>
      <c r="RFW78" s="8"/>
      <c r="RFX78" s="8"/>
      <c r="RFY78" s="8"/>
      <c r="RFZ78" s="8"/>
      <c r="RGA78" s="8"/>
      <c r="RGB78" s="8"/>
      <c r="RGC78" s="8"/>
      <c r="RGD78" s="8"/>
      <c r="RGE78" s="8"/>
      <c r="RGF78" s="8"/>
      <c r="RGG78" s="8"/>
      <c r="RGH78" s="8"/>
      <c r="RGI78" s="8"/>
      <c r="RGJ78" s="8"/>
      <c r="RGK78" s="8"/>
      <c r="RGL78" s="8"/>
      <c r="RGM78" s="8"/>
      <c r="RGN78" s="8"/>
      <c r="RGO78" s="8"/>
      <c r="RGP78" s="8"/>
      <c r="RGQ78" s="8"/>
      <c r="RGR78" s="8"/>
      <c r="RGS78" s="8"/>
      <c r="RGT78" s="8"/>
      <c r="RGU78" s="8"/>
      <c r="RGV78" s="8"/>
      <c r="RGW78" s="8"/>
      <c r="RGX78" s="8"/>
      <c r="RGY78" s="8"/>
      <c r="RGZ78" s="8"/>
      <c r="RHA78" s="8"/>
      <c r="RHB78" s="8"/>
      <c r="RHC78" s="8"/>
      <c r="RHD78" s="8"/>
      <c r="RHE78" s="8"/>
      <c r="RHF78" s="8"/>
      <c r="RHG78" s="8"/>
      <c r="RHH78" s="8"/>
      <c r="RHI78" s="8"/>
      <c r="RHJ78" s="8"/>
      <c r="RHK78" s="8"/>
      <c r="RHL78" s="8"/>
      <c r="RHM78" s="8"/>
      <c r="RHN78" s="8"/>
      <c r="RHO78" s="8"/>
      <c r="RHP78" s="8"/>
      <c r="RHQ78" s="8"/>
      <c r="RHR78" s="8"/>
      <c r="RHS78" s="8"/>
      <c r="RHT78" s="8"/>
      <c r="RHU78" s="8"/>
      <c r="RHV78" s="8"/>
      <c r="RHW78" s="8"/>
      <c r="RHX78" s="8"/>
      <c r="RHY78" s="8"/>
      <c r="RHZ78" s="8"/>
      <c r="RIA78" s="8"/>
      <c r="RIB78" s="8"/>
      <c r="RIC78" s="8"/>
      <c r="RID78" s="8"/>
      <c r="RIE78" s="8"/>
      <c r="RIF78" s="8"/>
      <c r="RIG78" s="8"/>
      <c r="RIH78" s="8"/>
      <c r="RII78" s="8"/>
      <c r="RIJ78" s="8"/>
      <c r="RIK78" s="8"/>
      <c r="RIL78" s="8"/>
      <c r="RIM78" s="8"/>
      <c r="RIN78" s="8"/>
      <c r="RIO78" s="8"/>
      <c r="RIP78" s="8"/>
      <c r="RIQ78" s="8"/>
      <c r="RIR78" s="8"/>
      <c r="RIS78" s="8"/>
      <c r="RIT78" s="8"/>
      <c r="RIU78" s="8"/>
      <c r="RIV78" s="8"/>
      <c r="RIW78" s="8"/>
      <c r="RIX78" s="8"/>
      <c r="RIY78" s="8"/>
      <c r="RIZ78" s="8"/>
      <c r="RJA78" s="8"/>
      <c r="RJB78" s="8"/>
      <c r="RJC78" s="8"/>
      <c r="RJD78" s="8"/>
      <c r="RJE78" s="8"/>
      <c r="RJF78" s="8"/>
      <c r="RJG78" s="8"/>
      <c r="RJH78" s="8"/>
      <c r="RJI78" s="8"/>
      <c r="RJJ78" s="8"/>
      <c r="RJK78" s="8"/>
      <c r="RJL78" s="8"/>
      <c r="RJM78" s="8"/>
      <c r="RJN78" s="8"/>
      <c r="RJO78" s="8"/>
      <c r="RJP78" s="8"/>
      <c r="RJQ78" s="8"/>
      <c r="RJR78" s="8"/>
      <c r="RJS78" s="8"/>
      <c r="RJT78" s="8"/>
      <c r="RJU78" s="8"/>
      <c r="RJV78" s="8"/>
      <c r="RJW78" s="8"/>
      <c r="RJX78" s="8"/>
      <c r="RJY78" s="8"/>
      <c r="RJZ78" s="8"/>
      <c r="RKA78" s="8"/>
      <c r="RKB78" s="8"/>
      <c r="RKC78" s="8"/>
      <c r="RKD78" s="8"/>
      <c r="RKE78" s="8"/>
      <c r="RKF78" s="8"/>
      <c r="RKG78" s="8"/>
      <c r="RKH78" s="8"/>
      <c r="RKI78" s="8"/>
      <c r="RKJ78" s="8"/>
      <c r="RKK78" s="8"/>
      <c r="RKL78" s="8"/>
      <c r="RKM78" s="8"/>
      <c r="RKN78" s="8"/>
      <c r="RKO78" s="8"/>
      <c r="RKP78" s="8"/>
      <c r="RKQ78" s="8"/>
      <c r="RKR78" s="8"/>
      <c r="RKS78" s="8"/>
      <c r="RKT78" s="8"/>
      <c r="RKU78" s="8"/>
      <c r="RKV78" s="8"/>
      <c r="RKW78" s="8"/>
      <c r="RKX78" s="8"/>
      <c r="RKY78" s="8"/>
      <c r="RKZ78" s="8"/>
      <c r="RLA78" s="8"/>
      <c r="RLB78" s="8"/>
      <c r="RLC78" s="8"/>
      <c r="RLD78" s="8"/>
      <c r="RLE78" s="8"/>
      <c r="RLF78" s="8"/>
      <c r="RLG78" s="8"/>
      <c r="RLH78" s="8"/>
      <c r="RLI78" s="8"/>
      <c r="RLJ78" s="8"/>
      <c r="RLK78" s="8"/>
      <c r="RLL78" s="8"/>
      <c r="RLM78" s="8"/>
      <c r="RLN78" s="8"/>
      <c r="RLO78" s="8"/>
      <c r="RLP78" s="8"/>
      <c r="RLQ78" s="8"/>
      <c r="RLR78" s="8"/>
      <c r="RLS78" s="8"/>
      <c r="RLT78" s="8"/>
      <c r="RLU78" s="8"/>
      <c r="RLV78" s="8"/>
      <c r="RLW78" s="8"/>
      <c r="RLX78" s="8"/>
      <c r="RLY78" s="8"/>
      <c r="RLZ78" s="8"/>
      <c r="RMA78" s="8"/>
      <c r="RMB78" s="8"/>
      <c r="RMC78" s="8"/>
      <c r="RMD78" s="8"/>
      <c r="RME78" s="8"/>
      <c r="RMF78" s="8"/>
      <c r="RMG78" s="8"/>
      <c r="RMH78" s="8"/>
      <c r="RMI78" s="8"/>
      <c r="RMJ78" s="8"/>
      <c r="RMK78" s="8"/>
      <c r="RML78" s="8"/>
      <c r="RMM78" s="8"/>
      <c r="RMN78" s="8"/>
      <c r="RMO78" s="8"/>
      <c r="RMP78" s="8"/>
      <c r="RMQ78" s="8"/>
      <c r="RMR78" s="8"/>
      <c r="RMS78" s="8"/>
      <c r="RMT78" s="8"/>
      <c r="RMU78" s="8"/>
      <c r="RMV78" s="8"/>
      <c r="RMW78" s="8"/>
      <c r="RMX78" s="8"/>
      <c r="RMY78" s="8"/>
      <c r="RMZ78" s="8"/>
      <c r="RNA78" s="8"/>
      <c r="RNB78" s="8"/>
      <c r="RNC78" s="8"/>
      <c r="RND78" s="8"/>
      <c r="RNE78" s="8"/>
      <c r="RNF78" s="8"/>
      <c r="RNG78" s="8"/>
      <c r="RNH78" s="8"/>
      <c r="RNI78" s="8"/>
      <c r="RNJ78" s="8"/>
      <c r="RNK78" s="8"/>
      <c r="RNL78" s="8"/>
      <c r="RNM78" s="8"/>
      <c r="RNN78" s="8"/>
      <c r="RNO78" s="8"/>
      <c r="RNP78" s="8"/>
      <c r="RNQ78" s="8"/>
      <c r="RNR78" s="8"/>
      <c r="RNS78" s="8"/>
      <c r="RNT78" s="8"/>
      <c r="RNU78" s="8"/>
      <c r="RNV78" s="8"/>
      <c r="RNW78" s="8"/>
      <c r="RNX78" s="8"/>
      <c r="RNY78" s="8"/>
      <c r="RNZ78" s="8"/>
      <c r="ROA78" s="8"/>
      <c r="ROB78" s="8"/>
      <c r="ROC78" s="8"/>
      <c r="ROD78" s="8"/>
      <c r="ROE78" s="8"/>
      <c r="ROF78" s="8"/>
      <c r="ROG78" s="8"/>
      <c r="ROH78" s="8"/>
      <c r="ROI78" s="8"/>
      <c r="ROJ78" s="8"/>
      <c r="ROK78" s="8"/>
      <c r="ROL78" s="8"/>
      <c r="ROM78" s="8"/>
      <c r="RON78" s="8"/>
      <c r="ROO78" s="8"/>
      <c r="ROP78" s="8"/>
      <c r="ROQ78" s="8"/>
      <c r="ROR78" s="8"/>
      <c r="ROS78" s="8"/>
      <c r="ROT78" s="8"/>
      <c r="ROU78" s="8"/>
      <c r="ROV78" s="8"/>
      <c r="ROW78" s="8"/>
      <c r="ROX78" s="8"/>
      <c r="ROY78" s="8"/>
      <c r="ROZ78" s="8"/>
      <c r="RPA78" s="8"/>
      <c r="RPB78" s="8"/>
      <c r="RPC78" s="8"/>
      <c r="RPD78" s="8"/>
      <c r="RPE78" s="8"/>
      <c r="RPF78" s="8"/>
      <c r="RPG78" s="8"/>
      <c r="RPH78" s="8"/>
      <c r="RPI78" s="8"/>
      <c r="RPJ78" s="8"/>
      <c r="RPK78" s="8"/>
      <c r="RPL78" s="8"/>
      <c r="RPM78" s="8"/>
      <c r="RPN78" s="8"/>
      <c r="RPO78" s="8"/>
      <c r="RPP78" s="8"/>
      <c r="RPQ78" s="8"/>
      <c r="RPR78" s="8"/>
      <c r="RPS78" s="8"/>
      <c r="RPT78" s="8"/>
      <c r="RPU78" s="8"/>
      <c r="RPV78" s="8"/>
      <c r="RPW78" s="8"/>
      <c r="RPX78" s="8"/>
      <c r="RPY78" s="8"/>
      <c r="RPZ78" s="8"/>
      <c r="RQA78" s="8"/>
      <c r="RQB78" s="8"/>
      <c r="RQC78" s="8"/>
      <c r="RQD78" s="8"/>
      <c r="RQE78" s="8"/>
      <c r="RQF78" s="8"/>
      <c r="RQG78" s="8"/>
      <c r="RQH78" s="8"/>
      <c r="RQI78" s="8"/>
      <c r="RQJ78" s="8"/>
      <c r="RQK78" s="8"/>
      <c r="RQL78" s="8"/>
      <c r="RQM78" s="8"/>
      <c r="RQN78" s="8"/>
      <c r="RQO78" s="8"/>
      <c r="RQP78" s="8"/>
      <c r="RQQ78" s="8"/>
      <c r="RQR78" s="8"/>
      <c r="RQS78" s="8"/>
      <c r="RQT78" s="8"/>
      <c r="RQU78" s="8"/>
      <c r="RQV78" s="8"/>
      <c r="RQW78" s="8"/>
      <c r="RQX78" s="8"/>
      <c r="RQY78" s="8"/>
      <c r="RQZ78" s="8"/>
      <c r="RRA78" s="8"/>
      <c r="RRB78" s="8"/>
      <c r="RRC78" s="8"/>
      <c r="RRD78" s="8"/>
      <c r="RRE78" s="8"/>
      <c r="RRF78" s="8"/>
      <c r="RRG78" s="8"/>
      <c r="RRH78" s="8"/>
      <c r="RRI78" s="8"/>
      <c r="RRJ78" s="8"/>
      <c r="RRK78" s="8"/>
      <c r="RRL78" s="8"/>
      <c r="RRM78" s="8"/>
      <c r="RRN78" s="8"/>
      <c r="RRO78" s="8"/>
      <c r="RRP78" s="8"/>
      <c r="RRQ78" s="8"/>
      <c r="RRR78" s="8"/>
      <c r="RRS78" s="8"/>
      <c r="RRT78" s="8"/>
      <c r="RRU78" s="8"/>
      <c r="RRV78" s="8"/>
      <c r="RRW78" s="8"/>
      <c r="RRX78" s="8"/>
      <c r="RRY78" s="8"/>
      <c r="RRZ78" s="8"/>
      <c r="RSA78" s="8"/>
      <c r="RSB78" s="8"/>
      <c r="RSC78" s="8"/>
      <c r="RSD78" s="8"/>
      <c r="RSE78" s="8"/>
      <c r="RSF78" s="8"/>
      <c r="RSG78" s="8"/>
      <c r="RSH78" s="8"/>
      <c r="RSI78" s="8"/>
      <c r="RSJ78" s="8"/>
      <c r="RSK78" s="8"/>
      <c r="RSL78" s="8"/>
      <c r="RSM78" s="8"/>
      <c r="RSN78" s="8"/>
      <c r="RSO78" s="8"/>
      <c r="RSP78" s="8"/>
      <c r="RSQ78" s="8"/>
      <c r="RSR78" s="8"/>
      <c r="RSS78" s="8"/>
      <c r="RST78" s="8"/>
      <c r="RSU78" s="8"/>
      <c r="RSV78" s="8"/>
      <c r="RSW78" s="8"/>
      <c r="RSX78" s="8"/>
      <c r="RSY78" s="8"/>
      <c r="RSZ78" s="8"/>
      <c r="RTA78" s="8"/>
      <c r="RTB78" s="8"/>
      <c r="RTC78" s="8"/>
      <c r="RTD78" s="8"/>
      <c r="RTE78" s="8"/>
      <c r="RTF78" s="8"/>
      <c r="RTG78" s="8"/>
      <c r="RTH78" s="8"/>
      <c r="RTI78" s="8"/>
      <c r="RTJ78" s="8"/>
      <c r="RTK78" s="8"/>
      <c r="RTL78" s="8"/>
      <c r="RTM78" s="8"/>
      <c r="RTN78" s="8"/>
      <c r="RTO78" s="8"/>
      <c r="RTP78" s="8"/>
      <c r="RTQ78" s="8"/>
      <c r="RTR78" s="8"/>
      <c r="RTS78" s="8"/>
      <c r="RTT78" s="8"/>
      <c r="RTU78" s="8"/>
      <c r="RTV78" s="8"/>
      <c r="RTW78" s="8"/>
      <c r="RTX78" s="8"/>
      <c r="RTY78" s="8"/>
      <c r="RTZ78" s="8"/>
      <c r="RUA78" s="8"/>
      <c r="RUB78" s="8"/>
      <c r="RUC78" s="8"/>
      <c r="RUD78" s="8"/>
      <c r="RUE78" s="8"/>
      <c r="RUF78" s="8"/>
      <c r="RUG78" s="8"/>
      <c r="RUH78" s="8"/>
      <c r="RUI78" s="8"/>
      <c r="RUJ78" s="8"/>
      <c r="RUK78" s="8"/>
      <c r="RUL78" s="8"/>
      <c r="RUM78" s="8"/>
      <c r="RUN78" s="8"/>
      <c r="RUO78" s="8"/>
      <c r="RUP78" s="8"/>
      <c r="RUQ78" s="8"/>
      <c r="RUR78" s="8"/>
      <c r="RUS78" s="8"/>
      <c r="RUT78" s="8"/>
      <c r="RUU78" s="8"/>
      <c r="RUV78" s="8"/>
      <c r="RUW78" s="8"/>
      <c r="RUX78" s="8"/>
      <c r="RUY78" s="8"/>
      <c r="RUZ78" s="8"/>
      <c r="RVA78" s="8"/>
      <c r="RVB78" s="8"/>
      <c r="RVC78" s="8"/>
      <c r="RVD78" s="8"/>
      <c r="RVE78" s="8"/>
      <c r="RVF78" s="8"/>
      <c r="RVG78" s="8"/>
      <c r="RVH78" s="8"/>
      <c r="RVI78" s="8"/>
      <c r="RVJ78" s="8"/>
      <c r="RVK78" s="8"/>
      <c r="RVL78" s="8"/>
      <c r="RVM78" s="8"/>
      <c r="RVN78" s="8"/>
      <c r="RVO78" s="8"/>
      <c r="RVP78" s="8"/>
      <c r="RVQ78" s="8"/>
      <c r="RVR78" s="8"/>
      <c r="RVS78" s="8"/>
      <c r="RVT78" s="8"/>
      <c r="RVU78" s="8"/>
      <c r="RVV78" s="8"/>
      <c r="RVW78" s="8"/>
      <c r="RVX78" s="8"/>
      <c r="RVY78" s="8"/>
      <c r="RVZ78" s="8"/>
      <c r="RWA78" s="8"/>
      <c r="RWB78" s="8"/>
      <c r="RWC78" s="8"/>
      <c r="RWD78" s="8"/>
      <c r="RWE78" s="8"/>
      <c r="RWF78" s="8"/>
      <c r="RWG78" s="8"/>
      <c r="RWH78" s="8"/>
      <c r="RWI78" s="8"/>
      <c r="RWJ78" s="8"/>
      <c r="RWK78" s="8"/>
      <c r="RWL78" s="8"/>
      <c r="RWM78" s="8"/>
      <c r="RWN78" s="8"/>
      <c r="RWO78" s="8"/>
      <c r="RWP78" s="8"/>
      <c r="RWQ78" s="8"/>
      <c r="RWR78" s="8"/>
      <c r="RWS78" s="8"/>
      <c r="RWT78" s="8"/>
      <c r="RWU78" s="8"/>
      <c r="RWV78" s="8"/>
      <c r="RWW78" s="8"/>
      <c r="RWX78" s="8"/>
      <c r="RWY78" s="8"/>
      <c r="RWZ78" s="8"/>
      <c r="RXA78" s="8"/>
      <c r="RXB78" s="8"/>
      <c r="RXC78" s="8"/>
      <c r="RXD78" s="8"/>
      <c r="RXE78" s="8"/>
      <c r="RXF78" s="8"/>
      <c r="RXG78" s="8"/>
      <c r="RXH78" s="8"/>
      <c r="RXI78" s="8"/>
      <c r="RXJ78" s="8"/>
      <c r="RXK78" s="8"/>
      <c r="RXL78" s="8"/>
      <c r="RXM78" s="8"/>
      <c r="RXN78" s="8"/>
      <c r="RXO78" s="8"/>
      <c r="RXP78" s="8"/>
      <c r="RXQ78" s="8"/>
      <c r="RXR78" s="8"/>
      <c r="RXS78" s="8"/>
      <c r="RXT78" s="8"/>
      <c r="RXU78" s="8"/>
      <c r="RXV78" s="8"/>
      <c r="RXW78" s="8"/>
      <c r="RXX78" s="8"/>
      <c r="RXY78" s="8"/>
      <c r="RXZ78" s="8"/>
      <c r="RYA78" s="8"/>
      <c r="RYB78" s="8"/>
      <c r="RYC78" s="8"/>
      <c r="RYD78" s="8"/>
      <c r="RYE78" s="8"/>
      <c r="RYF78" s="8"/>
      <c r="RYG78" s="8"/>
      <c r="RYH78" s="8"/>
      <c r="RYI78" s="8"/>
      <c r="RYJ78" s="8"/>
      <c r="RYK78" s="8"/>
      <c r="RYL78" s="8"/>
      <c r="RYM78" s="8"/>
      <c r="RYN78" s="8"/>
      <c r="RYO78" s="8"/>
      <c r="RYP78" s="8"/>
      <c r="RYQ78" s="8"/>
      <c r="RYR78" s="8"/>
      <c r="RYS78" s="8"/>
      <c r="RYT78" s="8"/>
      <c r="RYU78" s="8"/>
      <c r="RYV78" s="8"/>
      <c r="RYW78" s="8"/>
      <c r="RYX78" s="8"/>
      <c r="RYY78" s="8"/>
      <c r="RYZ78" s="8"/>
      <c r="RZA78" s="8"/>
      <c r="RZB78" s="8"/>
      <c r="RZC78" s="8"/>
      <c r="RZD78" s="8"/>
      <c r="RZE78" s="8"/>
      <c r="RZF78" s="8"/>
      <c r="RZG78" s="8"/>
      <c r="RZH78" s="8"/>
      <c r="RZI78" s="8"/>
      <c r="RZJ78" s="8"/>
      <c r="RZK78" s="8"/>
      <c r="RZL78" s="8"/>
      <c r="RZM78" s="8"/>
      <c r="RZN78" s="8"/>
      <c r="RZO78" s="8"/>
      <c r="RZP78" s="8"/>
      <c r="RZQ78" s="8"/>
      <c r="RZR78" s="8"/>
      <c r="RZS78" s="8"/>
      <c r="RZT78" s="8"/>
      <c r="RZU78" s="8"/>
      <c r="RZV78" s="8"/>
      <c r="RZW78" s="8"/>
      <c r="RZX78" s="8"/>
      <c r="RZY78" s="8"/>
      <c r="RZZ78" s="8"/>
      <c r="SAA78" s="8"/>
      <c r="SAB78" s="8"/>
      <c r="SAC78" s="8"/>
      <c r="SAD78" s="8"/>
      <c r="SAE78" s="8"/>
      <c r="SAF78" s="8"/>
      <c r="SAG78" s="8"/>
      <c r="SAH78" s="8"/>
      <c r="SAI78" s="8"/>
      <c r="SAJ78" s="8"/>
      <c r="SAK78" s="8"/>
      <c r="SAL78" s="8"/>
      <c r="SAM78" s="8"/>
      <c r="SAN78" s="8"/>
      <c r="SAO78" s="8"/>
      <c r="SAP78" s="8"/>
      <c r="SAQ78" s="8"/>
      <c r="SAR78" s="8"/>
      <c r="SAS78" s="8"/>
      <c r="SAT78" s="8"/>
      <c r="SAU78" s="8"/>
      <c r="SAV78" s="8"/>
      <c r="SAW78" s="8"/>
      <c r="SAX78" s="8"/>
      <c r="SAY78" s="8"/>
      <c r="SAZ78" s="8"/>
      <c r="SBA78" s="8"/>
      <c r="SBB78" s="8"/>
      <c r="SBC78" s="8"/>
      <c r="SBD78" s="8"/>
      <c r="SBE78" s="8"/>
      <c r="SBF78" s="8"/>
      <c r="SBG78" s="8"/>
      <c r="SBH78" s="8"/>
      <c r="SBI78" s="8"/>
      <c r="SBJ78" s="8"/>
      <c r="SBK78" s="8"/>
      <c r="SBL78" s="8"/>
      <c r="SBM78" s="8"/>
      <c r="SBN78" s="8"/>
      <c r="SBO78" s="8"/>
      <c r="SBP78" s="8"/>
      <c r="SBQ78" s="8"/>
      <c r="SBR78" s="8"/>
      <c r="SBS78" s="8"/>
      <c r="SBT78" s="8"/>
      <c r="SBU78" s="8"/>
      <c r="SBV78" s="8"/>
      <c r="SBW78" s="8"/>
      <c r="SBX78" s="8"/>
      <c r="SBY78" s="8"/>
      <c r="SBZ78" s="8"/>
      <c r="SCA78" s="8"/>
      <c r="SCB78" s="8"/>
      <c r="SCC78" s="8"/>
      <c r="SCD78" s="8"/>
      <c r="SCE78" s="8"/>
      <c r="SCF78" s="8"/>
      <c r="SCG78" s="8"/>
      <c r="SCH78" s="8"/>
      <c r="SCI78" s="8"/>
      <c r="SCJ78" s="8"/>
      <c r="SCK78" s="8"/>
      <c r="SCL78" s="8"/>
      <c r="SCM78" s="8"/>
      <c r="SCN78" s="8"/>
      <c r="SCO78" s="8"/>
      <c r="SCP78" s="8"/>
      <c r="SCQ78" s="8"/>
      <c r="SCR78" s="8"/>
      <c r="SCS78" s="8"/>
      <c r="SCT78" s="8"/>
      <c r="SCU78" s="8"/>
      <c r="SCV78" s="8"/>
      <c r="SCW78" s="8"/>
      <c r="SCX78" s="8"/>
      <c r="SCY78" s="8"/>
      <c r="SCZ78" s="8"/>
      <c r="SDA78" s="8"/>
      <c r="SDB78" s="8"/>
      <c r="SDC78" s="8"/>
      <c r="SDD78" s="8"/>
      <c r="SDE78" s="8"/>
      <c r="SDF78" s="8"/>
      <c r="SDG78" s="8"/>
      <c r="SDH78" s="8"/>
      <c r="SDI78" s="8"/>
      <c r="SDJ78" s="8"/>
      <c r="SDK78" s="8"/>
      <c r="SDL78" s="8"/>
      <c r="SDM78" s="8"/>
      <c r="SDN78" s="8"/>
      <c r="SDO78" s="8"/>
      <c r="SDP78" s="8"/>
      <c r="SDQ78" s="8"/>
      <c r="SDR78" s="8"/>
      <c r="SDS78" s="8"/>
      <c r="SDT78" s="8"/>
      <c r="SDU78" s="8"/>
      <c r="SDV78" s="8"/>
      <c r="SDW78" s="8"/>
      <c r="SDX78" s="8"/>
      <c r="SDY78" s="8"/>
      <c r="SDZ78" s="8"/>
      <c r="SEA78" s="8"/>
      <c r="SEB78" s="8"/>
      <c r="SEC78" s="8"/>
      <c r="SED78" s="8"/>
      <c r="SEE78" s="8"/>
      <c r="SEF78" s="8"/>
      <c r="SEG78" s="8"/>
      <c r="SEH78" s="8"/>
      <c r="SEI78" s="8"/>
      <c r="SEJ78" s="8"/>
      <c r="SEK78" s="8"/>
      <c r="SEL78" s="8"/>
      <c r="SEM78" s="8"/>
      <c r="SEN78" s="8"/>
      <c r="SEO78" s="8"/>
      <c r="SEP78" s="8"/>
      <c r="SEQ78" s="8"/>
      <c r="SER78" s="8"/>
      <c r="SES78" s="8"/>
      <c r="SET78" s="8"/>
      <c r="SEU78" s="8"/>
      <c r="SEV78" s="8"/>
      <c r="SEW78" s="8"/>
      <c r="SEX78" s="8"/>
      <c r="SEY78" s="8"/>
      <c r="SEZ78" s="8"/>
      <c r="SFA78" s="8"/>
      <c r="SFB78" s="8"/>
      <c r="SFC78" s="8"/>
      <c r="SFD78" s="8"/>
      <c r="SFE78" s="8"/>
      <c r="SFF78" s="8"/>
      <c r="SFG78" s="8"/>
      <c r="SFH78" s="8"/>
      <c r="SFI78" s="8"/>
      <c r="SFJ78" s="8"/>
      <c r="SFK78" s="8"/>
      <c r="SFL78" s="8"/>
      <c r="SFM78" s="8"/>
      <c r="SFN78" s="8"/>
      <c r="SFO78" s="8"/>
      <c r="SFP78" s="8"/>
      <c r="SFQ78" s="8"/>
      <c r="SFR78" s="8"/>
      <c r="SFS78" s="8"/>
      <c r="SFT78" s="8"/>
      <c r="SFU78" s="8"/>
      <c r="SFV78" s="8"/>
      <c r="SFW78" s="8"/>
      <c r="SFX78" s="8"/>
      <c r="SFY78" s="8"/>
      <c r="SFZ78" s="8"/>
      <c r="SGA78" s="8"/>
      <c r="SGB78" s="8"/>
      <c r="SGC78" s="8"/>
      <c r="SGD78" s="8"/>
      <c r="SGE78" s="8"/>
      <c r="SGF78" s="8"/>
      <c r="SGG78" s="8"/>
      <c r="SGH78" s="8"/>
      <c r="SGI78" s="8"/>
      <c r="SGJ78" s="8"/>
      <c r="SGK78" s="8"/>
      <c r="SGL78" s="8"/>
      <c r="SGM78" s="8"/>
      <c r="SGN78" s="8"/>
      <c r="SGO78" s="8"/>
      <c r="SGP78" s="8"/>
      <c r="SGQ78" s="8"/>
      <c r="SGR78" s="8"/>
      <c r="SGS78" s="8"/>
      <c r="SGT78" s="8"/>
      <c r="SGU78" s="8"/>
      <c r="SGV78" s="8"/>
      <c r="SGW78" s="8"/>
      <c r="SGX78" s="8"/>
      <c r="SGY78" s="8"/>
      <c r="SGZ78" s="8"/>
      <c r="SHA78" s="8"/>
      <c r="SHB78" s="8"/>
      <c r="SHC78" s="8"/>
      <c r="SHD78" s="8"/>
      <c r="SHE78" s="8"/>
      <c r="SHF78" s="8"/>
      <c r="SHG78" s="8"/>
      <c r="SHH78" s="8"/>
      <c r="SHI78" s="8"/>
      <c r="SHJ78" s="8"/>
      <c r="SHK78" s="8"/>
      <c r="SHL78" s="8"/>
      <c r="SHM78" s="8"/>
      <c r="SHN78" s="8"/>
      <c r="SHO78" s="8"/>
      <c r="SHP78" s="8"/>
      <c r="SHQ78" s="8"/>
      <c r="SHR78" s="8"/>
      <c r="SHS78" s="8"/>
      <c r="SHT78" s="8"/>
      <c r="SHU78" s="8"/>
      <c r="SHV78" s="8"/>
      <c r="SHW78" s="8"/>
      <c r="SHX78" s="8"/>
      <c r="SHY78" s="8"/>
      <c r="SHZ78" s="8"/>
      <c r="SIA78" s="8"/>
      <c r="SIB78" s="8"/>
      <c r="SIC78" s="8"/>
      <c r="SID78" s="8"/>
      <c r="SIE78" s="8"/>
      <c r="SIF78" s="8"/>
      <c r="SIG78" s="8"/>
      <c r="SIH78" s="8"/>
      <c r="SII78" s="8"/>
      <c r="SIJ78" s="8"/>
      <c r="SIK78" s="8"/>
      <c r="SIL78" s="8"/>
      <c r="SIM78" s="8"/>
      <c r="SIN78" s="8"/>
      <c r="SIO78" s="8"/>
      <c r="SIP78" s="8"/>
      <c r="SIQ78" s="8"/>
      <c r="SIR78" s="8"/>
      <c r="SIS78" s="8"/>
      <c r="SIT78" s="8"/>
      <c r="SIU78" s="8"/>
      <c r="SIV78" s="8"/>
      <c r="SIW78" s="8"/>
      <c r="SIX78" s="8"/>
      <c r="SIY78" s="8"/>
      <c r="SIZ78" s="8"/>
      <c r="SJA78" s="8"/>
      <c r="SJB78" s="8"/>
      <c r="SJC78" s="8"/>
      <c r="SJD78" s="8"/>
      <c r="SJE78" s="8"/>
      <c r="SJF78" s="8"/>
      <c r="SJG78" s="8"/>
      <c r="SJH78" s="8"/>
      <c r="SJI78" s="8"/>
      <c r="SJJ78" s="8"/>
      <c r="SJK78" s="8"/>
      <c r="SJL78" s="8"/>
      <c r="SJM78" s="8"/>
      <c r="SJN78" s="8"/>
      <c r="SJO78" s="8"/>
      <c r="SJP78" s="8"/>
      <c r="SJQ78" s="8"/>
      <c r="SJR78" s="8"/>
      <c r="SJS78" s="8"/>
      <c r="SJT78" s="8"/>
      <c r="SJU78" s="8"/>
      <c r="SJV78" s="8"/>
      <c r="SJW78" s="8"/>
      <c r="SJX78" s="8"/>
      <c r="SJY78" s="8"/>
      <c r="SJZ78" s="8"/>
      <c r="SKA78" s="8"/>
      <c r="SKB78" s="8"/>
      <c r="SKC78" s="8"/>
      <c r="SKD78" s="8"/>
      <c r="SKE78" s="8"/>
      <c r="SKF78" s="8"/>
      <c r="SKG78" s="8"/>
      <c r="SKH78" s="8"/>
      <c r="SKI78" s="8"/>
      <c r="SKJ78" s="8"/>
      <c r="SKK78" s="8"/>
      <c r="SKL78" s="8"/>
      <c r="SKM78" s="8"/>
      <c r="SKN78" s="8"/>
      <c r="SKO78" s="8"/>
      <c r="SKP78" s="8"/>
      <c r="SKQ78" s="8"/>
      <c r="SKR78" s="8"/>
      <c r="SKS78" s="8"/>
      <c r="SKT78" s="8"/>
      <c r="SKU78" s="8"/>
      <c r="SKV78" s="8"/>
      <c r="SKW78" s="8"/>
      <c r="SKX78" s="8"/>
      <c r="SKY78" s="8"/>
      <c r="SKZ78" s="8"/>
      <c r="SLA78" s="8"/>
      <c r="SLB78" s="8"/>
      <c r="SLC78" s="8"/>
      <c r="SLD78" s="8"/>
      <c r="SLE78" s="8"/>
      <c r="SLF78" s="8"/>
      <c r="SLG78" s="8"/>
      <c r="SLH78" s="8"/>
      <c r="SLI78" s="8"/>
      <c r="SLJ78" s="8"/>
      <c r="SLK78" s="8"/>
      <c r="SLL78" s="8"/>
      <c r="SLM78" s="8"/>
      <c r="SLN78" s="8"/>
      <c r="SLO78" s="8"/>
      <c r="SLP78" s="8"/>
      <c r="SLQ78" s="8"/>
      <c r="SLR78" s="8"/>
      <c r="SLS78" s="8"/>
      <c r="SLT78" s="8"/>
      <c r="SLU78" s="8"/>
      <c r="SLV78" s="8"/>
      <c r="SLW78" s="8"/>
      <c r="SLX78" s="8"/>
      <c r="SLY78" s="8"/>
      <c r="SLZ78" s="8"/>
      <c r="SMA78" s="8"/>
      <c r="SMB78" s="8"/>
      <c r="SMC78" s="8"/>
      <c r="SMD78" s="8"/>
      <c r="SME78" s="8"/>
      <c r="SMF78" s="8"/>
      <c r="SMG78" s="8"/>
      <c r="SMH78" s="8"/>
      <c r="SMI78" s="8"/>
      <c r="SMJ78" s="8"/>
      <c r="SMK78" s="8"/>
      <c r="SML78" s="8"/>
      <c r="SMM78" s="8"/>
      <c r="SMN78" s="8"/>
      <c r="SMO78" s="8"/>
      <c r="SMP78" s="8"/>
      <c r="SMQ78" s="8"/>
      <c r="SMR78" s="8"/>
      <c r="SMS78" s="8"/>
      <c r="SMT78" s="8"/>
      <c r="SMU78" s="8"/>
      <c r="SMV78" s="8"/>
      <c r="SMW78" s="8"/>
      <c r="SMX78" s="8"/>
      <c r="SMY78" s="8"/>
      <c r="SMZ78" s="8"/>
      <c r="SNA78" s="8"/>
      <c r="SNB78" s="8"/>
      <c r="SNC78" s="8"/>
      <c r="SND78" s="8"/>
      <c r="SNE78" s="8"/>
      <c r="SNF78" s="8"/>
      <c r="SNG78" s="8"/>
      <c r="SNH78" s="8"/>
      <c r="SNI78" s="8"/>
      <c r="SNJ78" s="8"/>
      <c r="SNK78" s="8"/>
      <c r="SNL78" s="8"/>
      <c r="SNM78" s="8"/>
      <c r="SNN78" s="8"/>
      <c r="SNO78" s="8"/>
      <c r="SNP78" s="8"/>
      <c r="SNQ78" s="8"/>
      <c r="SNR78" s="8"/>
      <c r="SNS78" s="8"/>
      <c r="SNT78" s="8"/>
      <c r="SNU78" s="8"/>
      <c r="SNV78" s="8"/>
      <c r="SNW78" s="8"/>
      <c r="SNX78" s="8"/>
      <c r="SNY78" s="8"/>
      <c r="SNZ78" s="8"/>
      <c r="SOA78" s="8"/>
      <c r="SOB78" s="8"/>
      <c r="SOC78" s="8"/>
      <c r="SOD78" s="8"/>
      <c r="SOE78" s="8"/>
      <c r="SOF78" s="8"/>
      <c r="SOG78" s="8"/>
      <c r="SOH78" s="8"/>
      <c r="SOI78" s="8"/>
      <c r="SOJ78" s="8"/>
      <c r="SOK78" s="8"/>
      <c r="SOL78" s="8"/>
      <c r="SOM78" s="8"/>
      <c r="SON78" s="8"/>
      <c r="SOO78" s="8"/>
      <c r="SOP78" s="8"/>
      <c r="SOQ78" s="8"/>
      <c r="SOR78" s="8"/>
      <c r="SOS78" s="8"/>
      <c r="SOT78" s="8"/>
      <c r="SOU78" s="8"/>
      <c r="SOV78" s="8"/>
      <c r="SOW78" s="8"/>
      <c r="SOX78" s="8"/>
      <c r="SOY78" s="8"/>
      <c r="SOZ78" s="8"/>
      <c r="SPA78" s="8"/>
      <c r="SPB78" s="8"/>
      <c r="SPC78" s="8"/>
      <c r="SPD78" s="8"/>
      <c r="SPE78" s="8"/>
      <c r="SPF78" s="8"/>
      <c r="SPG78" s="8"/>
      <c r="SPH78" s="8"/>
      <c r="SPI78" s="8"/>
      <c r="SPJ78" s="8"/>
      <c r="SPK78" s="8"/>
      <c r="SPL78" s="8"/>
      <c r="SPM78" s="8"/>
      <c r="SPN78" s="8"/>
      <c r="SPO78" s="8"/>
      <c r="SPP78" s="8"/>
      <c r="SPQ78" s="8"/>
      <c r="SPR78" s="8"/>
      <c r="SPS78" s="8"/>
      <c r="SPT78" s="8"/>
      <c r="SPU78" s="8"/>
      <c r="SPV78" s="8"/>
      <c r="SPW78" s="8"/>
      <c r="SPX78" s="8"/>
      <c r="SPY78" s="8"/>
      <c r="SPZ78" s="8"/>
      <c r="SQA78" s="8"/>
      <c r="SQB78" s="8"/>
      <c r="SQC78" s="8"/>
      <c r="SQD78" s="8"/>
      <c r="SQE78" s="8"/>
      <c r="SQF78" s="8"/>
      <c r="SQG78" s="8"/>
      <c r="SQH78" s="8"/>
      <c r="SQI78" s="8"/>
      <c r="SQJ78" s="8"/>
      <c r="SQK78" s="8"/>
      <c r="SQL78" s="8"/>
      <c r="SQM78" s="8"/>
      <c r="SQN78" s="8"/>
      <c r="SQO78" s="8"/>
      <c r="SQP78" s="8"/>
      <c r="SQQ78" s="8"/>
      <c r="SQR78" s="8"/>
      <c r="SQS78" s="8"/>
      <c r="SQT78" s="8"/>
      <c r="SQU78" s="8"/>
      <c r="SQV78" s="8"/>
      <c r="SQW78" s="8"/>
      <c r="SQX78" s="8"/>
      <c r="SQY78" s="8"/>
      <c r="SQZ78" s="8"/>
      <c r="SRA78" s="8"/>
      <c r="SRB78" s="8"/>
      <c r="SRC78" s="8"/>
      <c r="SRD78" s="8"/>
      <c r="SRE78" s="8"/>
      <c r="SRF78" s="8"/>
      <c r="SRG78" s="8"/>
      <c r="SRH78" s="8"/>
      <c r="SRI78" s="8"/>
      <c r="SRJ78" s="8"/>
      <c r="SRK78" s="8"/>
      <c r="SRL78" s="8"/>
      <c r="SRM78" s="8"/>
      <c r="SRN78" s="8"/>
      <c r="SRO78" s="8"/>
      <c r="SRP78" s="8"/>
      <c r="SRQ78" s="8"/>
      <c r="SRR78" s="8"/>
      <c r="SRS78" s="8"/>
      <c r="SRT78" s="8"/>
      <c r="SRU78" s="8"/>
      <c r="SRV78" s="8"/>
      <c r="SRW78" s="8"/>
      <c r="SRX78" s="8"/>
      <c r="SRY78" s="8"/>
      <c r="SRZ78" s="8"/>
      <c r="SSA78" s="8"/>
      <c r="SSB78" s="8"/>
      <c r="SSC78" s="8"/>
      <c r="SSD78" s="8"/>
      <c r="SSE78" s="8"/>
      <c r="SSF78" s="8"/>
      <c r="SSG78" s="8"/>
      <c r="SSH78" s="8"/>
      <c r="SSI78" s="8"/>
      <c r="SSJ78" s="8"/>
      <c r="SSK78" s="8"/>
      <c r="SSL78" s="8"/>
      <c r="SSM78" s="8"/>
      <c r="SSN78" s="8"/>
      <c r="SSO78" s="8"/>
      <c r="SSP78" s="8"/>
      <c r="SSQ78" s="8"/>
      <c r="SSR78" s="8"/>
      <c r="SSS78" s="8"/>
      <c r="SST78" s="8"/>
      <c r="SSU78" s="8"/>
      <c r="SSV78" s="8"/>
      <c r="SSW78" s="8"/>
      <c r="SSX78" s="8"/>
      <c r="SSY78" s="8"/>
      <c r="SSZ78" s="8"/>
      <c r="STA78" s="8"/>
      <c r="STB78" s="8"/>
      <c r="STC78" s="8"/>
      <c r="STD78" s="8"/>
      <c r="STE78" s="8"/>
      <c r="STF78" s="8"/>
      <c r="STG78" s="8"/>
      <c r="STH78" s="8"/>
      <c r="STI78" s="8"/>
      <c r="STJ78" s="8"/>
      <c r="STK78" s="8"/>
      <c r="STL78" s="8"/>
      <c r="STM78" s="8"/>
      <c r="STN78" s="8"/>
      <c r="STO78" s="8"/>
      <c r="STP78" s="8"/>
      <c r="STQ78" s="8"/>
      <c r="STR78" s="8"/>
      <c r="STS78" s="8"/>
      <c r="STT78" s="8"/>
      <c r="STU78" s="8"/>
      <c r="STV78" s="8"/>
      <c r="STW78" s="8"/>
      <c r="STX78" s="8"/>
      <c r="STY78" s="8"/>
      <c r="STZ78" s="8"/>
      <c r="SUA78" s="8"/>
      <c r="SUB78" s="8"/>
      <c r="SUC78" s="8"/>
      <c r="SUD78" s="8"/>
      <c r="SUE78" s="8"/>
      <c r="SUF78" s="8"/>
      <c r="SUG78" s="8"/>
      <c r="SUH78" s="8"/>
      <c r="SUI78" s="8"/>
      <c r="SUJ78" s="8"/>
      <c r="SUK78" s="8"/>
      <c r="SUL78" s="8"/>
      <c r="SUM78" s="8"/>
      <c r="SUN78" s="8"/>
      <c r="SUO78" s="8"/>
      <c r="SUP78" s="8"/>
      <c r="SUQ78" s="8"/>
      <c r="SUR78" s="8"/>
      <c r="SUS78" s="8"/>
      <c r="SUT78" s="8"/>
      <c r="SUU78" s="8"/>
      <c r="SUV78" s="8"/>
      <c r="SUW78" s="8"/>
      <c r="SUX78" s="8"/>
      <c r="SUY78" s="8"/>
      <c r="SUZ78" s="8"/>
      <c r="SVA78" s="8"/>
      <c r="SVB78" s="8"/>
      <c r="SVC78" s="8"/>
      <c r="SVD78" s="8"/>
      <c r="SVE78" s="8"/>
      <c r="SVF78" s="8"/>
      <c r="SVG78" s="8"/>
      <c r="SVH78" s="8"/>
      <c r="SVI78" s="8"/>
      <c r="SVJ78" s="8"/>
      <c r="SVK78" s="8"/>
      <c r="SVL78" s="8"/>
      <c r="SVM78" s="8"/>
      <c r="SVN78" s="8"/>
      <c r="SVO78" s="8"/>
      <c r="SVP78" s="8"/>
      <c r="SVQ78" s="8"/>
      <c r="SVR78" s="8"/>
      <c r="SVS78" s="8"/>
      <c r="SVT78" s="8"/>
      <c r="SVU78" s="8"/>
      <c r="SVV78" s="8"/>
      <c r="SVW78" s="8"/>
      <c r="SVX78" s="8"/>
      <c r="SVY78" s="8"/>
      <c r="SVZ78" s="8"/>
      <c r="SWA78" s="8"/>
      <c r="SWB78" s="8"/>
      <c r="SWC78" s="8"/>
      <c r="SWD78" s="8"/>
      <c r="SWE78" s="8"/>
      <c r="SWF78" s="8"/>
      <c r="SWG78" s="8"/>
      <c r="SWH78" s="8"/>
      <c r="SWI78" s="8"/>
      <c r="SWJ78" s="8"/>
      <c r="SWK78" s="8"/>
      <c r="SWL78" s="8"/>
      <c r="SWM78" s="8"/>
      <c r="SWN78" s="8"/>
      <c r="SWO78" s="8"/>
      <c r="SWP78" s="8"/>
      <c r="SWQ78" s="8"/>
      <c r="SWR78" s="8"/>
      <c r="SWS78" s="8"/>
      <c r="SWT78" s="8"/>
      <c r="SWU78" s="8"/>
      <c r="SWV78" s="8"/>
      <c r="SWW78" s="8"/>
      <c r="SWX78" s="8"/>
      <c r="SWY78" s="8"/>
      <c r="SWZ78" s="8"/>
      <c r="SXA78" s="8"/>
      <c r="SXB78" s="8"/>
      <c r="SXC78" s="8"/>
      <c r="SXD78" s="8"/>
      <c r="SXE78" s="8"/>
      <c r="SXF78" s="8"/>
      <c r="SXG78" s="8"/>
      <c r="SXH78" s="8"/>
      <c r="SXI78" s="8"/>
      <c r="SXJ78" s="8"/>
      <c r="SXK78" s="8"/>
      <c r="SXL78" s="8"/>
      <c r="SXM78" s="8"/>
      <c r="SXN78" s="8"/>
      <c r="SXO78" s="8"/>
      <c r="SXP78" s="8"/>
      <c r="SXQ78" s="8"/>
      <c r="SXR78" s="8"/>
      <c r="SXS78" s="8"/>
      <c r="SXT78" s="8"/>
      <c r="SXU78" s="8"/>
      <c r="SXV78" s="8"/>
      <c r="SXW78" s="8"/>
      <c r="SXX78" s="8"/>
      <c r="SXY78" s="8"/>
      <c r="SXZ78" s="8"/>
      <c r="SYA78" s="8"/>
      <c r="SYB78" s="8"/>
      <c r="SYC78" s="8"/>
      <c r="SYD78" s="8"/>
      <c r="SYE78" s="8"/>
      <c r="SYF78" s="8"/>
      <c r="SYG78" s="8"/>
      <c r="SYH78" s="8"/>
      <c r="SYI78" s="8"/>
      <c r="SYJ78" s="8"/>
      <c r="SYK78" s="8"/>
      <c r="SYL78" s="8"/>
      <c r="SYM78" s="8"/>
      <c r="SYN78" s="8"/>
      <c r="SYO78" s="8"/>
      <c r="SYP78" s="8"/>
      <c r="SYQ78" s="8"/>
      <c r="SYR78" s="8"/>
      <c r="SYS78" s="8"/>
      <c r="SYT78" s="8"/>
      <c r="SYU78" s="8"/>
      <c r="SYV78" s="8"/>
      <c r="SYW78" s="8"/>
      <c r="SYX78" s="8"/>
      <c r="SYY78" s="8"/>
      <c r="SYZ78" s="8"/>
      <c r="SZA78" s="8"/>
      <c r="SZB78" s="8"/>
      <c r="SZC78" s="8"/>
      <c r="SZD78" s="8"/>
      <c r="SZE78" s="8"/>
      <c r="SZF78" s="8"/>
      <c r="SZG78" s="8"/>
      <c r="SZH78" s="8"/>
      <c r="SZI78" s="8"/>
      <c r="SZJ78" s="8"/>
      <c r="SZK78" s="8"/>
      <c r="SZL78" s="8"/>
      <c r="SZM78" s="8"/>
      <c r="SZN78" s="8"/>
      <c r="SZO78" s="8"/>
      <c r="SZP78" s="8"/>
      <c r="SZQ78" s="8"/>
      <c r="SZR78" s="8"/>
      <c r="SZS78" s="8"/>
      <c r="SZT78" s="8"/>
      <c r="SZU78" s="8"/>
      <c r="SZV78" s="8"/>
      <c r="SZW78" s="8"/>
      <c r="SZX78" s="8"/>
      <c r="SZY78" s="8"/>
      <c r="SZZ78" s="8"/>
      <c r="TAA78" s="8"/>
      <c r="TAB78" s="8"/>
      <c r="TAC78" s="8"/>
      <c r="TAD78" s="8"/>
      <c r="TAE78" s="8"/>
      <c r="TAF78" s="8"/>
      <c r="TAG78" s="8"/>
      <c r="TAH78" s="8"/>
      <c r="TAI78" s="8"/>
      <c r="TAJ78" s="8"/>
      <c r="TAK78" s="8"/>
      <c r="TAL78" s="8"/>
      <c r="TAM78" s="8"/>
      <c r="TAN78" s="8"/>
      <c r="TAO78" s="8"/>
      <c r="TAP78" s="8"/>
      <c r="TAQ78" s="8"/>
      <c r="TAR78" s="8"/>
      <c r="TAS78" s="8"/>
      <c r="TAT78" s="8"/>
      <c r="TAU78" s="8"/>
      <c r="TAV78" s="8"/>
      <c r="TAW78" s="8"/>
      <c r="TAX78" s="8"/>
      <c r="TAY78" s="8"/>
      <c r="TAZ78" s="8"/>
      <c r="TBA78" s="8"/>
      <c r="TBB78" s="8"/>
      <c r="TBC78" s="8"/>
      <c r="TBD78" s="8"/>
      <c r="TBE78" s="8"/>
      <c r="TBF78" s="8"/>
      <c r="TBG78" s="8"/>
      <c r="TBH78" s="8"/>
      <c r="TBI78" s="8"/>
      <c r="TBJ78" s="8"/>
      <c r="TBK78" s="8"/>
      <c r="TBL78" s="8"/>
      <c r="TBM78" s="8"/>
      <c r="TBN78" s="8"/>
      <c r="TBO78" s="8"/>
      <c r="TBP78" s="8"/>
      <c r="TBQ78" s="8"/>
      <c r="TBR78" s="8"/>
      <c r="TBS78" s="8"/>
      <c r="TBT78" s="8"/>
      <c r="TBU78" s="8"/>
      <c r="TBV78" s="8"/>
      <c r="TBW78" s="8"/>
      <c r="TBX78" s="8"/>
      <c r="TBY78" s="8"/>
      <c r="TBZ78" s="8"/>
      <c r="TCA78" s="8"/>
      <c r="TCB78" s="8"/>
      <c r="TCC78" s="8"/>
      <c r="TCD78" s="8"/>
      <c r="TCE78" s="8"/>
      <c r="TCF78" s="8"/>
      <c r="TCG78" s="8"/>
      <c r="TCH78" s="8"/>
      <c r="TCI78" s="8"/>
      <c r="TCJ78" s="8"/>
      <c r="TCK78" s="8"/>
      <c r="TCL78" s="8"/>
      <c r="TCM78" s="8"/>
      <c r="TCN78" s="8"/>
      <c r="TCO78" s="8"/>
      <c r="TCP78" s="8"/>
      <c r="TCQ78" s="8"/>
      <c r="TCR78" s="8"/>
      <c r="TCS78" s="8"/>
      <c r="TCT78" s="8"/>
      <c r="TCU78" s="8"/>
      <c r="TCV78" s="8"/>
      <c r="TCW78" s="8"/>
      <c r="TCX78" s="8"/>
      <c r="TCY78" s="8"/>
      <c r="TCZ78" s="8"/>
      <c r="TDA78" s="8"/>
      <c r="TDB78" s="8"/>
      <c r="TDC78" s="8"/>
      <c r="TDD78" s="8"/>
      <c r="TDE78" s="8"/>
      <c r="TDF78" s="8"/>
      <c r="TDG78" s="8"/>
      <c r="TDH78" s="8"/>
      <c r="TDI78" s="8"/>
      <c r="TDJ78" s="8"/>
      <c r="TDK78" s="8"/>
      <c r="TDL78" s="8"/>
      <c r="TDM78" s="8"/>
      <c r="TDN78" s="8"/>
      <c r="TDO78" s="8"/>
      <c r="TDP78" s="8"/>
      <c r="TDQ78" s="8"/>
      <c r="TDR78" s="8"/>
      <c r="TDS78" s="8"/>
      <c r="TDT78" s="8"/>
      <c r="TDU78" s="8"/>
      <c r="TDV78" s="8"/>
      <c r="TDW78" s="8"/>
      <c r="TDX78" s="8"/>
      <c r="TDY78" s="8"/>
      <c r="TDZ78" s="8"/>
      <c r="TEA78" s="8"/>
      <c r="TEB78" s="8"/>
      <c r="TEC78" s="8"/>
      <c r="TED78" s="8"/>
      <c r="TEE78" s="8"/>
      <c r="TEF78" s="8"/>
      <c r="TEG78" s="8"/>
      <c r="TEH78" s="8"/>
      <c r="TEI78" s="8"/>
      <c r="TEJ78" s="8"/>
      <c r="TEK78" s="8"/>
      <c r="TEL78" s="8"/>
      <c r="TEM78" s="8"/>
      <c r="TEN78" s="8"/>
      <c r="TEO78" s="8"/>
      <c r="TEP78" s="8"/>
      <c r="TEQ78" s="8"/>
      <c r="TER78" s="8"/>
      <c r="TES78" s="8"/>
      <c r="TET78" s="8"/>
      <c r="TEU78" s="8"/>
      <c r="TEV78" s="8"/>
      <c r="TEW78" s="8"/>
      <c r="TEX78" s="8"/>
      <c r="TEY78" s="8"/>
      <c r="TEZ78" s="8"/>
      <c r="TFA78" s="8"/>
      <c r="TFB78" s="8"/>
      <c r="TFC78" s="8"/>
      <c r="TFD78" s="8"/>
      <c r="TFE78" s="8"/>
      <c r="TFF78" s="8"/>
      <c r="TFG78" s="8"/>
      <c r="TFH78" s="8"/>
      <c r="TFI78" s="8"/>
      <c r="TFJ78" s="8"/>
      <c r="TFK78" s="8"/>
      <c r="TFL78" s="8"/>
      <c r="TFM78" s="8"/>
      <c r="TFN78" s="8"/>
      <c r="TFO78" s="8"/>
      <c r="TFP78" s="8"/>
      <c r="TFQ78" s="8"/>
      <c r="TFR78" s="8"/>
      <c r="TFS78" s="8"/>
      <c r="TFT78" s="8"/>
      <c r="TFU78" s="8"/>
      <c r="TFV78" s="8"/>
      <c r="TFW78" s="8"/>
      <c r="TFX78" s="8"/>
      <c r="TFY78" s="8"/>
      <c r="TFZ78" s="8"/>
      <c r="TGA78" s="8"/>
      <c r="TGB78" s="8"/>
      <c r="TGC78" s="8"/>
      <c r="TGD78" s="8"/>
      <c r="TGE78" s="8"/>
      <c r="TGF78" s="8"/>
      <c r="TGG78" s="8"/>
      <c r="TGH78" s="8"/>
      <c r="TGI78" s="8"/>
      <c r="TGJ78" s="8"/>
      <c r="TGK78" s="8"/>
      <c r="TGL78" s="8"/>
      <c r="TGM78" s="8"/>
      <c r="TGN78" s="8"/>
      <c r="TGO78" s="8"/>
      <c r="TGP78" s="8"/>
      <c r="TGQ78" s="8"/>
      <c r="TGR78" s="8"/>
      <c r="TGS78" s="8"/>
      <c r="TGT78" s="8"/>
      <c r="TGU78" s="8"/>
      <c r="TGV78" s="8"/>
      <c r="TGW78" s="8"/>
      <c r="TGX78" s="8"/>
      <c r="TGY78" s="8"/>
      <c r="TGZ78" s="8"/>
      <c r="THA78" s="8"/>
      <c r="THB78" s="8"/>
      <c r="THC78" s="8"/>
      <c r="THD78" s="8"/>
      <c r="THE78" s="8"/>
      <c r="THF78" s="8"/>
      <c r="THG78" s="8"/>
      <c r="THH78" s="8"/>
      <c r="THI78" s="8"/>
      <c r="THJ78" s="8"/>
      <c r="THK78" s="8"/>
      <c r="THL78" s="8"/>
      <c r="THM78" s="8"/>
      <c r="THN78" s="8"/>
      <c r="THO78" s="8"/>
      <c r="THP78" s="8"/>
      <c r="THQ78" s="8"/>
      <c r="THR78" s="8"/>
      <c r="THS78" s="8"/>
      <c r="THT78" s="8"/>
      <c r="THU78" s="8"/>
      <c r="THV78" s="8"/>
      <c r="THW78" s="8"/>
      <c r="THX78" s="8"/>
      <c r="THY78" s="8"/>
      <c r="THZ78" s="8"/>
      <c r="TIA78" s="8"/>
      <c r="TIB78" s="8"/>
      <c r="TIC78" s="8"/>
      <c r="TID78" s="8"/>
      <c r="TIE78" s="8"/>
      <c r="TIF78" s="8"/>
      <c r="TIG78" s="8"/>
      <c r="TIH78" s="8"/>
      <c r="TII78" s="8"/>
      <c r="TIJ78" s="8"/>
      <c r="TIK78" s="8"/>
      <c r="TIL78" s="8"/>
      <c r="TIM78" s="8"/>
      <c r="TIN78" s="8"/>
      <c r="TIO78" s="8"/>
      <c r="TIP78" s="8"/>
      <c r="TIQ78" s="8"/>
      <c r="TIR78" s="8"/>
      <c r="TIS78" s="8"/>
      <c r="TIT78" s="8"/>
      <c r="TIU78" s="8"/>
      <c r="TIV78" s="8"/>
      <c r="TIW78" s="8"/>
      <c r="TIX78" s="8"/>
      <c r="TIY78" s="8"/>
      <c r="TIZ78" s="8"/>
      <c r="TJA78" s="8"/>
      <c r="TJB78" s="8"/>
      <c r="TJC78" s="8"/>
      <c r="TJD78" s="8"/>
      <c r="TJE78" s="8"/>
      <c r="TJF78" s="8"/>
      <c r="TJG78" s="8"/>
      <c r="TJH78" s="8"/>
      <c r="TJI78" s="8"/>
      <c r="TJJ78" s="8"/>
      <c r="TJK78" s="8"/>
      <c r="TJL78" s="8"/>
      <c r="TJM78" s="8"/>
      <c r="TJN78" s="8"/>
      <c r="TJO78" s="8"/>
      <c r="TJP78" s="8"/>
      <c r="TJQ78" s="8"/>
      <c r="TJR78" s="8"/>
      <c r="TJS78" s="8"/>
      <c r="TJT78" s="8"/>
      <c r="TJU78" s="8"/>
      <c r="TJV78" s="8"/>
      <c r="TJW78" s="8"/>
      <c r="TJX78" s="8"/>
      <c r="TJY78" s="8"/>
      <c r="TJZ78" s="8"/>
      <c r="TKA78" s="8"/>
      <c r="TKB78" s="8"/>
      <c r="TKC78" s="8"/>
      <c r="TKD78" s="8"/>
      <c r="TKE78" s="8"/>
      <c r="TKF78" s="8"/>
      <c r="TKG78" s="8"/>
      <c r="TKH78" s="8"/>
      <c r="TKI78" s="8"/>
      <c r="TKJ78" s="8"/>
      <c r="TKK78" s="8"/>
      <c r="TKL78" s="8"/>
      <c r="TKM78" s="8"/>
      <c r="TKN78" s="8"/>
      <c r="TKO78" s="8"/>
      <c r="TKP78" s="8"/>
      <c r="TKQ78" s="8"/>
      <c r="TKR78" s="8"/>
      <c r="TKS78" s="8"/>
      <c r="TKT78" s="8"/>
      <c r="TKU78" s="8"/>
      <c r="TKV78" s="8"/>
      <c r="TKW78" s="8"/>
      <c r="TKX78" s="8"/>
      <c r="TKY78" s="8"/>
      <c r="TKZ78" s="8"/>
      <c r="TLA78" s="8"/>
      <c r="TLB78" s="8"/>
      <c r="TLC78" s="8"/>
      <c r="TLD78" s="8"/>
      <c r="TLE78" s="8"/>
      <c r="TLF78" s="8"/>
      <c r="TLG78" s="8"/>
      <c r="TLH78" s="8"/>
      <c r="TLI78" s="8"/>
      <c r="TLJ78" s="8"/>
      <c r="TLK78" s="8"/>
      <c r="TLL78" s="8"/>
      <c r="TLM78" s="8"/>
      <c r="TLN78" s="8"/>
      <c r="TLO78" s="8"/>
      <c r="TLP78" s="8"/>
      <c r="TLQ78" s="8"/>
      <c r="TLR78" s="8"/>
      <c r="TLS78" s="8"/>
      <c r="TLT78" s="8"/>
      <c r="TLU78" s="8"/>
      <c r="TLV78" s="8"/>
      <c r="TLW78" s="8"/>
      <c r="TLX78" s="8"/>
      <c r="TLY78" s="8"/>
      <c r="TLZ78" s="8"/>
      <c r="TMA78" s="8"/>
      <c r="TMB78" s="8"/>
      <c r="TMC78" s="8"/>
      <c r="TMD78" s="8"/>
      <c r="TME78" s="8"/>
      <c r="TMF78" s="8"/>
      <c r="TMG78" s="8"/>
      <c r="TMH78" s="8"/>
      <c r="TMI78" s="8"/>
      <c r="TMJ78" s="8"/>
      <c r="TMK78" s="8"/>
      <c r="TML78" s="8"/>
      <c r="TMM78" s="8"/>
      <c r="TMN78" s="8"/>
      <c r="TMO78" s="8"/>
      <c r="TMP78" s="8"/>
      <c r="TMQ78" s="8"/>
      <c r="TMR78" s="8"/>
      <c r="TMS78" s="8"/>
      <c r="TMT78" s="8"/>
      <c r="TMU78" s="8"/>
      <c r="TMV78" s="8"/>
      <c r="TMW78" s="8"/>
      <c r="TMX78" s="8"/>
      <c r="TMY78" s="8"/>
      <c r="TMZ78" s="8"/>
      <c r="TNA78" s="8"/>
      <c r="TNB78" s="8"/>
      <c r="TNC78" s="8"/>
      <c r="TND78" s="8"/>
      <c r="TNE78" s="8"/>
      <c r="TNF78" s="8"/>
      <c r="TNG78" s="8"/>
      <c r="TNH78" s="8"/>
      <c r="TNI78" s="8"/>
      <c r="TNJ78" s="8"/>
      <c r="TNK78" s="8"/>
      <c r="TNL78" s="8"/>
      <c r="TNM78" s="8"/>
      <c r="TNN78" s="8"/>
      <c r="TNO78" s="8"/>
      <c r="TNP78" s="8"/>
      <c r="TNQ78" s="8"/>
      <c r="TNR78" s="8"/>
      <c r="TNS78" s="8"/>
      <c r="TNT78" s="8"/>
      <c r="TNU78" s="8"/>
      <c r="TNV78" s="8"/>
      <c r="TNW78" s="8"/>
      <c r="TNX78" s="8"/>
      <c r="TNY78" s="8"/>
      <c r="TNZ78" s="8"/>
      <c r="TOA78" s="8"/>
      <c r="TOB78" s="8"/>
      <c r="TOC78" s="8"/>
      <c r="TOD78" s="8"/>
      <c r="TOE78" s="8"/>
      <c r="TOF78" s="8"/>
      <c r="TOG78" s="8"/>
      <c r="TOH78" s="8"/>
      <c r="TOI78" s="8"/>
      <c r="TOJ78" s="8"/>
      <c r="TOK78" s="8"/>
      <c r="TOL78" s="8"/>
      <c r="TOM78" s="8"/>
      <c r="TON78" s="8"/>
      <c r="TOO78" s="8"/>
      <c r="TOP78" s="8"/>
      <c r="TOQ78" s="8"/>
      <c r="TOR78" s="8"/>
      <c r="TOS78" s="8"/>
      <c r="TOT78" s="8"/>
      <c r="TOU78" s="8"/>
      <c r="TOV78" s="8"/>
      <c r="TOW78" s="8"/>
      <c r="TOX78" s="8"/>
      <c r="TOY78" s="8"/>
      <c r="TOZ78" s="8"/>
      <c r="TPA78" s="8"/>
      <c r="TPB78" s="8"/>
      <c r="TPC78" s="8"/>
      <c r="TPD78" s="8"/>
      <c r="TPE78" s="8"/>
      <c r="TPF78" s="8"/>
      <c r="TPG78" s="8"/>
      <c r="TPH78" s="8"/>
      <c r="TPI78" s="8"/>
      <c r="TPJ78" s="8"/>
      <c r="TPK78" s="8"/>
      <c r="TPL78" s="8"/>
      <c r="TPM78" s="8"/>
      <c r="TPN78" s="8"/>
      <c r="TPO78" s="8"/>
      <c r="TPP78" s="8"/>
      <c r="TPQ78" s="8"/>
      <c r="TPR78" s="8"/>
      <c r="TPS78" s="8"/>
      <c r="TPT78" s="8"/>
      <c r="TPU78" s="8"/>
      <c r="TPV78" s="8"/>
      <c r="TPW78" s="8"/>
      <c r="TPX78" s="8"/>
      <c r="TPY78" s="8"/>
      <c r="TPZ78" s="8"/>
      <c r="TQA78" s="8"/>
      <c r="TQB78" s="8"/>
      <c r="TQC78" s="8"/>
      <c r="TQD78" s="8"/>
      <c r="TQE78" s="8"/>
      <c r="TQF78" s="8"/>
      <c r="TQG78" s="8"/>
      <c r="TQH78" s="8"/>
      <c r="TQI78" s="8"/>
      <c r="TQJ78" s="8"/>
      <c r="TQK78" s="8"/>
      <c r="TQL78" s="8"/>
      <c r="TQM78" s="8"/>
      <c r="TQN78" s="8"/>
      <c r="TQO78" s="8"/>
      <c r="TQP78" s="8"/>
      <c r="TQQ78" s="8"/>
      <c r="TQR78" s="8"/>
      <c r="TQS78" s="8"/>
      <c r="TQT78" s="8"/>
      <c r="TQU78" s="8"/>
      <c r="TQV78" s="8"/>
      <c r="TQW78" s="8"/>
      <c r="TQX78" s="8"/>
      <c r="TQY78" s="8"/>
      <c r="TQZ78" s="8"/>
      <c r="TRA78" s="8"/>
      <c r="TRB78" s="8"/>
      <c r="TRC78" s="8"/>
      <c r="TRD78" s="8"/>
      <c r="TRE78" s="8"/>
      <c r="TRF78" s="8"/>
      <c r="TRG78" s="8"/>
      <c r="TRH78" s="8"/>
      <c r="TRI78" s="8"/>
      <c r="TRJ78" s="8"/>
      <c r="TRK78" s="8"/>
      <c r="TRL78" s="8"/>
      <c r="TRM78" s="8"/>
      <c r="TRN78" s="8"/>
      <c r="TRO78" s="8"/>
      <c r="TRP78" s="8"/>
      <c r="TRQ78" s="8"/>
      <c r="TRR78" s="8"/>
      <c r="TRS78" s="8"/>
      <c r="TRT78" s="8"/>
      <c r="TRU78" s="8"/>
      <c r="TRV78" s="8"/>
      <c r="TRW78" s="8"/>
      <c r="TRX78" s="8"/>
      <c r="TRY78" s="8"/>
      <c r="TRZ78" s="8"/>
      <c r="TSA78" s="8"/>
      <c r="TSB78" s="8"/>
      <c r="TSC78" s="8"/>
      <c r="TSD78" s="8"/>
      <c r="TSE78" s="8"/>
      <c r="TSF78" s="8"/>
      <c r="TSG78" s="8"/>
      <c r="TSH78" s="8"/>
      <c r="TSI78" s="8"/>
      <c r="TSJ78" s="8"/>
      <c r="TSK78" s="8"/>
      <c r="TSL78" s="8"/>
      <c r="TSM78" s="8"/>
      <c r="TSN78" s="8"/>
      <c r="TSO78" s="8"/>
      <c r="TSP78" s="8"/>
      <c r="TSQ78" s="8"/>
      <c r="TSR78" s="8"/>
      <c r="TSS78" s="8"/>
      <c r="TST78" s="8"/>
      <c r="TSU78" s="8"/>
      <c r="TSV78" s="8"/>
      <c r="TSW78" s="8"/>
      <c r="TSX78" s="8"/>
      <c r="TSY78" s="8"/>
      <c r="TSZ78" s="8"/>
      <c r="TTA78" s="8"/>
      <c r="TTB78" s="8"/>
      <c r="TTC78" s="8"/>
      <c r="TTD78" s="8"/>
      <c r="TTE78" s="8"/>
      <c r="TTF78" s="8"/>
      <c r="TTG78" s="8"/>
      <c r="TTH78" s="8"/>
      <c r="TTI78" s="8"/>
      <c r="TTJ78" s="8"/>
      <c r="TTK78" s="8"/>
      <c r="TTL78" s="8"/>
      <c r="TTM78" s="8"/>
      <c r="TTN78" s="8"/>
      <c r="TTO78" s="8"/>
      <c r="TTP78" s="8"/>
      <c r="TTQ78" s="8"/>
      <c r="TTR78" s="8"/>
      <c r="TTS78" s="8"/>
      <c r="TTT78" s="8"/>
      <c r="TTU78" s="8"/>
      <c r="TTV78" s="8"/>
      <c r="TTW78" s="8"/>
      <c r="TTX78" s="8"/>
      <c r="TTY78" s="8"/>
      <c r="TTZ78" s="8"/>
      <c r="TUA78" s="8"/>
      <c r="TUB78" s="8"/>
      <c r="TUC78" s="8"/>
      <c r="TUD78" s="8"/>
      <c r="TUE78" s="8"/>
      <c r="TUF78" s="8"/>
      <c r="TUG78" s="8"/>
      <c r="TUH78" s="8"/>
      <c r="TUI78" s="8"/>
      <c r="TUJ78" s="8"/>
      <c r="TUK78" s="8"/>
      <c r="TUL78" s="8"/>
      <c r="TUM78" s="8"/>
      <c r="TUN78" s="8"/>
      <c r="TUO78" s="8"/>
      <c r="TUP78" s="8"/>
      <c r="TUQ78" s="8"/>
      <c r="TUR78" s="8"/>
      <c r="TUS78" s="8"/>
      <c r="TUT78" s="8"/>
      <c r="TUU78" s="8"/>
      <c r="TUV78" s="8"/>
      <c r="TUW78" s="8"/>
      <c r="TUX78" s="8"/>
      <c r="TUY78" s="8"/>
      <c r="TUZ78" s="8"/>
      <c r="TVA78" s="8"/>
      <c r="TVB78" s="8"/>
      <c r="TVC78" s="8"/>
      <c r="TVD78" s="8"/>
      <c r="TVE78" s="8"/>
      <c r="TVF78" s="8"/>
      <c r="TVG78" s="8"/>
      <c r="TVH78" s="8"/>
      <c r="TVI78" s="8"/>
      <c r="TVJ78" s="8"/>
      <c r="TVK78" s="8"/>
      <c r="TVL78" s="8"/>
      <c r="TVM78" s="8"/>
      <c r="TVN78" s="8"/>
      <c r="TVO78" s="8"/>
      <c r="TVP78" s="8"/>
      <c r="TVQ78" s="8"/>
      <c r="TVR78" s="8"/>
      <c r="TVS78" s="8"/>
      <c r="TVT78" s="8"/>
      <c r="TVU78" s="8"/>
      <c r="TVV78" s="8"/>
      <c r="TVW78" s="8"/>
      <c r="TVX78" s="8"/>
      <c r="TVY78" s="8"/>
      <c r="TVZ78" s="8"/>
      <c r="TWA78" s="8"/>
      <c r="TWB78" s="8"/>
      <c r="TWC78" s="8"/>
      <c r="TWD78" s="8"/>
      <c r="TWE78" s="8"/>
      <c r="TWF78" s="8"/>
      <c r="TWG78" s="8"/>
      <c r="TWH78" s="8"/>
      <c r="TWI78" s="8"/>
      <c r="TWJ78" s="8"/>
      <c r="TWK78" s="8"/>
      <c r="TWL78" s="8"/>
      <c r="TWM78" s="8"/>
      <c r="TWN78" s="8"/>
      <c r="TWO78" s="8"/>
      <c r="TWP78" s="8"/>
      <c r="TWQ78" s="8"/>
      <c r="TWR78" s="8"/>
      <c r="TWS78" s="8"/>
      <c r="TWT78" s="8"/>
      <c r="TWU78" s="8"/>
      <c r="TWV78" s="8"/>
      <c r="TWW78" s="8"/>
      <c r="TWX78" s="8"/>
      <c r="TWY78" s="8"/>
      <c r="TWZ78" s="8"/>
      <c r="TXA78" s="8"/>
      <c r="TXB78" s="8"/>
      <c r="TXC78" s="8"/>
      <c r="TXD78" s="8"/>
      <c r="TXE78" s="8"/>
      <c r="TXF78" s="8"/>
      <c r="TXG78" s="8"/>
      <c r="TXH78" s="8"/>
      <c r="TXI78" s="8"/>
      <c r="TXJ78" s="8"/>
      <c r="TXK78" s="8"/>
      <c r="TXL78" s="8"/>
      <c r="TXM78" s="8"/>
      <c r="TXN78" s="8"/>
      <c r="TXO78" s="8"/>
      <c r="TXP78" s="8"/>
      <c r="TXQ78" s="8"/>
      <c r="TXR78" s="8"/>
      <c r="TXS78" s="8"/>
      <c r="TXT78" s="8"/>
      <c r="TXU78" s="8"/>
      <c r="TXV78" s="8"/>
      <c r="TXW78" s="8"/>
      <c r="TXX78" s="8"/>
      <c r="TXY78" s="8"/>
      <c r="TXZ78" s="8"/>
      <c r="TYA78" s="8"/>
      <c r="TYB78" s="8"/>
      <c r="TYC78" s="8"/>
      <c r="TYD78" s="8"/>
      <c r="TYE78" s="8"/>
      <c r="TYF78" s="8"/>
      <c r="TYG78" s="8"/>
      <c r="TYH78" s="8"/>
      <c r="TYI78" s="8"/>
      <c r="TYJ78" s="8"/>
      <c r="TYK78" s="8"/>
      <c r="TYL78" s="8"/>
      <c r="TYM78" s="8"/>
      <c r="TYN78" s="8"/>
      <c r="TYO78" s="8"/>
      <c r="TYP78" s="8"/>
      <c r="TYQ78" s="8"/>
      <c r="TYR78" s="8"/>
      <c r="TYS78" s="8"/>
      <c r="TYT78" s="8"/>
      <c r="TYU78" s="8"/>
      <c r="TYV78" s="8"/>
      <c r="TYW78" s="8"/>
      <c r="TYX78" s="8"/>
      <c r="TYY78" s="8"/>
      <c r="TYZ78" s="8"/>
      <c r="TZA78" s="8"/>
      <c r="TZB78" s="8"/>
      <c r="TZC78" s="8"/>
      <c r="TZD78" s="8"/>
      <c r="TZE78" s="8"/>
      <c r="TZF78" s="8"/>
      <c r="TZG78" s="8"/>
      <c r="TZH78" s="8"/>
      <c r="TZI78" s="8"/>
      <c r="TZJ78" s="8"/>
      <c r="TZK78" s="8"/>
      <c r="TZL78" s="8"/>
      <c r="TZM78" s="8"/>
      <c r="TZN78" s="8"/>
      <c r="TZO78" s="8"/>
      <c r="TZP78" s="8"/>
      <c r="TZQ78" s="8"/>
      <c r="TZR78" s="8"/>
      <c r="TZS78" s="8"/>
      <c r="TZT78" s="8"/>
      <c r="TZU78" s="8"/>
      <c r="TZV78" s="8"/>
      <c r="TZW78" s="8"/>
      <c r="TZX78" s="8"/>
      <c r="TZY78" s="8"/>
      <c r="TZZ78" s="8"/>
      <c r="UAA78" s="8"/>
      <c r="UAB78" s="8"/>
      <c r="UAC78" s="8"/>
      <c r="UAD78" s="8"/>
      <c r="UAE78" s="8"/>
      <c r="UAF78" s="8"/>
      <c r="UAG78" s="8"/>
      <c r="UAH78" s="8"/>
      <c r="UAI78" s="8"/>
      <c r="UAJ78" s="8"/>
      <c r="UAK78" s="8"/>
      <c r="UAL78" s="8"/>
      <c r="UAM78" s="8"/>
      <c r="UAN78" s="8"/>
      <c r="UAO78" s="8"/>
      <c r="UAP78" s="8"/>
      <c r="UAQ78" s="8"/>
      <c r="UAR78" s="8"/>
      <c r="UAS78" s="8"/>
      <c r="UAT78" s="8"/>
      <c r="UAU78" s="8"/>
      <c r="UAV78" s="8"/>
      <c r="UAW78" s="8"/>
      <c r="UAX78" s="8"/>
      <c r="UAY78" s="8"/>
      <c r="UAZ78" s="8"/>
      <c r="UBA78" s="8"/>
      <c r="UBB78" s="8"/>
      <c r="UBC78" s="8"/>
      <c r="UBD78" s="8"/>
      <c r="UBE78" s="8"/>
      <c r="UBF78" s="8"/>
      <c r="UBG78" s="8"/>
      <c r="UBH78" s="8"/>
      <c r="UBI78" s="8"/>
      <c r="UBJ78" s="8"/>
      <c r="UBK78" s="8"/>
      <c r="UBL78" s="8"/>
      <c r="UBM78" s="8"/>
      <c r="UBN78" s="8"/>
      <c r="UBO78" s="8"/>
      <c r="UBP78" s="8"/>
      <c r="UBQ78" s="8"/>
      <c r="UBR78" s="8"/>
      <c r="UBS78" s="8"/>
      <c r="UBT78" s="8"/>
      <c r="UBU78" s="8"/>
      <c r="UBV78" s="8"/>
      <c r="UBW78" s="8"/>
      <c r="UBX78" s="8"/>
      <c r="UBY78" s="8"/>
      <c r="UBZ78" s="8"/>
      <c r="UCA78" s="8"/>
      <c r="UCB78" s="8"/>
      <c r="UCC78" s="8"/>
      <c r="UCD78" s="8"/>
      <c r="UCE78" s="8"/>
      <c r="UCF78" s="8"/>
      <c r="UCG78" s="8"/>
      <c r="UCH78" s="8"/>
      <c r="UCI78" s="8"/>
      <c r="UCJ78" s="8"/>
      <c r="UCK78" s="8"/>
      <c r="UCL78" s="8"/>
      <c r="UCM78" s="8"/>
      <c r="UCN78" s="8"/>
      <c r="UCO78" s="8"/>
      <c r="UCP78" s="8"/>
      <c r="UCQ78" s="8"/>
      <c r="UCR78" s="8"/>
      <c r="UCS78" s="8"/>
      <c r="UCT78" s="8"/>
      <c r="UCU78" s="8"/>
      <c r="UCV78" s="8"/>
      <c r="UCW78" s="8"/>
      <c r="UCX78" s="8"/>
      <c r="UCY78" s="8"/>
      <c r="UCZ78" s="8"/>
      <c r="UDA78" s="8"/>
      <c r="UDB78" s="8"/>
      <c r="UDC78" s="8"/>
      <c r="UDD78" s="8"/>
      <c r="UDE78" s="8"/>
      <c r="UDF78" s="8"/>
      <c r="UDG78" s="8"/>
      <c r="UDH78" s="8"/>
      <c r="UDI78" s="8"/>
      <c r="UDJ78" s="8"/>
      <c r="UDK78" s="8"/>
      <c r="UDL78" s="8"/>
      <c r="UDM78" s="8"/>
      <c r="UDN78" s="8"/>
      <c r="UDO78" s="8"/>
      <c r="UDP78" s="8"/>
      <c r="UDQ78" s="8"/>
      <c r="UDR78" s="8"/>
      <c r="UDS78" s="8"/>
      <c r="UDT78" s="8"/>
      <c r="UDU78" s="8"/>
      <c r="UDV78" s="8"/>
      <c r="UDW78" s="8"/>
      <c r="UDX78" s="8"/>
      <c r="UDY78" s="8"/>
      <c r="UDZ78" s="8"/>
      <c r="UEA78" s="8"/>
      <c r="UEB78" s="8"/>
      <c r="UEC78" s="8"/>
      <c r="UED78" s="8"/>
      <c r="UEE78" s="8"/>
      <c r="UEF78" s="8"/>
      <c r="UEG78" s="8"/>
      <c r="UEH78" s="8"/>
      <c r="UEI78" s="8"/>
      <c r="UEJ78" s="8"/>
      <c r="UEK78" s="8"/>
      <c r="UEL78" s="8"/>
      <c r="UEM78" s="8"/>
      <c r="UEN78" s="8"/>
      <c r="UEO78" s="8"/>
      <c r="UEP78" s="8"/>
      <c r="UEQ78" s="8"/>
      <c r="UER78" s="8"/>
      <c r="UES78" s="8"/>
      <c r="UET78" s="8"/>
      <c r="UEU78" s="8"/>
      <c r="UEV78" s="8"/>
      <c r="UEW78" s="8"/>
      <c r="UEX78" s="8"/>
      <c r="UEY78" s="8"/>
      <c r="UEZ78" s="8"/>
      <c r="UFA78" s="8"/>
      <c r="UFB78" s="8"/>
      <c r="UFC78" s="8"/>
      <c r="UFD78" s="8"/>
      <c r="UFE78" s="8"/>
      <c r="UFF78" s="8"/>
      <c r="UFG78" s="8"/>
      <c r="UFH78" s="8"/>
      <c r="UFI78" s="8"/>
      <c r="UFJ78" s="8"/>
      <c r="UFK78" s="8"/>
      <c r="UFL78" s="8"/>
      <c r="UFM78" s="8"/>
      <c r="UFN78" s="8"/>
      <c r="UFO78" s="8"/>
      <c r="UFP78" s="8"/>
      <c r="UFQ78" s="8"/>
      <c r="UFR78" s="8"/>
      <c r="UFS78" s="8"/>
      <c r="UFT78" s="8"/>
      <c r="UFU78" s="8"/>
      <c r="UFV78" s="8"/>
      <c r="UFW78" s="8"/>
      <c r="UFX78" s="8"/>
      <c r="UFY78" s="8"/>
      <c r="UFZ78" s="8"/>
      <c r="UGA78" s="8"/>
      <c r="UGB78" s="8"/>
      <c r="UGC78" s="8"/>
      <c r="UGD78" s="8"/>
      <c r="UGE78" s="8"/>
      <c r="UGF78" s="8"/>
      <c r="UGG78" s="8"/>
      <c r="UGH78" s="8"/>
      <c r="UGI78" s="8"/>
      <c r="UGJ78" s="8"/>
      <c r="UGK78" s="8"/>
      <c r="UGL78" s="8"/>
      <c r="UGM78" s="8"/>
      <c r="UGN78" s="8"/>
      <c r="UGO78" s="8"/>
      <c r="UGP78" s="8"/>
      <c r="UGQ78" s="8"/>
      <c r="UGR78" s="8"/>
      <c r="UGS78" s="8"/>
      <c r="UGT78" s="8"/>
      <c r="UGU78" s="8"/>
      <c r="UGV78" s="8"/>
      <c r="UGW78" s="8"/>
      <c r="UGX78" s="8"/>
      <c r="UGY78" s="8"/>
      <c r="UGZ78" s="8"/>
      <c r="UHA78" s="8"/>
      <c r="UHB78" s="8"/>
      <c r="UHC78" s="8"/>
      <c r="UHD78" s="8"/>
      <c r="UHE78" s="8"/>
      <c r="UHF78" s="8"/>
      <c r="UHG78" s="8"/>
      <c r="UHH78" s="8"/>
      <c r="UHI78" s="8"/>
      <c r="UHJ78" s="8"/>
      <c r="UHK78" s="8"/>
      <c r="UHL78" s="8"/>
      <c r="UHM78" s="8"/>
      <c r="UHN78" s="8"/>
      <c r="UHO78" s="8"/>
      <c r="UHP78" s="8"/>
      <c r="UHQ78" s="8"/>
      <c r="UHR78" s="8"/>
      <c r="UHS78" s="8"/>
      <c r="UHT78" s="8"/>
      <c r="UHU78" s="8"/>
      <c r="UHV78" s="8"/>
      <c r="UHW78" s="8"/>
      <c r="UHX78" s="8"/>
      <c r="UHY78" s="8"/>
      <c r="UHZ78" s="8"/>
      <c r="UIA78" s="8"/>
      <c r="UIB78" s="8"/>
      <c r="UIC78" s="8"/>
      <c r="UID78" s="8"/>
      <c r="UIE78" s="8"/>
      <c r="UIF78" s="8"/>
      <c r="UIG78" s="8"/>
      <c r="UIH78" s="8"/>
      <c r="UII78" s="8"/>
      <c r="UIJ78" s="8"/>
      <c r="UIK78" s="8"/>
      <c r="UIL78" s="8"/>
      <c r="UIM78" s="8"/>
      <c r="UIN78" s="8"/>
      <c r="UIO78" s="8"/>
      <c r="UIP78" s="8"/>
      <c r="UIQ78" s="8"/>
      <c r="UIR78" s="8"/>
      <c r="UIS78" s="8"/>
      <c r="UIT78" s="8"/>
      <c r="UIU78" s="8"/>
      <c r="UIV78" s="8"/>
      <c r="UIW78" s="8"/>
      <c r="UIX78" s="8"/>
      <c r="UIY78" s="8"/>
      <c r="UIZ78" s="8"/>
      <c r="UJA78" s="8"/>
      <c r="UJB78" s="8"/>
      <c r="UJC78" s="8"/>
      <c r="UJD78" s="8"/>
      <c r="UJE78" s="8"/>
      <c r="UJF78" s="8"/>
      <c r="UJG78" s="8"/>
      <c r="UJH78" s="8"/>
      <c r="UJI78" s="8"/>
      <c r="UJJ78" s="8"/>
      <c r="UJK78" s="8"/>
      <c r="UJL78" s="8"/>
      <c r="UJM78" s="8"/>
      <c r="UJN78" s="8"/>
      <c r="UJO78" s="8"/>
      <c r="UJP78" s="8"/>
      <c r="UJQ78" s="8"/>
      <c r="UJR78" s="8"/>
      <c r="UJS78" s="8"/>
      <c r="UJT78" s="8"/>
      <c r="UJU78" s="8"/>
      <c r="UJV78" s="8"/>
      <c r="UJW78" s="8"/>
      <c r="UJX78" s="8"/>
      <c r="UJY78" s="8"/>
      <c r="UJZ78" s="8"/>
      <c r="UKA78" s="8"/>
      <c r="UKB78" s="8"/>
      <c r="UKC78" s="8"/>
      <c r="UKD78" s="8"/>
      <c r="UKE78" s="8"/>
      <c r="UKF78" s="8"/>
      <c r="UKG78" s="8"/>
      <c r="UKH78" s="8"/>
      <c r="UKI78" s="8"/>
      <c r="UKJ78" s="8"/>
      <c r="UKK78" s="8"/>
      <c r="UKL78" s="8"/>
      <c r="UKM78" s="8"/>
      <c r="UKN78" s="8"/>
      <c r="UKO78" s="8"/>
      <c r="UKP78" s="8"/>
      <c r="UKQ78" s="8"/>
      <c r="UKR78" s="8"/>
      <c r="UKS78" s="8"/>
      <c r="UKT78" s="8"/>
      <c r="UKU78" s="8"/>
      <c r="UKV78" s="8"/>
      <c r="UKW78" s="8"/>
      <c r="UKX78" s="8"/>
      <c r="UKY78" s="8"/>
      <c r="UKZ78" s="8"/>
      <c r="ULA78" s="8"/>
      <c r="ULB78" s="8"/>
      <c r="ULC78" s="8"/>
      <c r="ULD78" s="8"/>
      <c r="ULE78" s="8"/>
      <c r="ULF78" s="8"/>
      <c r="ULG78" s="8"/>
      <c r="ULH78" s="8"/>
      <c r="ULI78" s="8"/>
      <c r="ULJ78" s="8"/>
      <c r="ULK78" s="8"/>
      <c r="ULL78" s="8"/>
      <c r="ULM78" s="8"/>
      <c r="ULN78" s="8"/>
      <c r="ULO78" s="8"/>
      <c r="ULP78" s="8"/>
      <c r="ULQ78" s="8"/>
      <c r="ULR78" s="8"/>
      <c r="ULS78" s="8"/>
      <c r="ULT78" s="8"/>
      <c r="ULU78" s="8"/>
      <c r="ULV78" s="8"/>
      <c r="ULW78" s="8"/>
      <c r="ULX78" s="8"/>
      <c r="ULY78" s="8"/>
      <c r="ULZ78" s="8"/>
      <c r="UMA78" s="8"/>
      <c r="UMB78" s="8"/>
      <c r="UMC78" s="8"/>
      <c r="UMD78" s="8"/>
      <c r="UME78" s="8"/>
      <c r="UMF78" s="8"/>
      <c r="UMG78" s="8"/>
      <c r="UMH78" s="8"/>
      <c r="UMI78" s="8"/>
      <c r="UMJ78" s="8"/>
      <c r="UMK78" s="8"/>
      <c r="UML78" s="8"/>
      <c r="UMM78" s="8"/>
      <c r="UMN78" s="8"/>
      <c r="UMO78" s="8"/>
      <c r="UMP78" s="8"/>
      <c r="UMQ78" s="8"/>
      <c r="UMR78" s="8"/>
      <c r="UMS78" s="8"/>
      <c r="UMT78" s="8"/>
      <c r="UMU78" s="8"/>
      <c r="UMV78" s="8"/>
      <c r="UMW78" s="8"/>
      <c r="UMX78" s="8"/>
      <c r="UMY78" s="8"/>
      <c r="UMZ78" s="8"/>
      <c r="UNA78" s="8"/>
      <c r="UNB78" s="8"/>
      <c r="UNC78" s="8"/>
      <c r="UND78" s="8"/>
      <c r="UNE78" s="8"/>
      <c r="UNF78" s="8"/>
      <c r="UNG78" s="8"/>
      <c r="UNH78" s="8"/>
      <c r="UNI78" s="8"/>
      <c r="UNJ78" s="8"/>
      <c r="UNK78" s="8"/>
      <c r="UNL78" s="8"/>
      <c r="UNM78" s="8"/>
      <c r="UNN78" s="8"/>
      <c r="UNO78" s="8"/>
      <c r="UNP78" s="8"/>
      <c r="UNQ78" s="8"/>
      <c r="UNR78" s="8"/>
      <c r="UNS78" s="8"/>
      <c r="UNT78" s="8"/>
      <c r="UNU78" s="8"/>
      <c r="UNV78" s="8"/>
      <c r="UNW78" s="8"/>
      <c r="UNX78" s="8"/>
      <c r="UNY78" s="8"/>
      <c r="UNZ78" s="8"/>
      <c r="UOA78" s="8"/>
      <c r="UOB78" s="8"/>
      <c r="UOC78" s="8"/>
      <c r="UOD78" s="8"/>
      <c r="UOE78" s="8"/>
      <c r="UOF78" s="8"/>
      <c r="UOG78" s="8"/>
      <c r="UOH78" s="8"/>
      <c r="UOI78" s="8"/>
      <c r="UOJ78" s="8"/>
      <c r="UOK78" s="8"/>
      <c r="UOL78" s="8"/>
      <c r="UOM78" s="8"/>
      <c r="UON78" s="8"/>
      <c r="UOO78" s="8"/>
      <c r="UOP78" s="8"/>
      <c r="UOQ78" s="8"/>
      <c r="UOR78" s="8"/>
      <c r="UOS78" s="8"/>
      <c r="UOT78" s="8"/>
      <c r="UOU78" s="8"/>
      <c r="UOV78" s="8"/>
      <c r="UOW78" s="8"/>
      <c r="UOX78" s="8"/>
      <c r="UOY78" s="8"/>
      <c r="UOZ78" s="8"/>
      <c r="UPA78" s="8"/>
      <c r="UPB78" s="8"/>
      <c r="UPC78" s="8"/>
      <c r="UPD78" s="8"/>
      <c r="UPE78" s="8"/>
      <c r="UPF78" s="8"/>
      <c r="UPG78" s="8"/>
      <c r="UPH78" s="8"/>
      <c r="UPI78" s="8"/>
      <c r="UPJ78" s="8"/>
      <c r="UPK78" s="8"/>
      <c r="UPL78" s="8"/>
      <c r="UPM78" s="8"/>
      <c r="UPN78" s="8"/>
      <c r="UPO78" s="8"/>
      <c r="UPP78" s="8"/>
      <c r="UPQ78" s="8"/>
      <c r="UPR78" s="8"/>
      <c r="UPS78" s="8"/>
      <c r="UPT78" s="8"/>
      <c r="UPU78" s="8"/>
      <c r="UPV78" s="8"/>
      <c r="UPW78" s="8"/>
      <c r="UPX78" s="8"/>
      <c r="UPY78" s="8"/>
      <c r="UPZ78" s="8"/>
      <c r="UQA78" s="8"/>
      <c r="UQB78" s="8"/>
      <c r="UQC78" s="8"/>
      <c r="UQD78" s="8"/>
      <c r="UQE78" s="8"/>
      <c r="UQF78" s="8"/>
      <c r="UQG78" s="8"/>
      <c r="UQH78" s="8"/>
      <c r="UQI78" s="8"/>
      <c r="UQJ78" s="8"/>
      <c r="UQK78" s="8"/>
      <c r="UQL78" s="8"/>
      <c r="UQM78" s="8"/>
      <c r="UQN78" s="8"/>
      <c r="UQO78" s="8"/>
      <c r="UQP78" s="8"/>
      <c r="UQQ78" s="8"/>
      <c r="UQR78" s="8"/>
      <c r="UQS78" s="8"/>
      <c r="UQT78" s="8"/>
      <c r="UQU78" s="8"/>
      <c r="UQV78" s="8"/>
      <c r="UQW78" s="8"/>
      <c r="UQX78" s="8"/>
      <c r="UQY78" s="8"/>
      <c r="UQZ78" s="8"/>
      <c r="URA78" s="8"/>
      <c r="URB78" s="8"/>
      <c r="URC78" s="8"/>
      <c r="URD78" s="8"/>
      <c r="URE78" s="8"/>
      <c r="URF78" s="8"/>
      <c r="URG78" s="8"/>
      <c r="URH78" s="8"/>
      <c r="URI78" s="8"/>
      <c r="URJ78" s="8"/>
      <c r="URK78" s="8"/>
      <c r="URL78" s="8"/>
      <c r="URM78" s="8"/>
      <c r="URN78" s="8"/>
      <c r="URO78" s="8"/>
      <c r="URP78" s="8"/>
      <c r="URQ78" s="8"/>
      <c r="URR78" s="8"/>
      <c r="URS78" s="8"/>
      <c r="URT78" s="8"/>
      <c r="URU78" s="8"/>
      <c r="URV78" s="8"/>
      <c r="URW78" s="8"/>
      <c r="URX78" s="8"/>
      <c r="URY78" s="8"/>
      <c r="URZ78" s="8"/>
      <c r="USA78" s="8"/>
      <c r="USB78" s="8"/>
      <c r="USC78" s="8"/>
      <c r="USD78" s="8"/>
      <c r="USE78" s="8"/>
      <c r="USF78" s="8"/>
      <c r="USG78" s="8"/>
      <c r="USH78" s="8"/>
      <c r="USI78" s="8"/>
      <c r="USJ78" s="8"/>
      <c r="USK78" s="8"/>
      <c r="USL78" s="8"/>
      <c r="USM78" s="8"/>
      <c r="USN78" s="8"/>
      <c r="USO78" s="8"/>
      <c r="USP78" s="8"/>
      <c r="USQ78" s="8"/>
      <c r="USR78" s="8"/>
      <c r="USS78" s="8"/>
      <c r="UST78" s="8"/>
      <c r="USU78" s="8"/>
      <c r="USV78" s="8"/>
      <c r="USW78" s="8"/>
      <c r="USX78" s="8"/>
      <c r="USY78" s="8"/>
      <c r="USZ78" s="8"/>
      <c r="UTA78" s="8"/>
      <c r="UTB78" s="8"/>
      <c r="UTC78" s="8"/>
      <c r="UTD78" s="8"/>
      <c r="UTE78" s="8"/>
      <c r="UTF78" s="8"/>
      <c r="UTG78" s="8"/>
      <c r="UTH78" s="8"/>
      <c r="UTI78" s="8"/>
      <c r="UTJ78" s="8"/>
      <c r="UTK78" s="8"/>
      <c r="UTL78" s="8"/>
      <c r="UTM78" s="8"/>
      <c r="UTN78" s="8"/>
      <c r="UTO78" s="8"/>
      <c r="UTP78" s="8"/>
      <c r="UTQ78" s="8"/>
      <c r="UTR78" s="8"/>
      <c r="UTS78" s="8"/>
      <c r="UTT78" s="8"/>
      <c r="UTU78" s="8"/>
      <c r="UTV78" s="8"/>
      <c r="UTW78" s="8"/>
      <c r="UTX78" s="8"/>
      <c r="UTY78" s="8"/>
      <c r="UTZ78" s="8"/>
      <c r="UUA78" s="8"/>
      <c r="UUB78" s="8"/>
      <c r="UUC78" s="8"/>
      <c r="UUD78" s="8"/>
      <c r="UUE78" s="8"/>
      <c r="UUF78" s="8"/>
      <c r="UUG78" s="8"/>
      <c r="UUH78" s="8"/>
      <c r="UUI78" s="8"/>
      <c r="UUJ78" s="8"/>
      <c r="UUK78" s="8"/>
      <c r="UUL78" s="8"/>
      <c r="UUM78" s="8"/>
      <c r="UUN78" s="8"/>
      <c r="UUO78" s="8"/>
      <c r="UUP78" s="8"/>
      <c r="UUQ78" s="8"/>
      <c r="UUR78" s="8"/>
      <c r="UUS78" s="8"/>
      <c r="UUT78" s="8"/>
      <c r="UUU78" s="8"/>
      <c r="UUV78" s="8"/>
      <c r="UUW78" s="8"/>
      <c r="UUX78" s="8"/>
      <c r="UUY78" s="8"/>
      <c r="UUZ78" s="8"/>
      <c r="UVA78" s="8"/>
      <c r="UVB78" s="8"/>
      <c r="UVC78" s="8"/>
      <c r="UVD78" s="8"/>
      <c r="UVE78" s="8"/>
      <c r="UVF78" s="8"/>
      <c r="UVG78" s="8"/>
      <c r="UVH78" s="8"/>
      <c r="UVI78" s="8"/>
      <c r="UVJ78" s="8"/>
      <c r="UVK78" s="8"/>
      <c r="UVL78" s="8"/>
      <c r="UVM78" s="8"/>
      <c r="UVN78" s="8"/>
      <c r="UVO78" s="8"/>
      <c r="UVP78" s="8"/>
      <c r="UVQ78" s="8"/>
      <c r="UVR78" s="8"/>
      <c r="UVS78" s="8"/>
      <c r="UVT78" s="8"/>
      <c r="UVU78" s="8"/>
      <c r="UVV78" s="8"/>
      <c r="UVW78" s="8"/>
      <c r="UVX78" s="8"/>
      <c r="UVY78" s="8"/>
      <c r="UVZ78" s="8"/>
      <c r="UWA78" s="8"/>
      <c r="UWB78" s="8"/>
      <c r="UWC78" s="8"/>
      <c r="UWD78" s="8"/>
      <c r="UWE78" s="8"/>
      <c r="UWF78" s="8"/>
      <c r="UWG78" s="8"/>
      <c r="UWH78" s="8"/>
      <c r="UWI78" s="8"/>
      <c r="UWJ78" s="8"/>
      <c r="UWK78" s="8"/>
      <c r="UWL78" s="8"/>
      <c r="UWM78" s="8"/>
      <c r="UWN78" s="8"/>
      <c r="UWO78" s="8"/>
      <c r="UWP78" s="8"/>
      <c r="UWQ78" s="8"/>
      <c r="UWR78" s="8"/>
      <c r="UWS78" s="8"/>
      <c r="UWT78" s="8"/>
      <c r="UWU78" s="8"/>
      <c r="UWV78" s="8"/>
      <c r="UWW78" s="8"/>
      <c r="UWX78" s="8"/>
      <c r="UWY78" s="8"/>
      <c r="UWZ78" s="8"/>
      <c r="UXA78" s="8"/>
      <c r="UXB78" s="8"/>
      <c r="UXC78" s="8"/>
      <c r="UXD78" s="8"/>
      <c r="UXE78" s="8"/>
      <c r="UXF78" s="8"/>
      <c r="UXG78" s="8"/>
      <c r="UXH78" s="8"/>
      <c r="UXI78" s="8"/>
      <c r="UXJ78" s="8"/>
      <c r="UXK78" s="8"/>
      <c r="UXL78" s="8"/>
      <c r="UXM78" s="8"/>
      <c r="UXN78" s="8"/>
      <c r="UXO78" s="8"/>
      <c r="UXP78" s="8"/>
      <c r="UXQ78" s="8"/>
      <c r="UXR78" s="8"/>
      <c r="UXS78" s="8"/>
      <c r="UXT78" s="8"/>
      <c r="UXU78" s="8"/>
      <c r="UXV78" s="8"/>
      <c r="UXW78" s="8"/>
      <c r="UXX78" s="8"/>
      <c r="UXY78" s="8"/>
      <c r="UXZ78" s="8"/>
      <c r="UYA78" s="8"/>
      <c r="UYB78" s="8"/>
      <c r="UYC78" s="8"/>
      <c r="UYD78" s="8"/>
      <c r="UYE78" s="8"/>
      <c r="UYF78" s="8"/>
      <c r="UYG78" s="8"/>
      <c r="UYH78" s="8"/>
      <c r="UYI78" s="8"/>
      <c r="UYJ78" s="8"/>
      <c r="UYK78" s="8"/>
      <c r="UYL78" s="8"/>
      <c r="UYM78" s="8"/>
      <c r="UYN78" s="8"/>
      <c r="UYO78" s="8"/>
      <c r="UYP78" s="8"/>
      <c r="UYQ78" s="8"/>
      <c r="UYR78" s="8"/>
      <c r="UYS78" s="8"/>
      <c r="UYT78" s="8"/>
      <c r="UYU78" s="8"/>
      <c r="UYV78" s="8"/>
      <c r="UYW78" s="8"/>
      <c r="UYX78" s="8"/>
      <c r="UYY78" s="8"/>
      <c r="UYZ78" s="8"/>
      <c r="UZA78" s="8"/>
      <c r="UZB78" s="8"/>
      <c r="UZC78" s="8"/>
      <c r="UZD78" s="8"/>
      <c r="UZE78" s="8"/>
      <c r="UZF78" s="8"/>
      <c r="UZG78" s="8"/>
      <c r="UZH78" s="8"/>
      <c r="UZI78" s="8"/>
      <c r="UZJ78" s="8"/>
      <c r="UZK78" s="8"/>
      <c r="UZL78" s="8"/>
      <c r="UZM78" s="8"/>
      <c r="UZN78" s="8"/>
      <c r="UZO78" s="8"/>
      <c r="UZP78" s="8"/>
      <c r="UZQ78" s="8"/>
      <c r="UZR78" s="8"/>
      <c r="UZS78" s="8"/>
      <c r="UZT78" s="8"/>
      <c r="UZU78" s="8"/>
      <c r="UZV78" s="8"/>
      <c r="UZW78" s="8"/>
      <c r="UZX78" s="8"/>
      <c r="UZY78" s="8"/>
      <c r="UZZ78" s="8"/>
      <c r="VAA78" s="8"/>
      <c r="VAB78" s="8"/>
      <c r="VAC78" s="8"/>
      <c r="VAD78" s="8"/>
      <c r="VAE78" s="8"/>
      <c r="VAF78" s="8"/>
      <c r="VAG78" s="8"/>
      <c r="VAH78" s="8"/>
      <c r="VAI78" s="8"/>
      <c r="VAJ78" s="8"/>
      <c r="VAK78" s="8"/>
      <c r="VAL78" s="8"/>
      <c r="VAM78" s="8"/>
      <c r="VAN78" s="8"/>
      <c r="VAO78" s="8"/>
      <c r="VAP78" s="8"/>
      <c r="VAQ78" s="8"/>
      <c r="VAR78" s="8"/>
      <c r="VAS78" s="8"/>
      <c r="VAT78" s="8"/>
      <c r="VAU78" s="8"/>
      <c r="VAV78" s="8"/>
      <c r="VAW78" s="8"/>
      <c r="VAX78" s="8"/>
      <c r="VAY78" s="8"/>
      <c r="VAZ78" s="8"/>
      <c r="VBA78" s="8"/>
      <c r="VBB78" s="8"/>
      <c r="VBC78" s="8"/>
      <c r="VBD78" s="8"/>
      <c r="VBE78" s="8"/>
      <c r="VBF78" s="8"/>
      <c r="VBG78" s="8"/>
      <c r="VBH78" s="8"/>
      <c r="VBI78" s="8"/>
      <c r="VBJ78" s="8"/>
      <c r="VBK78" s="8"/>
      <c r="VBL78" s="8"/>
      <c r="VBM78" s="8"/>
      <c r="VBN78" s="8"/>
      <c r="VBO78" s="8"/>
      <c r="VBP78" s="8"/>
      <c r="VBQ78" s="8"/>
      <c r="VBR78" s="8"/>
      <c r="VBS78" s="8"/>
      <c r="VBT78" s="8"/>
      <c r="VBU78" s="8"/>
      <c r="VBV78" s="8"/>
      <c r="VBW78" s="8"/>
      <c r="VBX78" s="8"/>
      <c r="VBY78" s="8"/>
      <c r="VBZ78" s="8"/>
      <c r="VCA78" s="8"/>
      <c r="VCB78" s="8"/>
      <c r="VCC78" s="8"/>
      <c r="VCD78" s="8"/>
      <c r="VCE78" s="8"/>
      <c r="VCF78" s="8"/>
      <c r="VCG78" s="8"/>
      <c r="VCH78" s="8"/>
      <c r="VCI78" s="8"/>
      <c r="VCJ78" s="8"/>
      <c r="VCK78" s="8"/>
      <c r="VCL78" s="8"/>
      <c r="VCM78" s="8"/>
      <c r="VCN78" s="8"/>
      <c r="VCO78" s="8"/>
      <c r="VCP78" s="8"/>
      <c r="VCQ78" s="8"/>
      <c r="VCR78" s="8"/>
      <c r="VCS78" s="8"/>
      <c r="VCT78" s="8"/>
      <c r="VCU78" s="8"/>
      <c r="VCV78" s="8"/>
      <c r="VCW78" s="8"/>
      <c r="VCX78" s="8"/>
      <c r="VCY78" s="8"/>
      <c r="VCZ78" s="8"/>
      <c r="VDA78" s="8"/>
      <c r="VDB78" s="8"/>
      <c r="VDC78" s="8"/>
      <c r="VDD78" s="8"/>
      <c r="VDE78" s="8"/>
      <c r="VDF78" s="8"/>
      <c r="VDG78" s="8"/>
      <c r="VDH78" s="8"/>
      <c r="VDI78" s="8"/>
      <c r="VDJ78" s="8"/>
      <c r="VDK78" s="8"/>
      <c r="VDL78" s="8"/>
      <c r="VDM78" s="8"/>
      <c r="VDN78" s="8"/>
      <c r="VDO78" s="8"/>
      <c r="VDP78" s="8"/>
      <c r="VDQ78" s="8"/>
      <c r="VDR78" s="8"/>
      <c r="VDS78" s="8"/>
      <c r="VDT78" s="8"/>
      <c r="VDU78" s="8"/>
      <c r="VDV78" s="8"/>
      <c r="VDW78" s="8"/>
      <c r="VDX78" s="8"/>
      <c r="VDY78" s="8"/>
      <c r="VDZ78" s="8"/>
      <c r="VEA78" s="8"/>
      <c r="VEB78" s="8"/>
      <c r="VEC78" s="8"/>
      <c r="VED78" s="8"/>
      <c r="VEE78" s="8"/>
      <c r="VEF78" s="8"/>
      <c r="VEG78" s="8"/>
      <c r="VEH78" s="8"/>
      <c r="VEI78" s="8"/>
      <c r="VEJ78" s="8"/>
      <c r="VEK78" s="8"/>
      <c r="VEL78" s="8"/>
      <c r="VEM78" s="8"/>
      <c r="VEN78" s="8"/>
      <c r="VEO78" s="8"/>
      <c r="VEP78" s="8"/>
      <c r="VEQ78" s="8"/>
      <c r="VER78" s="8"/>
      <c r="VES78" s="8"/>
      <c r="VET78" s="8"/>
      <c r="VEU78" s="8"/>
      <c r="VEV78" s="8"/>
      <c r="VEW78" s="8"/>
      <c r="VEX78" s="8"/>
      <c r="VEY78" s="8"/>
      <c r="VEZ78" s="8"/>
      <c r="VFA78" s="8"/>
      <c r="VFB78" s="8"/>
      <c r="VFC78" s="8"/>
      <c r="VFD78" s="8"/>
      <c r="VFE78" s="8"/>
      <c r="VFF78" s="8"/>
      <c r="VFG78" s="8"/>
      <c r="VFH78" s="8"/>
      <c r="VFI78" s="8"/>
      <c r="VFJ78" s="8"/>
      <c r="VFK78" s="8"/>
      <c r="VFL78" s="8"/>
      <c r="VFM78" s="8"/>
      <c r="VFN78" s="8"/>
      <c r="VFO78" s="8"/>
      <c r="VFP78" s="8"/>
      <c r="VFQ78" s="8"/>
      <c r="VFR78" s="8"/>
      <c r="VFS78" s="8"/>
      <c r="VFT78" s="8"/>
      <c r="VFU78" s="8"/>
      <c r="VFV78" s="8"/>
      <c r="VFW78" s="8"/>
      <c r="VFX78" s="8"/>
      <c r="VFY78" s="8"/>
      <c r="VFZ78" s="8"/>
      <c r="VGA78" s="8"/>
      <c r="VGB78" s="8"/>
      <c r="VGC78" s="8"/>
      <c r="VGD78" s="8"/>
      <c r="VGE78" s="8"/>
      <c r="VGF78" s="8"/>
      <c r="VGG78" s="8"/>
      <c r="VGH78" s="8"/>
      <c r="VGI78" s="8"/>
      <c r="VGJ78" s="8"/>
      <c r="VGK78" s="8"/>
      <c r="VGL78" s="8"/>
      <c r="VGM78" s="8"/>
      <c r="VGN78" s="8"/>
      <c r="VGO78" s="8"/>
      <c r="VGP78" s="8"/>
      <c r="VGQ78" s="8"/>
      <c r="VGR78" s="8"/>
      <c r="VGS78" s="8"/>
      <c r="VGT78" s="8"/>
      <c r="VGU78" s="8"/>
      <c r="VGV78" s="8"/>
      <c r="VGW78" s="8"/>
      <c r="VGX78" s="8"/>
      <c r="VGY78" s="8"/>
      <c r="VGZ78" s="8"/>
      <c r="VHA78" s="8"/>
      <c r="VHB78" s="8"/>
      <c r="VHC78" s="8"/>
      <c r="VHD78" s="8"/>
      <c r="VHE78" s="8"/>
      <c r="VHF78" s="8"/>
      <c r="VHG78" s="8"/>
      <c r="VHH78" s="8"/>
      <c r="VHI78" s="8"/>
      <c r="VHJ78" s="8"/>
      <c r="VHK78" s="8"/>
      <c r="VHL78" s="8"/>
      <c r="VHM78" s="8"/>
      <c r="VHN78" s="8"/>
      <c r="VHO78" s="8"/>
      <c r="VHP78" s="8"/>
      <c r="VHQ78" s="8"/>
      <c r="VHR78" s="8"/>
      <c r="VHS78" s="8"/>
      <c r="VHT78" s="8"/>
      <c r="VHU78" s="8"/>
      <c r="VHV78" s="8"/>
      <c r="VHW78" s="8"/>
      <c r="VHX78" s="8"/>
      <c r="VHY78" s="8"/>
      <c r="VHZ78" s="8"/>
      <c r="VIA78" s="8"/>
      <c r="VIB78" s="8"/>
      <c r="VIC78" s="8"/>
      <c r="VID78" s="8"/>
      <c r="VIE78" s="8"/>
      <c r="VIF78" s="8"/>
      <c r="VIG78" s="8"/>
      <c r="VIH78" s="8"/>
      <c r="VII78" s="8"/>
      <c r="VIJ78" s="8"/>
      <c r="VIK78" s="8"/>
      <c r="VIL78" s="8"/>
      <c r="VIM78" s="8"/>
      <c r="VIN78" s="8"/>
      <c r="VIO78" s="8"/>
      <c r="VIP78" s="8"/>
      <c r="VIQ78" s="8"/>
      <c r="VIR78" s="8"/>
      <c r="VIS78" s="8"/>
      <c r="VIT78" s="8"/>
      <c r="VIU78" s="8"/>
      <c r="VIV78" s="8"/>
      <c r="VIW78" s="8"/>
      <c r="VIX78" s="8"/>
      <c r="VIY78" s="8"/>
      <c r="VIZ78" s="8"/>
      <c r="VJA78" s="8"/>
      <c r="VJB78" s="8"/>
      <c r="VJC78" s="8"/>
      <c r="VJD78" s="8"/>
      <c r="VJE78" s="8"/>
      <c r="VJF78" s="8"/>
      <c r="VJG78" s="8"/>
      <c r="VJH78" s="8"/>
      <c r="VJI78" s="8"/>
      <c r="VJJ78" s="8"/>
      <c r="VJK78" s="8"/>
      <c r="VJL78" s="8"/>
      <c r="VJM78" s="8"/>
      <c r="VJN78" s="8"/>
      <c r="VJO78" s="8"/>
      <c r="VJP78" s="8"/>
      <c r="VJQ78" s="8"/>
      <c r="VJR78" s="8"/>
      <c r="VJS78" s="8"/>
      <c r="VJT78" s="8"/>
      <c r="VJU78" s="8"/>
      <c r="VJV78" s="8"/>
      <c r="VJW78" s="8"/>
      <c r="VJX78" s="8"/>
      <c r="VJY78" s="8"/>
      <c r="VJZ78" s="8"/>
      <c r="VKA78" s="8"/>
      <c r="VKB78" s="8"/>
      <c r="VKC78" s="8"/>
      <c r="VKD78" s="8"/>
      <c r="VKE78" s="8"/>
      <c r="VKF78" s="8"/>
      <c r="VKG78" s="8"/>
      <c r="VKH78" s="8"/>
      <c r="VKI78" s="8"/>
      <c r="VKJ78" s="8"/>
      <c r="VKK78" s="8"/>
      <c r="VKL78" s="8"/>
      <c r="VKM78" s="8"/>
      <c r="VKN78" s="8"/>
      <c r="VKO78" s="8"/>
      <c r="VKP78" s="8"/>
      <c r="VKQ78" s="8"/>
      <c r="VKR78" s="8"/>
      <c r="VKS78" s="8"/>
      <c r="VKT78" s="8"/>
      <c r="VKU78" s="8"/>
      <c r="VKV78" s="8"/>
      <c r="VKW78" s="8"/>
      <c r="VKX78" s="8"/>
      <c r="VKY78" s="8"/>
      <c r="VKZ78" s="8"/>
      <c r="VLA78" s="8"/>
      <c r="VLB78" s="8"/>
      <c r="VLC78" s="8"/>
      <c r="VLD78" s="8"/>
      <c r="VLE78" s="8"/>
      <c r="VLF78" s="8"/>
      <c r="VLG78" s="8"/>
      <c r="VLH78" s="8"/>
      <c r="VLI78" s="8"/>
      <c r="VLJ78" s="8"/>
      <c r="VLK78" s="8"/>
      <c r="VLL78" s="8"/>
      <c r="VLM78" s="8"/>
      <c r="VLN78" s="8"/>
      <c r="VLO78" s="8"/>
      <c r="VLP78" s="8"/>
      <c r="VLQ78" s="8"/>
      <c r="VLR78" s="8"/>
      <c r="VLS78" s="8"/>
      <c r="VLT78" s="8"/>
      <c r="VLU78" s="8"/>
      <c r="VLV78" s="8"/>
      <c r="VLW78" s="8"/>
      <c r="VLX78" s="8"/>
      <c r="VLY78" s="8"/>
      <c r="VLZ78" s="8"/>
      <c r="VMA78" s="8"/>
      <c r="VMB78" s="8"/>
      <c r="VMC78" s="8"/>
      <c r="VMD78" s="8"/>
      <c r="VME78" s="8"/>
      <c r="VMF78" s="8"/>
      <c r="VMG78" s="8"/>
      <c r="VMH78" s="8"/>
      <c r="VMI78" s="8"/>
      <c r="VMJ78" s="8"/>
      <c r="VMK78" s="8"/>
      <c r="VML78" s="8"/>
      <c r="VMM78" s="8"/>
      <c r="VMN78" s="8"/>
      <c r="VMO78" s="8"/>
      <c r="VMP78" s="8"/>
      <c r="VMQ78" s="8"/>
      <c r="VMR78" s="8"/>
      <c r="VMS78" s="8"/>
      <c r="VMT78" s="8"/>
      <c r="VMU78" s="8"/>
      <c r="VMV78" s="8"/>
      <c r="VMW78" s="8"/>
      <c r="VMX78" s="8"/>
      <c r="VMY78" s="8"/>
      <c r="VMZ78" s="8"/>
      <c r="VNA78" s="8"/>
      <c r="VNB78" s="8"/>
      <c r="VNC78" s="8"/>
      <c r="VND78" s="8"/>
      <c r="VNE78" s="8"/>
      <c r="VNF78" s="8"/>
      <c r="VNG78" s="8"/>
      <c r="VNH78" s="8"/>
      <c r="VNI78" s="8"/>
      <c r="VNJ78" s="8"/>
      <c r="VNK78" s="8"/>
      <c r="VNL78" s="8"/>
      <c r="VNM78" s="8"/>
      <c r="VNN78" s="8"/>
      <c r="VNO78" s="8"/>
      <c r="VNP78" s="8"/>
      <c r="VNQ78" s="8"/>
      <c r="VNR78" s="8"/>
      <c r="VNS78" s="8"/>
      <c r="VNT78" s="8"/>
      <c r="VNU78" s="8"/>
      <c r="VNV78" s="8"/>
      <c r="VNW78" s="8"/>
      <c r="VNX78" s="8"/>
      <c r="VNY78" s="8"/>
      <c r="VNZ78" s="8"/>
      <c r="VOA78" s="8"/>
      <c r="VOB78" s="8"/>
      <c r="VOC78" s="8"/>
      <c r="VOD78" s="8"/>
      <c r="VOE78" s="8"/>
      <c r="VOF78" s="8"/>
      <c r="VOG78" s="8"/>
      <c r="VOH78" s="8"/>
      <c r="VOI78" s="8"/>
      <c r="VOJ78" s="8"/>
      <c r="VOK78" s="8"/>
      <c r="VOL78" s="8"/>
      <c r="VOM78" s="8"/>
      <c r="VON78" s="8"/>
      <c r="VOO78" s="8"/>
      <c r="VOP78" s="8"/>
      <c r="VOQ78" s="8"/>
      <c r="VOR78" s="8"/>
      <c r="VOS78" s="8"/>
      <c r="VOT78" s="8"/>
      <c r="VOU78" s="8"/>
      <c r="VOV78" s="8"/>
      <c r="VOW78" s="8"/>
      <c r="VOX78" s="8"/>
      <c r="VOY78" s="8"/>
      <c r="VOZ78" s="8"/>
      <c r="VPA78" s="8"/>
      <c r="VPB78" s="8"/>
      <c r="VPC78" s="8"/>
      <c r="VPD78" s="8"/>
      <c r="VPE78" s="8"/>
      <c r="VPF78" s="8"/>
      <c r="VPG78" s="8"/>
      <c r="VPH78" s="8"/>
      <c r="VPI78" s="8"/>
      <c r="VPJ78" s="8"/>
      <c r="VPK78" s="8"/>
      <c r="VPL78" s="8"/>
      <c r="VPM78" s="8"/>
      <c r="VPN78" s="8"/>
      <c r="VPO78" s="8"/>
      <c r="VPP78" s="8"/>
      <c r="VPQ78" s="8"/>
      <c r="VPR78" s="8"/>
      <c r="VPS78" s="8"/>
      <c r="VPT78" s="8"/>
      <c r="VPU78" s="8"/>
      <c r="VPV78" s="8"/>
      <c r="VPW78" s="8"/>
      <c r="VPX78" s="8"/>
      <c r="VPY78" s="8"/>
      <c r="VPZ78" s="8"/>
      <c r="VQA78" s="8"/>
      <c r="VQB78" s="8"/>
      <c r="VQC78" s="8"/>
      <c r="VQD78" s="8"/>
      <c r="VQE78" s="8"/>
      <c r="VQF78" s="8"/>
      <c r="VQG78" s="8"/>
      <c r="VQH78" s="8"/>
      <c r="VQI78" s="8"/>
      <c r="VQJ78" s="8"/>
      <c r="VQK78" s="8"/>
      <c r="VQL78" s="8"/>
      <c r="VQM78" s="8"/>
      <c r="VQN78" s="8"/>
      <c r="VQO78" s="8"/>
      <c r="VQP78" s="8"/>
      <c r="VQQ78" s="8"/>
      <c r="VQR78" s="8"/>
      <c r="VQS78" s="8"/>
      <c r="VQT78" s="8"/>
      <c r="VQU78" s="8"/>
      <c r="VQV78" s="8"/>
      <c r="VQW78" s="8"/>
      <c r="VQX78" s="8"/>
      <c r="VQY78" s="8"/>
      <c r="VQZ78" s="8"/>
      <c r="VRA78" s="8"/>
      <c r="VRB78" s="8"/>
      <c r="VRC78" s="8"/>
      <c r="VRD78" s="8"/>
      <c r="VRE78" s="8"/>
      <c r="VRF78" s="8"/>
      <c r="VRG78" s="8"/>
      <c r="VRH78" s="8"/>
      <c r="VRI78" s="8"/>
      <c r="VRJ78" s="8"/>
      <c r="VRK78" s="8"/>
      <c r="VRL78" s="8"/>
      <c r="VRM78" s="8"/>
      <c r="VRN78" s="8"/>
      <c r="VRO78" s="8"/>
      <c r="VRP78" s="8"/>
      <c r="VRQ78" s="8"/>
      <c r="VRR78" s="8"/>
      <c r="VRS78" s="8"/>
      <c r="VRT78" s="8"/>
      <c r="VRU78" s="8"/>
      <c r="VRV78" s="8"/>
      <c r="VRW78" s="8"/>
      <c r="VRX78" s="8"/>
      <c r="VRY78" s="8"/>
      <c r="VRZ78" s="8"/>
      <c r="VSA78" s="8"/>
      <c r="VSB78" s="8"/>
      <c r="VSC78" s="8"/>
      <c r="VSD78" s="8"/>
      <c r="VSE78" s="8"/>
      <c r="VSF78" s="8"/>
      <c r="VSG78" s="8"/>
      <c r="VSH78" s="8"/>
      <c r="VSI78" s="8"/>
      <c r="VSJ78" s="8"/>
      <c r="VSK78" s="8"/>
      <c r="VSL78" s="8"/>
      <c r="VSM78" s="8"/>
      <c r="VSN78" s="8"/>
      <c r="VSO78" s="8"/>
      <c r="VSP78" s="8"/>
      <c r="VSQ78" s="8"/>
      <c r="VSR78" s="8"/>
      <c r="VSS78" s="8"/>
      <c r="VST78" s="8"/>
      <c r="VSU78" s="8"/>
      <c r="VSV78" s="8"/>
      <c r="VSW78" s="8"/>
      <c r="VSX78" s="8"/>
      <c r="VSY78" s="8"/>
      <c r="VSZ78" s="8"/>
      <c r="VTA78" s="8"/>
      <c r="VTB78" s="8"/>
      <c r="VTC78" s="8"/>
      <c r="VTD78" s="8"/>
      <c r="VTE78" s="8"/>
      <c r="VTF78" s="8"/>
      <c r="VTG78" s="8"/>
      <c r="VTH78" s="8"/>
      <c r="VTI78" s="8"/>
      <c r="VTJ78" s="8"/>
      <c r="VTK78" s="8"/>
      <c r="VTL78" s="8"/>
      <c r="VTM78" s="8"/>
      <c r="VTN78" s="8"/>
      <c r="VTO78" s="8"/>
      <c r="VTP78" s="8"/>
      <c r="VTQ78" s="8"/>
      <c r="VTR78" s="8"/>
      <c r="VTS78" s="8"/>
      <c r="VTT78" s="8"/>
      <c r="VTU78" s="8"/>
      <c r="VTV78" s="8"/>
      <c r="VTW78" s="8"/>
      <c r="VTX78" s="8"/>
      <c r="VTY78" s="8"/>
      <c r="VTZ78" s="8"/>
      <c r="VUA78" s="8"/>
      <c r="VUB78" s="8"/>
      <c r="VUC78" s="8"/>
      <c r="VUD78" s="8"/>
      <c r="VUE78" s="8"/>
      <c r="VUF78" s="8"/>
      <c r="VUG78" s="8"/>
      <c r="VUH78" s="8"/>
      <c r="VUI78" s="8"/>
      <c r="VUJ78" s="8"/>
      <c r="VUK78" s="8"/>
      <c r="VUL78" s="8"/>
      <c r="VUM78" s="8"/>
      <c r="VUN78" s="8"/>
      <c r="VUO78" s="8"/>
      <c r="VUP78" s="8"/>
      <c r="VUQ78" s="8"/>
      <c r="VUR78" s="8"/>
      <c r="VUS78" s="8"/>
      <c r="VUT78" s="8"/>
      <c r="VUU78" s="8"/>
      <c r="VUV78" s="8"/>
      <c r="VUW78" s="8"/>
      <c r="VUX78" s="8"/>
      <c r="VUY78" s="8"/>
      <c r="VUZ78" s="8"/>
      <c r="VVA78" s="8"/>
      <c r="VVB78" s="8"/>
      <c r="VVC78" s="8"/>
      <c r="VVD78" s="8"/>
      <c r="VVE78" s="8"/>
      <c r="VVF78" s="8"/>
      <c r="VVG78" s="8"/>
      <c r="VVH78" s="8"/>
      <c r="VVI78" s="8"/>
      <c r="VVJ78" s="8"/>
      <c r="VVK78" s="8"/>
      <c r="VVL78" s="8"/>
      <c r="VVM78" s="8"/>
      <c r="VVN78" s="8"/>
      <c r="VVO78" s="8"/>
      <c r="VVP78" s="8"/>
      <c r="VVQ78" s="8"/>
      <c r="VVR78" s="8"/>
      <c r="VVS78" s="8"/>
      <c r="VVT78" s="8"/>
      <c r="VVU78" s="8"/>
      <c r="VVV78" s="8"/>
      <c r="VVW78" s="8"/>
      <c r="VVX78" s="8"/>
      <c r="VVY78" s="8"/>
      <c r="VVZ78" s="8"/>
      <c r="VWA78" s="8"/>
      <c r="VWB78" s="8"/>
      <c r="VWC78" s="8"/>
      <c r="VWD78" s="8"/>
      <c r="VWE78" s="8"/>
      <c r="VWF78" s="8"/>
      <c r="VWG78" s="8"/>
      <c r="VWH78" s="8"/>
      <c r="VWI78" s="8"/>
      <c r="VWJ78" s="8"/>
      <c r="VWK78" s="8"/>
      <c r="VWL78" s="8"/>
      <c r="VWM78" s="8"/>
      <c r="VWN78" s="8"/>
      <c r="VWO78" s="8"/>
      <c r="VWP78" s="8"/>
      <c r="VWQ78" s="8"/>
      <c r="VWR78" s="8"/>
      <c r="VWS78" s="8"/>
      <c r="VWT78" s="8"/>
      <c r="VWU78" s="8"/>
      <c r="VWV78" s="8"/>
      <c r="VWW78" s="8"/>
      <c r="VWX78" s="8"/>
      <c r="VWY78" s="8"/>
      <c r="VWZ78" s="8"/>
      <c r="VXA78" s="8"/>
      <c r="VXB78" s="8"/>
      <c r="VXC78" s="8"/>
      <c r="VXD78" s="8"/>
      <c r="VXE78" s="8"/>
      <c r="VXF78" s="8"/>
      <c r="VXG78" s="8"/>
      <c r="VXH78" s="8"/>
      <c r="VXI78" s="8"/>
      <c r="VXJ78" s="8"/>
      <c r="VXK78" s="8"/>
      <c r="VXL78" s="8"/>
      <c r="VXM78" s="8"/>
      <c r="VXN78" s="8"/>
      <c r="VXO78" s="8"/>
      <c r="VXP78" s="8"/>
      <c r="VXQ78" s="8"/>
      <c r="VXR78" s="8"/>
      <c r="VXS78" s="8"/>
      <c r="VXT78" s="8"/>
      <c r="VXU78" s="8"/>
      <c r="VXV78" s="8"/>
      <c r="VXW78" s="8"/>
      <c r="VXX78" s="8"/>
      <c r="VXY78" s="8"/>
      <c r="VXZ78" s="8"/>
      <c r="VYA78" s="8"/>
      <c r="VYB78" s="8"/>
      <c r="VYC78" s="8"/>
      <c r="VYD78" s="8"/>
      <c r="VYE78" s="8"/>
      <c r="VYF78" s="8"/>
      <c r="VYG78" s="8"/>
      <c r="VYH78" s="8"/>
      <c r="VYI78" s="8"/>
      <c r="VYJ78" s="8"/>
      <c r="VYK78" s="8"/>
      <c r="VYL78" s="8"/>
      <c r="VYM78" s="8"/>
      <c r="VYN78" s="8"/>
      <c r="VYO78" s="8"/>
      <c r="VYP78" s="8"/>
      <c r="VYQ78" s="8"/>
      <c r="VYR78" s="8"/>
      <c r="VYS78" s="8"/>
      <c r="VYT78" s="8"/>
      <c r="VYU78" s="8"/>
      <c r="VYV78" s="8"/>
      <c r="VYW78" s="8"/>
      <c r="VYX78" s="8"/>
      <c r="VYY78" s="8"/>
      <c r="VYZ78" s="8"/>
      <c r="VZA78" s="8"/>
      <c r="VZB78" s="8"/>
      <c r="VZC78" s="8"/>
      <c r="VZD78" s="8"/>
      <c r="VZE78" s="8"/>
      <c r="VZF78" s="8"/>
      <c r="VZG78" s="8"/>
      <c r="VZH78" s="8"/>
      <c r="VZI78" s="8"/>
      <c r="VZJ78" s="8"/>
      <c r="VZK78" s="8"/>
      <c r="VZL78" s="8"/>
      <c r="VZM78" s="8"/>
      <c r="VZN78" s="8"/>
      <c r="VZO78" s="8"/>
      <c r="VZP78" s="8"/>
      <c r="VZQ78" s="8"/>
      <c r="VZR78" s="8"/>
      <c r="VZS78" s="8"/>
      <c r="VZT78" s="8"/>
      <c r="VZU78" s="8"/>
      <c r="VZV78" s="8"/>
      <c r="VZW78" s="8"/>
      <c r="VZX78" s="8"/>
      <c r="VZY78" s="8"/>
      <c r="VZZ78" s="8"/>
      <c r="WAA78" s="8"/>
      <c r="WAB78" s="8"/>
      <c r="WAC78" s="8"/>
      <c r="WAD78" s="8"/>
      <c r="WAE78" s="8"/>
      <c r="WAF78" s="8"/>
      <c r="WAG78" s="8"/>
      <c r="WAH78" s="8"/>
      <c r="WAI78" s="8"/>
      <c r="WAJ78" s="8"/>
      <c r="WAK78" s="8"/>
      <c r="WAL78" s="8"/>
      <c r="WAM78" s="8"/>
      <c r="WAN78" s="8"/>
      <c r="WAO78" s="8"/>
      <c r="WAP78" s="8"/>
      <c r="WAQ78" s="8"/>
      <c r="WAR78" s="8"/>
      <c r="WAS78" s="8"/>
      <c r="WAT78" s="8"/>
      <c r="WAU78" s="8"/>
      <c r="WAV78" s="8"/>
      <c r="WAW78" s="8"/>
      <c r="WAX78" s="8"/>
      <c r="WAY78" s="8"/>
      <c r="WAZ78" s="8"/>
      <c r="WBA78" s="8"/>
      <c r="WBB78" s="8"/>
      <c r="WBC78" s="8"/>
      <c r="WBD78" s="8"/>
      <c r="WBE78" s="8"/>
      <c r="WBF78" s="8"/>
      <c r="WBG78" s="8"/>
      <c r="WBH78" s="8"/>
      <c r="WBI78" s="8"/>
      <c r="WBJ78" s="8"/>
      <c r="WBK78" s="8"/>
      <c r="WBL78" s="8"/>
      <c r="WBM78" s="8"/>
      <c r="WBN78" s="8"/>
      <c r="WBO78" s="8"/>
      <c r="WBP78" s="8"/>
      <c r="WBQ78" s="8"/>
      <c r="WBR78" s="8"/>
      <c r="WBS78" s="8"/>
      <c r="WBT78" s="8"/>
      <c r="WBU78" s="8"/>
      <c r="WBV78" s="8"/>
      <c r="WBW78" s="8"/>
      <c r="WBX78" s="8"/>
      <c r="WBY78" s="8"/>
      <c r="WBZ78" s="8"/>
      <c r="WCA78" s="8"/>
      <c r="WCB78" s="8"/>
      <c r="WCC78" s="8"/>
      <c r="WCD78" s="8"/>
      <c r="WCE78" s="8"/>
      <c r="WCF78" s="8"/>
      <c r="WCG78" s="8"/>
      <c r="WCH78" s="8"/>
      <c r="WCI78" s="8"/>
      <c r="WCJ78" s="8"/>
      <c r="WCK78" s="8"/>
      <c r="WCL78" s="8"/>
      <c r="WCM78" s="8"/>
      <c r="WCN78" s="8"/>
      <c r="WCO78" s="8"/>
      <c r="WCP78" s="8"/>
      <c r="WCQ78" s="8"/>
      <c r="WCR78" s="8"/>
      <c r="WCS78" s="8"/>
      <c r="WCT78" s="8"/>
      <c r="WCU78" s="8"/>
      <c r="WCV78" s="8"/>
      <c r="WCW78" s="8"/>
      <c r="WCX78" s="8"/>
      <c r="WCY78" s="8"/>
      <c r="WCZ78" s="8"/>
      <c r="WDA78" s="8"/>
      <c r="WDB78" s="8"/>
      <c r="WDC78" s="8"/>
      <c r="WDD78" s="8"/>
      <c r="WDE78" s="8"/>
      <c r="WDF78" s="8"/>
      <c r="WDG78" s="8"/>
      <c r="WDH78" s="8"/>
      <c r="WDI78" s="8"/>
      <c r="WDJ78" s="8"/>
      <c r="WDK78" s="8"/>
      <c r="WDL78" s="8"/>
      <c r="WDM78" s="8"/>
      <c r="WDN78" s="8"/>
      <c r="WDO78" s="8"/>
      <c r="WDP78" s="8"/>
      <c r="WDQ78" s="8"/>
      <c r="WDR78" s="8"/>
      <c r="WDS78" s="8"/>
      <c r="WDT78" s="8"/>
      <c r="WDU78" s="8"/>
      <c r="WDV78" s="8"/>
      <c r="WDW78" s="8"/>
      <c r="WDX78" s="8"/>
      <c r="WDY78" s="8"/>
      <c r="WDZ78" s="8"/>
      <c r="WEA78" s="8"/>
      <c r="WEB78" s="8"/>
      <c r="WEC78" s="8"/>
      <c r="WED78" s="8"/>
      <c r="WEE78" s="8"/>
      <c r="WEF78" s="8"/>
      <c r="WEG78" s="8"/>
      <c r="WEH78" s="8"/>
      <c r="WEI78" s="8"/>
      <c r="WEJ78" s="8"/>
      <c r="WEK78" s="8"/>
      <c r="WEL78" s="8"/>
      <c r="WEM78" s="8"/>
      <c r="WEN78" s="8"/>
      <c r="WEO78" s="8"/>
      <c r="WEP78" s="8"/>
      <c r="WEQ78" s="8"/>
      <c r="WER78" s="8"/>
      <c r="WES78" s="8"/>
      <c r="WET78" s="8"/>
      <c r="WEU78" s="8"/>
      <c r="WEV78" s="8"/>
      <c r="WEW78" s="8"/>
      <c r="WEX78" s="8"/>
      <c r="WEY78" s="8"/>
      <c r="WEZ78" s="8"/>
      <c r="WFA78" s="8"/>
      <c r="WFB78" s="8"/>
      <c r="WFC78" s="8"/>
      <c r="WFD78" s="8"/>
      <c r="WFE78" s="8"/>
      <c r="WFF78" s="8"/>
      <c r="WFG78" s="8"/>
      <c r="WFH78" s="8"/>
      <c r="WFI78" s="8"/>
      <c r="WFJ78" s="8"/>
      <c r="WFK78" s="8"/>
      <c r="WFL78" s="8"/>
      <c r="WFM78" s="8"/>
      <c r="WFN78" s="8"/>
      <c r="WFO78" s="8"/>
      <c r="WFP78" s="8"/>
      <c r="WFQ78" s="8"/>
      <c r="WFR78" s="8"/>
      <c r="WFS78" s="8"/>
      <c r="WFT78" s="8"/>
      <c r="WFU78" s="8"/>
      <c r="WFV78" s="8"/>
      <c r="WFW78" s="8"/>
      <c r="WFX78" s="8"/>
      <c r="WFY78" s="8"/>
      <c r="WFZ78" s="8"/>
      <c r="WGA78" s="8"/>
      <c r="WGB78" s="8"/>
      <c r="WGC78" s="8"/>
      <c r="WGD78" s="8"/>
      <c r="WGE78" s="8"/>
      <c r="WGF78" s="8"/>
      <c r="WGG78" s="8"/>
      <c r="WGH78" s="8"/>
      <c r="WGI78" s="8"/>
      <c r="WGJ78" s="8"/>
      <c r="WGK78" s="8"/>
      <c r="WGL78" s="8"/>
      <c r="WGM78" s="8"/>
      <c r="WGN78" s="8"/>
      <c r="WGO78" s="8"/>
      <c r="WGP78" s="8"/>
      <c r="WGQ78" s="8"/>
      <c r="WGR78" s="8"/>
      <c r="WGS78" s="8"/>
      <c r="WGT78" s="8"/>
      <c r="WGU78" s="8"/>
      <c r="WGV78" s="8"/>
      <c r="WGW78" s="8"/>
      <c r="WGX78" s="8"/>
      <c r="WGY78" s="8"/>
      <c r="WGZ78" s="8"/>
      <c r="WHA78" s="8"/>
      <c r="WHB78" s="8"/>
      <c r="WHC78" s="8"/>
      <c r="WHD78" s="8"/>
      <c r="WHE78" s="8"/>
      <c r="WHF78" s="8"/>
      <c r="WHG78" s="8"/>
      <c r="WHH78" s="8"/>
      <c r="WHI78" s="8"/>
      <c r="WHJ78" s="8"/>
      <c r="WHK78" s="8"/>
      <c r="WHL78" s="8"/>
      <c r="WHM78" s="8"/>
      <c r="WHN78" s="8"/>
      <c r="WHO78" s="8"/>
      <c r="WHP78" s="8"/>
      <c r="WHQ78" s="8"/>
      <c r="WHR78" s="8"/>
      <c r="WHS78" s="8"/>
      <c r="WHT78" s="8"/>
      <c r="WHU78" s="8"/>
      <c r="WHV78" s="8"/>
      <c r="WHW78" s="8"/>
      <c r="WHX78" s="8"/>
      <c r="WHY78" s="8"/>
      <c r="WHZ78" s="8"/>
      <c r="WIA78" s="8"/>
      <c r="WIB78" s="8"/>
      <c r="WIC78" s="8"/>
      <c r="WID78" s="8"/>
      <c r="WIE78" s="8"/>
      <c r="WIF78" s="8"/>
      <c r="WIG78" s="8"/>
      <c r="WIH78" s="8"/>
      <c r="WII78" s="8"/>
      <c r="WIJ78" s="8"/>
      <c r="WIK78" s="8"/>
      <c r="WIL78" s="8"/>
      <c r="WIM78" s="8"/>
      <c r="WIN78" s="8"/>
      <c r="WIO78" s="8"/>
      <c r="WIP78" s="8"/>
      <c r="WIQ78" s="8"/>
      <c r="WIR78" s="8"/>
      <c r="WIS78" s="8"/>
      <c r="WIT78" s="8"/>
      <c r="WIU78" s="8"/>
      <c r="WIV78" s="8"/>
      <c r="WIW78" s="8"/>
      <c r="WIX78" s="8"/>
      <c r="WIY78" s="8"/>
      <c r="WIZ78" s="8"/>
      <c r="WJA78" s="8"/>
      <c r="WJB78" s="8"/>
      <c r="WJC78" s="8"/>
      <c r="WJD78" s="8"/>
      <c r="WJE78" s="8"/>
      <c r="WJF78" s="8"/>
      <c r="WJG78" s="8"/>
      <c r="WJH78" s="8"/>
      <c r="WJI78" s="8"/>
      <c r="WJJ78" s="8"/>
      <c r="WJK78" s="8"/>
      <c r="WJL78" s="8"/>
      <c r="WJM78" s="8"/>
      <c r="WJN78" s="8"/>
      <c r="WJO78" s="8"/>
      <c r="WJP78" s="8"/>
      <c r="WJQ78" s="8"/>
      <c r="WJR78" s="8"/>
      <c r="WJS78" s="8"/>
      <c r="WJT78" s="8"/>
      <c r="WJU78" s="8"/>
      <c r="WJV78" s="8"/>
      <c r="WJW78" s="8"/>
      <c r="WJX78" s="8"/>
      <c r="WJY78" s="8"/>
      <c r="WJZ78" s="8"/>
      <c r="WKA78" s="8"/>
      <c r="WKB78" s="8"/>
      <c r="WKC78" s="8"/>
      <c r="WKD78" s="8"/>
      <c r="WKE78" s="8"/>
      <c r="WKF78" s="8"/>
      <c r="WKG78" s="8"/>
      <c r="WKH78" s="8"/>
      <c r="WKI78" s="8"/>
      <c r="WKJ78" s="8"/>
      <c r="WKK78" s="8"/>
      <c r="WKL78" s="8"/>
      <c r="WKM78" s="8"/>
      <c r="WKN78" s="8"/>
      <c r="WKO78" s="8"/>
      <c r="WKP78" s="8"/>
      <c r="WKQ78" s="8"/>
      <c r="WKR78" s="8"/>
      <c r="WKS78" s="8"/>
      <c r="WKT78" s="8"/>
      <c r="WKU78" s="8"/>
      <c r="WKV78" s="8"/>
      <c r="WKW78" s="8"/>
      <c r="WKX78" s="8"/>
      <c r="WKY78" s="8"/>
      <c r="WKZ78" s="8"/>
      <c r="WLA78" s="8"/>
      <c r="WLB78" s="8"/>
      <c r="WLC78" s="8"/>
      <c r="WLD78" s="8"/>
      <c r="WLE78" s="8"/>
      <c r="WLF78" s="8"/>
      <c r="WLG78" s="8"/>
      <c r="WLH78" s="8"/>
      <c r="WLI78" s="8"/>
      <c r="WLJ78" s="8"/>
      <c r="WLK78" s="8"/>
      <c r="WLL78" s="8"/>
      <c r="WLM78" s="8"/>
      <c r="WLN78" s="8"/>
      <c r="WLO78" s="8"/>
      <c r="WLP78" s="8"/>
      <c r="WLQ78" s="8"/>
      <c r="WLR78" s="8"/>
      <c r="WLS78" s="8"/>
      <c r="WLT78" s="8"/>
      <c r="WLU78" s="8"/>
      <c r="WLV78" s="8"/>
      <c r="WLW78" s="8"/>
      <c r="WLX78" s="8"/>
      <c r="WLY78" s="8"/>
      <c r="WLZ78" s="8"/>
      <c r="WMA78" s="8"/>
      <c r="WMB78" s="8"/>
      <c r="WMC78" s="8"/>
      <c r="WMD78" s="8"/>
      <c r="WME78" s="8"/>
      <c r="WMF78" s="8"/>
      <c r="WMG78" s="8"/>
      <c r="WMH78" s="8"/>
      <c r="WMI78" s="8"/>
      <c r="WMJ78" s="8"/>
      <c r="WMK78" s="8"/>
      <c r="WML78" s="8"/>
      <c r="WMM78" s="8"/>
      <c r="WMN78" s="8"/>
      <c r="WMO78" s="8"/>
      <c r="WMP78" s="8"/>
      <c r="WMQ78" s="8"/>
      <c r="WMR78" s="8"/>
      <c r="WMS78" s="8"/>
      <c r="WMT78" s="8"/>
      <c r="WMU78" s="8"/>
      <c r="WMV78" s="8"/>
      <c r="WMW78" s="8"/>
      <c r="WMX78" s="8"/>
      <c r="WMY78" s="8"/>
      <c r="WMZ78" s="8"/>
      <c r="WNA78" s="8"/>
      <c r="WNB78" s="8"/>
      <c r="WNC78" s="8"/>
      <c r="WND78" s="8"/>
      <c r="WNE78" s="8"/>
      <c r="WNF78" s="8"/>
      <c r="WNG78" s="8"/>
      <c r="WNH78" s="8"/>
      <c r="WNI78" s="8"/>
      <c r="WNJ78" s="8"/>
      <c r="WNK78" s="8"/>
      <c r="WNL78" s="8"/>
      <c r="WNM78" s="8"/>
      <c r="WNN78" s="8"/>
      <c r="WNO78" s="8"/>
      <c r="WNP78" s="8"/>
      <c r="WNQ78" s="8"/>
      <c r="WNR78" s="8"/>
      <c r="WNS78" s="8"/>
      <c r="WNT78" s="8"/>
      <c r="WNU78" s="8"/>
      <c r="WNV78" s="8"/>
      <c r="WNW78" s="8"/>
      <c r="WNX78" s="8"/>
      <c r="WNY78" s="8"/>
      <c r="WNZ78" s="8"/>
      <c r="WOA78" s="8"/>
      <c r="WOB78" s="8"/>
      <c r="WOC78" s="8"/>
      <c r="WOD78" s="8"/>
      <c r="WOE78" s="8"/>
      <c r="WOF78" s="8"/>
      <c r="WOG78" s="8"/>
      <c r="WOH78" s="8"/>
      <c r="WOI78" s="8"/>
      <c r="WOJ78" s="8"/>
      <c r="WOK78" s="8"/>
      <c r="WOL78" s="8"/>
      <c r="WOM78" s="8"/>
      <c r="WON78" s="8"/>
      <c r="WOO78" s="8"/>
      <c r="WOP78" s="8"/>
      <c r="WOQ78" s="8"/>
      <c r="WOR78" s="8"/>
      <c r="WOS78" s="8"/>
      <c r="WOT78" s="8"/>
      <c r="WOU78" s="8"/>
      <c r="WOV78" s="8"/>
      <c r="WOW78" s="8"/>
      <c r="WOX78" s="8"/>
      <c r="WOY78" s="8"/>
      <c r="WOZ78" s="8"/>
      <c r="WPA78" s="8"/>
      <c r="WPB78" s="8"/>
      <c r="WPC78" s="8"/>
      <c r="WPD78" s="8"/>
      <c r="WPE78" s="8"/>
      <c r="WPF78" s="8"/>
      <c r="WPG78" s="8"/>
      <c r="WPH78" s="8"/>
      <c r="WPI78" s="8"/>
      <c r="WPJ78" s="8"/>
      <c r="WPK78" s="8"/>
      <c r="WPL78" s="8"/>
      <c r="WPM78" s="8"/>
      <c r="WPN78" s="8"/>
      <c r="WPO78" s="8"/>
      <c r="WPP78" s="8"/>
      <c r="WPQ78" s="8"/>
      <c r="WPR78" s="8"/>
      <c r="WPS78" s="8"/>
      <c r="WPT78" s="8"/>
      <c r="WPU78" s="8"/>
      <c r="WPV78" s="8"/>
      <c r="WPW78" s="8"/>
      <c r="WPX78" s="8"/>
      <c r="WPY78" s="8"/>
      <c r="WPZ78" s="8"/>
      <c r="WQA78" s="8"/>
      <c r="WQB78" s="8"/>
      <c r="WQC78" s="8"/>
      <c r="WQD78" s="8"/>
      <c r="WQE78" s="8"/>
      <c r="WQF78" s="8"/>
      <c r="WQG78" s="8"/>
      <c r="WQH78" s="8"/>
      <c r="WQI78" s="8"/>
      <c r="WQJ78" s="8"/>
      <c r="WQK78" s="8"/>
      <c r="WQL78" s="8"/>
      <c r="WQM78" s="8"/>
      <c r="WQN78" s="8"/>
      <c r="WQO78" s="8"/>
      <c r="WQP78" s="8"/>
      <c r="WQQ78" s="8"/>
      <c r="WQR78" s="8"/>
      <c r="WQS78" s="8"/>
      <c r="WQT78" s="8"/>
      <c r="WQU78" s="8"/>
      <c r="WQV78" s="8"/>
      <c r="WQW78" s="8"/>
      <c r="WQX78" s="8"/>
      <c r="WQY78" s="8"/>
      <c r="WQZ78" s="8"/>
      <c r="WRA78" s="8"/>
      <c r="WRB78" s="8"/>
      <c r="WRC78" s="8"/>
      <c r="WRD78" s="8"/>
      <c r="WRE78" s="8"/>
      <c r="WRF78" s="8"/>
      <c r="WRG78" s="8"/>
      <c r="WRH78" s="8"/>
      <c r="WRI78" s="8"/>
      <c r="WRJ78" s="8"/>
      <c r="WRK78" s="8"/>
      <c r="WRL78" s="8"/>
      <c r="WRM78" s="8"/>
      <c r="WRN78" s="8"/>
      <c r="WRO78" s="8"/>
      <c r="WRP78" s="8"/>
      <c r="WRQ78" s="8"/>
      <c r="WRR78" s="8"/>
      <c r="WRS78" s="8"/>
      <c r="WRT78" s="8"/>
      <c r="WRU78" s="8"/>
      <c r="WRV78" s="8"/>
      <c r="WRW78" s="8"/>
      <c r="WRX78" s="8"/>
      <c r="WRY78" s="8"/>
      <c r="WRZ78" s="8"/>
      <c r="WSA78" s="8"/>
      <c r="WSB78" s="8"/>
      <c r="WSC78" s="8"/>
      <c r="WSD78" s="8"/>
      <c r="WSE78" s="8"/>
      <c r="WSF78" s="8"/>
      <c r="WSG78" s="8"/>
      <c r="WSH78" s="8"/>
      <c r="WSI78" s="8"/>
      <c r="WSJ78" s="8"/>
      <c r="WSK78" s="8"/>
      <c r="WSL78" s="8"/>
      <c r="WSM78" s="8"/>
      <c r="WSN78" s="8"/>
      <c r="WSO78" s="8"/>
      <c r="WSP78" s="8"/>
      <c r="WSQ78" s="8"/>
      <c r="WSR78" s="8"/>
      <c r="WSS78" s="8"/>
      <c r="WST78" s="8"/>
      <c r="WSU78" s="8"/>
      <c r="WSV78" s="8"/>
      <c r="WSW78" s="8"/>
      <c r="WSX78" s="8"/>
      <c r="WSY78" s="8"/>
      <c r="WSZ78" s="8"/>
      <c r="WTA78" s="8"/>
      <c r="WTB78" s="8"/>
      <c r="WTC78" s="8"/>
      <c r="WTD78" s="8"/>
      <c r="WTE78" s="8"/>
      <c r="WTF78" s="8"/>
      <c r="WTG78" s="8"/>
      <c r="WTH78" s="8"/>
      <c r="WTI78" s="8"/>
      <c r="WTJ78" s="8"/>
      <c r="WTK78" s="8"/>
      <c r="WTL78" s="8"/>
      <c r="WTM78" s="8"/>
      <c r="WTN78" s="8"/>
      <c r="WTO78" s="8"/>
      <c r="WTP78" s="8"/>
      <c r="WTQ78" s="8"/>
      <c r="WTR78" s="8"/>
      <c r="WTS78" s="8"/>
      <c r="WTT78" s="8"/>
      <c r="WTU78" s="8"/>
      <c r="WTV78" s="8"/>
      <c r="WTW78" s="8"/>
      <c r="WTX78" s="8"/>
      <c r="WTY78" s="8"/>
      <c r="WTZ78" s="8"/>
      <c r="WUA78" s="8"/>
      <c r="WUB78" s="8"/>
      <c r="WUC78" s="8"/>
      <c r="WUD78" s="8"/>
      <c r="WUE78" s="8"/>
      <c r="WUF78" s="8"/>
      <c r="WUG78" s="8"/>
      <c r="WUH78" s="8"/>
      <c r="WUI78" s="8"/>
      <c r="WUJ78" s="8"/>
      <c r="WUK78" s="8"/>
      <c r="WUL78" s="8"/>
      <c r="WUM78" s="8"/>
      <c r="WUN78" s="8"/>
      <c r="WUO78" s="8"/>
      <c r="WUP78" s="8"/>
      <c r="WUQ78" s="8"/>
      <c r="WUR78" s="8"/>
      <c r="WUS78" s="8"/>
      <c r="WUT78" s="8"/>
      <c r="WUU78" s="8"/>
      <c r="WUV78" s="8"/>
      <c r="WUW78" s="8"/>
      <c r="WUX78" s="8"/>
      <c r="WUY78" s="8"/>
      <c r="WUZ78" s="8"/>
      <c r="WVA78" s="8"/>
      <c r="WVB78" s="8"/>
      <c r="WVC78" s="8"/>
      <c r="WVD78" s="8"/>
      <c r="WVE78" s="8"/>
      <c r="WVF78" s="8"/>
      <c r="WVG78" s="8"/>
      <c r="WVH78" s="8"/>
      <c r="WVI78" s="8"/>
      <c r="WVJ78" s="8"/>
      <c r="WVK78" s="8"/>
      <c r="WVL78" s="8"/>
      <c r="WVM78" s="8"/>
      <c r="WVN78" s="8"/>
      <c r="WVO78" s="8"/>
      <c r="WVP78" s="8"/>
      <c r="WVQ78" s="8"/>
      <c r="WVR78" s="8"/>
      <c r="WVS78" s="8"/>
      <c r="WVT78" s="8"/>
      <c r="WVU78" s="8"/>
      <c r="WVV78" s="8"/>
      <c r="WVW78" s="8"/>
      <c r="WVX78" s="8"/>
      <c r="WVY78" s="8"/>
      <c r="WVZ78" s="8"/>
      <c r="WWA78" s="8"/>
      <c r="WWB78" s="8"/>
      <c r="WWC78" s="8"/>
      <c r="WWD78" s="8"/>
      <c r="WWE78" s="8"/>
      <c r="WWF78" s="8"/>
      <c r="WWG78" s="8"/>
      <c r="WWH78" s="8"/>
      <c r="WWI78" s="8"/>
      <c r="WWJ78" s="8"/>
      <c r="WWK78" s="8"/>
      <c r="WWL78" s="8"/>
      <c r="WWM78" s="8"/>
      <c r="WWN78" s="8"/>
      <c r="WWO78" s="8"/>
      <c r="WWP78" s="8"/>
      <c r="WWQ78" s="8"/>
      <c r="WWR78" s="8"/>
      <c r="WWS78" s="8"/>
      <c r="WWT78" s="8"/>
      <c r="WWU78" s="8"/>
      <c r="WWV78" s="8"/>
      <c r="WWW78" s="8"/>
      <c r="WWX78" s="8"/>
      <c r="WWY78" s="8"/>
      <c r="WWZ78" s="8"/>
      <c r="WXA78" s="8"/>
      <c r="WXB78" s="8"/>
      <c r="WXC78" s="8"/>
      <c r="WXD78" s="8"/>
      <c r="WXE78" s="8"/>
      <c r="WXF78" s="8"/>
      <c r="WXG78" s="8"/>
      <c r="WXH78" s="8"/>
      <c r="WXI78" s="8"/>
      <c r="WXJ78" s="8"/>
      <c r="WXK78" s="8"/>
      <c r="WXL78" s="8"/>
      <c r="WXM78" s="8"/>
      <c r="WXN78" s="8"/>
      <c r="WXO78" s="8"/>
      <c r="WXP78" s="8"/>
      <c r="WXQ78" s="8"/>
      <c r="WXR78" s="8"/>
      <c r="WXS78" s="8"/>
      <c r="WXT78" s="8"/>
      <c r="WXU78" s="8"/>
      <c r="WXV78" s="8"/>
      <c r="WXW78" s="8"/>
      <c r="WXX78" s="8"/>
      <c r="WXY78" s="8"/>
      <c r="WXZ78" s="8"/>
      <c r="WYA78" s="8"/>
      <c r="WYB78" s="8"/>
      <c r="WYC78" s="8"/>
      <c r="WYD78" s="8"/>
      <c r="WYE78" s="8"/>
      <c r="WYF78" s="8"/>
      <c r="WYG78" s="8"/>
      <c r="WYH78" s="8"/>
      <c r="WYI78" s="8"/>
      <c r="WYJ78" s="8"/>
      <c r="WYK78" s="8"/>
      <c r="WYL78" s="8"/>
      <c r="WYM78" s="8"/>
      <c r="WYN78" s="8"/>
      <c r="WYO78" s="8"/>
      <c r="WYP78" s="8"/>
      <c r="WYQ78" s="8"/>
      <c r="WYR78" s="8"/>
      <c r="WYS78" s="8"/>
      <c r="WYT78" s="8"/>
      <c r="WYU78" s="8"/>
      <c r="WYV78" s="8"/>
      <c r="WYW78" s="8"/>
      <c r="WYX78" s="8"/>
      <c r="WYY78" s="8"/>
      <c r="WYZ78" s="8"/>
      <c r="WZA78" s="8"/>
      <c r="WZB78" s="8"/>
      <c r="WZC78" s="8"/>
      <c r="WZD78" s="8"/>
      <c r="WZE78" s="8"/>
      <c r="WZF78" s="8"/>
      <c r="WZG78" s="8"/>
      <c r="WZH78" s="8"/>
      <c r="WZI78" s="8"/>
      <c r="WZJ78" s="8"/>
      <c r="WZK78" s="8"/>
      <c r="WZL78" s="8"/>
      <c r="WZM78" s="8"/>
      <c r="WZN78" s="8"/>
      <c r="WZO78" s="8"/>
      <c r="WZP78" s="8"/>
      <c r="WZQ78" s="8"/>
      <c r="WZR78" s="8"/>
      <c r="WZS78" s="8"/>
      <c r="WZT78" s="8"/>
      <c r="WZU78" s="8"/>
      <c r="WZV78" s="8"/>
      <c r="WZW78" s="8"/>
      <c r="WZX78" s="8"/>
      <c r="WZY78" s="8"/>
      <c r="WZZ78" s="8"/>
      <c r="XAA78" s="8"/>
      <c r="XAB78" s="8"/>
      <c r="XAC78" s="8"/>
      <c r="XAD78" s="8"/>
      <c r="XAE78" s="8"/>
      <c r="XAF78" s="8"/>
      <c r="XAG78" s="8"/>
      <c r="XAH78" s="8"/>
      <c r="XAI78" s="8"/>
      <c r="XAJ78" s="8"/>
      <c r="XAK78" s="8"/>
      <c r="XAL78" s="8"/>
      <c r="XAM78" s="8"/>
      <c r="XAN78" s="8"/>
      <c r="XAO78" s="8"/>
      <c r="XAP78" s="8"/>
      <c r="XAQ78" s="8"/>
      <c r="XAR78" s="8"/>
      <c r="XAS78" s="8"/>
      <c r="XAT78" s="8"/>
      <c r="XAU78" s="8"/>
      <c r="XAV78" s="8"/>
      <c r="XAW78" s="8"/>
      <c r="XAX78" s="8"/>
      <c r="XAY78" s="8"/>
      <c r="XAZ78" s="8"/>
      <c r="XBA78" s="8"/>
      <c r="XBB78" s="8"/>
      <c r="XBC78" s="8"/>
      <c r="XBD78" s="8"/>
      <c r="XBE78" s="8"/>
      <c r="XBF78" s="8"/>
      <c r="XBG78" s="8"/>
      <c r="XBH78" s="8"/>
      <c r="XBI78" s="8"/>
      <c r="XBJ78" s="8"/>
      <c r="XBK78" s="8"/>
      <c r="XBL78" s="8"/>
      <c r="XBM78" s="8"/>
      <c r="XBN78" s="8"/>
      <c r="XBO78" s="8"/>
      <c r="XBP78" s="8"/>
      <c r="XBQ78" s="8"/>
      <c r="XBR78" s="8"/>
      <c r="XBS78" s="8"/>
      <c r="XBT78" s="8"/>
      <c r="XBU78" s="8"/>
      <c r="XBV78" s="8"/>
      <c r="XBW78" s="8"/>
      <c r="XBX78" s="8"/>
      <c r="XBY78" s="8"/>
      <c r="XBZ78" s="8"/>
      <c r="XCA78" s="8"/>
      <c r="XCB78" s="8"/>
      <c r="XCC78" s="8"/>
      <c r="XCD78" s="8"/>
      <c r="XCE78" s="8"/>
      <c r="XCF78" s="8"/>
      <c r="XCG78" s="8"/>
      <c r="XCH78" s="8"/>
      <c r="XCI78" s="8"/>
      <c r="XCJ78" s="8"/>
      <c r="XCK78" s="8"/>
      <c r="XCL78" s="8"/>
      <c r="XCM78" s="8"/>
      <c r="XCN78" s="8"/>
      <c r="XCO78" s="8"/>
      <c r="XCP78" s="8"/>
      <c r="XCQ78" s="8"/>
      <c r="XCR78" s="8"/>
      <c r="XCS78" s="8"/>
      <c r="XCT78" s="8"/>
      <c r="XCU78" s="8"/>
      <c r="XCV78" s="8"/>
      <c r="XCW78" s="8"/>
      <c r="XCX78" s="8"/>
      <c r="XCY78" s="8"/>
      <c r="XCZ78" s="8"/>
      <c r="XDA78" s="8"/>
      <c r="XDB78" s="8"/>
      <c r="XDC78" s="8"/>
      <c r="XDD78" s="8"/>
      <c r="XDE78" s="8"/>
      <c r="XDF78" s="8"/>
      <c r="XDG78" s="8"/>
      <c r="XDH78" s="8"/>
      <c r="XDI78" s="8"/>
      <c r="XDJ78" s="8"/>
      <c r="XDK78" s="8"/>
      <c r="XDL78" s="8"/>
      <c r="XDM78" s="8"/>
      <c r="XDN78" s="8"/>
      <c r="XDO78" s="8"/>
      <c r="XDP78" s="8"/>
      <c r="XDQ78" s="8"/>
      <c r="XDR78" s="8"/>
      <c r="XDS78" s="8"/>
      <c r="XDT78" s="8"/>
      <c r="XDU78" s="8"/>
      <c r="XDV78" s="8"/>
      <c r="XDW78" s="8"/>
      <c r="XDX78" s="8"/>
      <c r="XDY78" s="8"/>
      <c r="XDZ78" s="8"/>
      <c r="XEA78" s="8"/>
      <c r="XEB78" s="8"/>
      <c r="XEC78" s="8"/>
      <c r="XED78" s="8"/>
      <c r="XEE78" s="8"/>
      <c r="XEF78" s="8"/>
      <c r="XEG78" s="8"/>
      <c r="XEH78" s="8"/>
      <c r="XEI78" s="8"/>
      <c r="XEJ78" s="8"/>
      <c r="XEK78" s="8"/>
      <c r="XEL78" s="8"/>
      <c r="XEM78" s="8"/>
      <c r="XEN78" s="8"/>
      <c r="XEO78" s="8"/>
      <c r="XEP78" s="8"/>
      <c r="XEQ78" s="8"/>
      <c r="XER78" s="8"/>
      <c r="XES78" s="8"/>
      <c r="XET78" s="8"/>
      <c r="XEU78" s="8"/>
      <c r="XEV78" s="8"/>
      <c r="XEW78" s="8"/>
      <c r="XEX78" s="8"/>
      <c r="XEY78" s="8"/>
      <c r="XEZ78" s="8"/>
      <c r="XFA78" s="8"/>
      <c r="XFB78" s="8"/>
      <c r="XFC78" s="8"/>
      <c r="XFD78" s="8"/>
    </row>
    <row r="79" spans="2:16384" x14ac:dyDescent="0.25">
      <c r="B79" s="2"/>
      <c r="C79" s="2"/>
      <c r="D79" s="6" t="s">
        <v>16</v>
      </c>
      <c r="E79" s="7"/>
      <c r="F79" s="7" t="s">
        <v>23</v>
      </c>
      <c r="G79" s="22">
        <f>SUM(I79:CH79)</f>
        <v>1</v>
      </c>
      <c r="I79" s="14">
        <f>IF(AND($E$77&gt;H78,$E$77&lt;=I78),1,0)</f>
        <v>0</v>
      </c>
      <c r="J79" s="14">
        <f t="shared" ref="J79:BU79" si="70">IF(AND($E$77&gt;I78,$E$77&lt;=J78),1,0)</f>
        <v>0</v>
      </c>
      <c r="K79" s="14">
        <f t="shared" si="70"/>
        <v>0</v>
      </c>
      <c r="L79" s="14">
        <f t="shared" si="70"/>
        <v>0</v>
      </c>
      <c r="M79" s="14">
        <f t="shared" si="70"/>
        <v>0</v>
      </c>
      <c r="N79" s="14">
        <f t="shared" si="70"/>
        <v>0</v>
      </c>
      <c r="O79" s="14">
        <f t="shared" si="70"/>
        <v>0</v>
      </c>
      <c r="P79" s="14">
        <f t="shared" si="70"/>
        <v>0</v>
      </c>
      <c r="Q79" s="14">
        <f t="shared" si="70"/>
        <v>0</v>
      </c>
      <c r="R79" s="14">
        <f t="shared" si="70"/>
        <v>0</v>
      </c>
      <c r="S79" s="14">
        <f t="shared" si="70"/>
        <v>0</v>
      </c>
      <c r="T79" s="14">
        <f t="shared" si="70"/>
        <v>0</v>
      </c>
      <c r="U79" s="14">
        <f t="shared" si="70"/>
        <v>0</v>
      </c>
      <c r="V79" s="14">
        <f t="shared" si="70"/>
        <v>0</v>
      </c>
      <c r="W79" s="14">
        <f t="shared" si="70"/>
        <v>0</v>
      </c>
      <c r="X79" s="14">
        <f t="shared" si="70"/>
        <v>0</v>
      </c>
      <c r="Y79" s="14">
        <f t="shared" si="70"/>
        <v>0</v>
      </c>
      <c r="Z79" s="14">
        <f t="shared" si="70"/>
        <v>0</v>
      </c>
      <c r="AA79" s="14">
        <f t="shared" si="70"/>
        <v>0</v>
      </c>
      <c r="AB79" s="14">
        <f t="shared" si="70"/>
        <v>0</v>
      </c>
      <c r="AC79" s="14">
        <f t="shared" si="70"/>
        <v>0</v>
      </c>
      <c r="AD79" s="14">
        <f t="shared" si="70"/>
        <v>0</v>
      </c>
      <c r="AE79" s="14">
        <f t="shared" si="70"/>
        <v>0</v>
      </c>
      <c r="AF79" s="14">
        <f t="shared" si="70"/>
        <v>0</v>
      </c>
      <c r="AG79" s="14">
        <f t="shared" si="70"/>
        <v>0</v>
      </c>
      <c r="AH79" s="14">
        <f t="shared" si="70"/>
        <v>0</v>
      </c>
      <c r="AI79" s="14">
        <f t="shared" si="70"/>
        <v>0</v>
      </c>
      <c r="AJ79" s="14">
        <f t="shared" si="70"/>
        <v>0</v>
      </c>
      <c r="AK79" s="14">
        <f t="shared" si="70"/>
        <v>0</v>
      </c>
      <c r="AL79" s="14">
        <f t="shared" si="70"/>
        <v>1</v>
      </c>
      <c r="AM79" s="14">
        <f t="shared" si="70"/>
        <v>0</v>
      </c>
      <c r="AN79" s="14">
        <f t="shared" si="70"/>
        <v>0</v>
      </c>
      <c r="AO79" s="14">
        <f t="shared" si="70"/>
        <v>0</v>
      </c>
      <c r="AP79" s="14">
        <f t="shared" si="70"/>
        <v>0</v>
      </c>
      <c r="AQ79" s="14">
        <f t="shared" si="70"/>
        <v>0</v>
      </c>
      <c r="AR79" s="14">
        <f t="shared" si="70"/>
        <v>0</v>
      </c>
      <c r="AS79" s="14">
        <f t="shared" si="70"/>
        <v>0</v>
      </c>
      <c r="AT79" s="14">
        <f t="shared" si="70"/>
        <v>0</v>
      </c>
      <c r="AU79" s="14">
        <f t="shared" si="70"/>
        <v>0</v>
      </c>
      <c r="AV79" s="14">
        <f t="shared" si="70"/>
        <v>0</v>
      </c>
      <c r="AW79" s="14">
        <f t="shared" si="70"/>
        <v>0</v>
      </c>
      <c r="AX79" s="14">
        <f t="shared" si="70"/>
        <v>0</v>
      </c>
      <c r="AY79" s="14">
        <f t="shared" si="70"/>
        <v>0</v>
      </c>
      <c r="AZ79" s="14">
        <f t="shared" si="70"/>
        <v>0</v>
      </c>
      <c r="BA79" s="14">
        <f t="shared" si="70"/>
        <v>0</v>
      </c>
      <c r="BB79" s="14">
        <f t="shared" si="70"/>
        <v>0</v>
      </c>
      <c r="BC79" s="14">
        <f t="shared" si="70"/>
        <v>0</v>
      </c>
      <c r="BD79" s="14">
        <f t="shared" si="70"/>
        <v>0</v>
      </c>
      <c r="BE79" s="14">
        <f t="shared" si="70"/>
        <v>0</v>
      </c>
      <c r="BF79" s="14">
        <f t="shared" si="70"/>
        <v>0</v>
      </c>
      <c r="BG79" s="14">
        <f t="shared" si="70"/>
        <v>0</v>
      </c>
      <c r="BH79" s="14">
        <f t="shared" si="70"/>
        <v>0</v>
      </c>
      <c r="BI79" s="14">
        <f t="shared" si="70"/>
        <v>0</v>
      </c>
      <c r="BJ79" s="14">
        <f t="shared" si="70"/>
        <v>0</v>
      </c>
      <c r="BK79" s="14">
        <f t="shared" si="70"/>
        <v>0</v>
      </c>
      <c r="BL79" s="14">
        <f t="shared" si="70"/>
        <v>0</v>
      </c>
      <c r="BM79" s="14">
        <f t="shared" si="70"/>
        <v>0</v>
      </c>
      <c r="BN79" s="14">
        <f t="shared" si="70"/>
        <v>0</v>
      </c>
      <c r="BO79" s="14">
        <f t="shared" si="70"/>
        <v>0</v>
      </c>
      <c r="BP79" s="14">
        <f t="shared" si="70"/>
        <v>0</v>
      </c>
      <c r="BQ79" s="14">
        <f t="shared" si="70"/>
        <v>0</v>
      </c>
      <c r="BR79" s="14">
        <f t="shared" si="70"/>
        <v>0</v>
      </c>
      <c r="BS79" s="14">
        <f t="shared" si="70"/>
        <v>0</v>
      </c>
      <c r="BT79" s="14">
        <f t="shared" si="70"/>
        <v>0</v>
      </c>
      <c r="BU79" s="14">
        <f t="shared" si="70"/>
        <v>0</v>
      </c>
      <c r="BV79" s="14">
        <f t="shared" ref="BV79:CH79" si="71">IF(AND($E$77&gt;BU78,$E$77&lt;=BV78),1,0)</f>
        <v>0</v>
      </c>
      <c r="BW79" s="14">
        <f t="shared" si="71"/>
        <v>0</v>
      </c>
      <c r="BX79" s="14">
        <f t="shared" si="71"/>
        <v>0</v>
      </c>
      <c r="BY79" s="14">
        <f t="shared" si="71"/>
        <v>0</v>
      </c>
      <c r="BZ79" s="14">
        <f t="shared" si="71"/>
        <v>0</v>
      </c>
      <c r="CA79" s="14">
        <f t="shared" si="71"/>
        <v>0</v>
      </c>
      <c r="CB79" s="14">
        <f t="shared" si="71"/>
        <v>0</v>
      </c>
      <c r="CC79" s="14">
        <f t="shared" si="71"/>
        <v>0</v>
      </c>
      <c r="CD79" s="14">
        <f t="shared" si="71"/>
        <v>0</v>
      </c>
      <c r="CE79" s="14">
        <f t="shared" si="71"/>
        <v>0</v>
      </c>
      <c r="CF79" s="14">
        <f t="shared" si="71"/>
        <v>0</v>
      </c>
      <c r="CG79" s="14">
        <f t="shared" si="71"/>
        <v>0</v>
      </c>
      <c r="CH79" s="14">
        <f t="shared" si="71"/>
        <v>0</v>
      </c>
    </row>
    <row r="81" spans="1:86" x14ac:dyDescent="0.25">
      <c r="B81" s="5" t="s">
        <v>17</v>
      </c>
    </row>
    <row r="82" spans="1:86" x14ac:dyDescent="0.25">
      <c r="D82" s="6" t="str">
        <f>D$79</f>
        <v xml:space="preserve">Last operations date flag </v>
      </c>
      <c r="E82" s="6">
        <f t="shared" ref="E82:BP82" si="72">E$79</f>
        <v>0</v>
      </c>
      <c r="F82" s="7" t="str">
        <f t="shared" si="72"/>
        <v>Flag</v>
      </c>
      <c r="G82" s="6">
        <f t="shared" si="72"/>
        <v>1</v>
      </c>
      <c r="H82" s="6">
        <f t="shared" si="72"/>
        <v>0</v>
      </c>
      <c r="I82" s="6">
        <f t="shared" si="72"/>
        <v>0</v>
      </c>
      <c r="J82" s="6">
        <f t="shared" si="72"/>
        <v>0</v>
      </c>
      <c r="K82" s="6">
        <f t="shared" si="72"/>
        <v>0</v>
      </c>
      <c r="L82" s="6">
        <f t="shared" si="72"/>
        <v>0</v>
      </c>
      <c r="M82" s="6">
        <f t="shared" si="72"/>
        <v>0</v>
      </c>
      <c r="N82" s="6">
        <f t="shared" si="72"/>
        <v>0</v>
      </c>
      <c r="O82" s="6">
        <f t="shared" si="72"/>
        <v>0</v>
      </c>
      <c r="P82" s="6">
        <f t="shared" si="72"/>
        <v>0</v>
      </c>
      <c r="Q82" s="6">
        <f t="shared" si="72"/>
        <v>0</v>
      </c>
      <c r="R82" s="6">
        <f t="shared" si="72"/>
        <v>0</v>
      </c>
      <c r="S82" s="6">
        <f t="shared" si="72"/>
        <v>0</v>
      </c>
      <c r="T82" s="6">
        <f t="shared" si="72"/>
        <v>0</v>
      </c>
      <c r="U82" s="6">
        <f t="shared" si="72"/>
        <v>0</v>
      </c>
      <c r="V82" s="6">
        <f t="shared" si="72"/>
        <v>0</v>
      </c>
      <c r="W82" s="6">
        <f t="shared" si="72"/>
        <v>0</v>
      </c>
      <c r="X82" s="6">
        <f t="shared" si="72"/>
        <v>0</v>
      </c>
      <c r="Y82" s="6">
        <f t="shared" si="72"/>
        <v>0</v>
      </c>
      <c r="Z82" s="6">
        <f t="shared" si="72"/>
        <v>0</v>
      </c>
      <c r="AA82" s="6">
        <f t="shared" si="72"/>
        <v>0</v>
      </c>
      <c r="AB82" s="6">
        <f t="shared" si="72"/>
        <v>0</v>
      </c>
      <c r="AC82" s="6">
        <f t="shared" si="72"/>
        <v>0</v>
      </c>
      <c r="AD82" s="6">
        <f t="shared" si="72"/>
        <v>0</v>
      </c>
      <c r="AE82" s="6">
        <f t="shared" si="72"/>
        <v>0</v>
      </c>
      <c r="AF82" s="6">
        <f t="shared" si="72"/>
        <v>0</v>
      </c>
      <c r="AG82" s="6">
        <f t="shared" si="72"/>
        <v>0</v>
      </c>
      <c r="AH82" s="6">
        <f t="shared" si="72"/>
        <v>0</v>
      </c>
      <c r="AI82" s="6">
        <f t="shared" si="72"/>
        <v>0</v>
      </c>
      <c r="AJ82" s="6">
        <f t="shared" si="72"/>
        <v>0</v>
      </c>
      <c r="AK82" s="6">
        <f t="shared" si="72"/>
        <v>0</v>
      </c>
      <c r="AL82" s="6">
        <f t="shared" si="72"/>
        <v>1</v>
      </c>
      <c r="AM82" s="6">
        <f t="shared" si="72"/>
        <v>0</v>
      </c>
      <c r="AN82" s="6">
        <f t="shared" si="72"/>
        <v>0</v>
      </c>
      <c r="AO82" s="6">
        <f t="shared" si="72"/>
        <v>0</v>
      </c>
      <c r="AP82" s="6">
        <f t="shared" si="72"/>
        <v>0</v>
      </c>
      <c r="AQ82" s="6">
        <f t="shared" si="72"/>
        <v>0</v>
      </c>
      <c r="AR82" s="6">
        <f t="shared" si="72"/>
        <v>0</v>
      </c>
      <c r="AS82" s="6">
        <f t="shared" si="72"/>
        <v>0</v>
      </c>
      <c r="AT82" s="6">
        <f t="shared" si="72"/>
        <v>0</v>
      </c>
      <c r="AU82" s="6">
        <f t="shared" si="72"/>
        <v>0</v>
      </c>
      <c r="AV82" s="6">
        <f t="shared" si="72"/>
        <v>0</v>
      </c>
      <c r="AW82" s="6">
        <f t="shared" si="72"/>
        <v>0</v>
      </c>
      <c r="AX82" s="6">
        <f t="shared" si="72"/>
        <v>0</v>
      </c>
      <c r="AY82" s="6">
        <f t="shared" si="72"/>
        <v>0</v>
      </c>
      <c r="AZ82" s="6">
        <f t="shared" si="72"/>
        <v>0</v>
      </c>
      <c r="BA82" s="6">
        <f t="shared" si="72"/>
        <v>0</v>
      </c>
      <c r="BB82" s="6">
        <f t="shared" si="72"/>
        <v>0</v>
      </c>
      <c r="BC82" s="6">
        <f t="shared" si="72"/>
        <v>0</v>
      </c>
      <c r="BD82" s="6">
        <f t="shared" si="72"/>
        <v>0</v>
      </c>
      <c r="BE82" s="6">
        <f t="shared" si="72"/>
        <v>0</v>
      </c>
      <c r="BF82" s="6">
        <f t="shared" si="72"/>
        <v>0</v>
      </c>
      <c r="BG82" s="6">
        <f t="shared" si="72"/>
        <v>0</v>
      </c>
      <c r="BH82" s="6">
        <f t="shared" si="72"/>
        <v>0</v>
      </c>
      <c r="BI82" s="6">
        <f t="shared" si="72"/>
        <v>0</v>
      </c>
      <c r="BJ82" s="6">
        <f t="shared" si="72"/>
        <v>0</v>
      </c>
      <c r="BK82" s="6">
        <f t="shared" si="72"/>
        <v>0</v>
      </c>
      <c r="BL82" s="6">
        <f t="shared" si="72"/>
        <v>0</v>
      </c>
      <c r="BM82" s="6">
        <f t="shared" si="72"/>
        <v>0</v>
      </c>
      <c r="BN82" s="6">
        <f t="shared" si="72"/>
        <v>0</v>
      </c>
      <c r="BO82" s="6">
        <f t="shared" si="72"/>
        <v>0</v>
      </c>
      <c r="BP82" s="6">
        <f t="shared" si="72"/>
        <v>0</v>
      </c>
      <c r="BQ82" s="6">
        <f t="shared" ref="BQ82:CH82" si="73">BQ$79</f>
        <v>0</v>
      </c>
      <c r="BR82" s="6">
        <f t="shared" si="73"/>
        <v>0</v>
      </c>
      <c r="BS82" s="6">
        <f t="shared" si="73"/>
        <v>0</v>
      </c>
      <c r="BT82" s="6">
        <f t="shared" si="73"/>
        <v>0</v>
      </c>
      <c r="BU82" s="6">
        <f t="shared" si="73"/>
        <v>0</v>
      </c>
      <c r="BV82" s="6">
        <f t="shared" si="73"/>
        <v>0</v>
      </c>
      <c r="BW82" s="6">
        <f t="shared" si="73"/>
        <v>0</v>
      </c>
      <c r="BX82" s="6">
        <f t="shared" si="73"/>
        <v>0</v>
      </c>
      <c r="BY82" s="6">
        <f t="shared" si="73"/>
        <v>0</v>
      </c>
      <c r="BZ82" s="6">
        <f t="shared" si="73"/>
        <v>0</v>
      </c>
      <c r="CA82" s="6">
        <f t="shared" si="73"/>
        <v>0</v>
      </c>
      <c r="CB82" s="6">
        <f t="shared" si="73"/>
        <v>0</v>
      </c>
      <c r="CC82" s="6">
        <f t="shared" si="73"/>
        <v>0</v>
      </c>
      <c r="CD82" s="6">
        <f t="shared" si="73"/>
        <v>0</v>
      </c>
      <c r="CE82" s="6">
        <f t="shared" si="73"/>
        <v>0</v>
      </c>
      <c r="CF82" s="6">
        <f t="shared" si="73"/>
        <v>0</v>
      </c>
      <c r="CG82" s="6">
        <f t="shared" si="73"/>
        <v>0</v>
      </c>
      <c r="CH82" s="6">
        <f t="shared" si="73"/>
        <v>0</v>
      </c>
    </row>
    <row r="83" spans="1:86" x14ac:dyDescent="0.25">
      <c r="D83" s="6" t="s">
        <v>17</v>
      </c>
      <c r="F83" s="7" t="s">
        <v>23</v>
      </c>
      <c r="G83" s="22">
        <f>SUM(I83:CH83)</f>
        <v>1</v>
      </c>
      <c r="I83" s="14">
        <f>H82</f>
        <v>0</v>
      </c>
      <c r="J83" s="14">
        <f t="shared" ref="J83:BU83" si="74">I82</f>
        <v>0</v>
      </c>
      <c r="K83" s="14">
        <f t="shared" si="74"/>
        <v>0</v>
      </c>
      <c r="L83" s="14">
        <f t="shared" si="74"/>
        <v>0</v>
      </c>
      <c r="M83" s="14">
        <f t="shared" si="74"/>
        <v>0</v>
      </c>
      <c r="N83" s="14">
        <f t="shared" si="74"/>
        <v>0</v>
      </c>
      <c r="O83" s="14">
        <f t="shared" si="74"/>
        <v>0</v>
      </c>
      <c r="P83" s="14">
        <f t="shared" si="74"/>
        <v>0</v>
      </c>
      <c r="Q83" s="14">
        <f t="shared" si="74"/>
        <v>0</v>
      </c>
      <c r="R83" s="14">
        <f t="shared" si="74"/>
        <v>0</v>
      </c>
      <c r="S83" s="14">
        <f t="shared" si="74"/>
        <v>0</v>
      </c>
      <c r="T83" s="14">
        <f t="shared" si="74"/>
        <v>0</v>
      </c>
      <c r="U83" s="14">
        <f t="shared" si="74"/>
        <v>0</v>
      </c>
      <c r="V83" s="14">
        <f t="shared" si="74"/>
        <v>0</v>
      </c>
      <c r="W83" s="14">
        <f t="shared" si="74"/>
        <v>0</v>
      </c>
      <c r="X83" s="14">
        <f t="shared" si="74"/>
        <v>0</v>
      </c>
      <c r="Y83" s="14">
        <f t="shared" si="74"/>
        <v>0</v>
      </c>
      <c r="Z83" s="14">
        <f t="shared" si="74"/>
        <v>0</v>
      </c>
      <c r="AA83" s="14">
        <f t="shared" si="74"/>
        <v>0</v>
      </c>
      <c r="AB83" s="14">
        <f t="shared" si="74"/>
        <v>0</v>
      </c>
      <c r="AC83" s="14">
        <f t="shared" si="74"/>
        <v>0</v>
      </c>
      <c r="AD83" s="14">
        <f t="shared" si="74"/>
        <v>0</v>
      </c>
      <c r="AE83" s="14">
        <f t="shared" si="74"/>
        <v>0</v>
      </c>
      <c r="AF83" s="14">
        <f t="shared" si="74"/>
        <v>0</v>
      </c>
      <c r="AG83" s="14">
        <f t="shared" si="74"/>
        <v>0</v>
      </c>
      <c r="AH83" s="14">
        <f t="shared" si="74"/>
        <v>0</v>
      </c>
      <c r="AI83" s="14">
        <f t="shared" si="74"/>
        <v>0</v>
      </c>
      <c r="AJ83" s="14">
        <f t="shared" si="74"/>
        <v>0</v>
      </c>
      <c r="AK83" s="14">
        <f t="shared" si="74"/>
        <v>0</v>
      </c>
      <c r="AL83" s="14">
        <f t="shared" si="74"/>
        <v>0</v>
      </c>
      <c r="AM83" s="14">
        <f t="shared" si="74"/>
        <v>1</v>
      </c>
      <c r="AN83" s="14">
        <f t="shared" si="74"/>
        <v>0</v>
      </c>
      <c r="AO83" s="14">
        <f t="shared" si="74"/>
        <v>0</v>
      </c>
      <c r="AP83" s="14">
        <f t="shared" si="74"/>
        <v>0</v>
      </c>
      <c r="AQ83" s="14">
        <f t="shared" si="74"/>
        <v>0</v>
      </c>
      <c r="AR83" s="14">
        <f t="shared" si="74"/>
        <v>0</v>
      </c>
      <c r="AS83" s="14">
        <f t="shared" si="74"/>
        <v>0</v>
      </c>
      <c r="AT83" s="14">
        <f t="shared" si="74"/>
        <v>0</v>
      </c>
      <c r="AU83" s="14">
        <f t="shared" si="74"/>
        <v>0</v>
      </c>
      <c r="AV83" s="14">
        <f t="shared" si="74"/>
        <v>0</v>
      </c>
      <c r="AW83" s="14">
        <f t="shared" si="74"/>
        <v>0</v>
      </c>
      <c r="AX83" s="14">
        <f t="shared" si="74"/>
        <v>0</v>
      </c>
      <c r="AY83" s="14">
        <f t="shared" si="74"/>
        <v>0</v>
      </c>
      <c r="AZ83" s="14">
        <f t="shared" si="74"/>
        <v>0</v>
      </c>
      <c r="BA83" s="14">
        <f t="shared" si="74"/>
        <v>0</v>
      </c>
      <c r="BB83" s="14">
        <f t="shared" si="74"/>
        <v>0</v>
      </c>
      <c r="BC83" s="14">
        <f t="shared" si="74"/>
        <v>0</v>
      </c>
      <c r="BD83" s="14">
        <f t="shared" si="74"/>
        <v>0</v>
      </c>
      <c r="BE83" s="14">
        <f t="shared" si="74"/>
        <v>0</v>
      </c>
      <c r="BF83" s="14">
        <f t="shared" si="74"/>
        <v>0</v>
      </c>
      <c r="BG83" s="14">
        <f t="shared" si="74"/>
        <v>0</v>
      </c>
      <c r="BH83" s="14">
        <f t="shared" si="74"/>
        <v>0</v>
      </c>
      <c r="BI83" s="14">
        <f t="shared" si="74"/>
        <v>0</v>
      </c>
      <c r="BJ83" s="14">
        <f t="shared" si="74"/>
        <v>0</v>
      </c>
      <c r="BK83" s="14">
        <f t="shared" si="74"/>
        <v>0</v>
      </c>
      <c r="BL83" s="14">
        <f t="shared" si="74"/>
        <v>0</v>
      </c>
      <c r="BM83" s="14">
        <f t="shared" si="74"/>
        <v>0</v>
      </c>
      <c r="BN83" s="14">
        <f t="shared" si="74"/>
        <v>0</v>
      </c>
      <c r="BO83" s="14">
        <f t="shared" si="74"/>
        <v>0</v>
      </c>
      <c r="BP83" s="14">
        <f t="shared" si="74"/>
        <v>0</v>
      </c>
      <c r="BQ83" s="14">
        <f t="shared" si="74"/>
        <v>0</v>
      </c>
      <c r="BR83" s="14">
        <f t="shared" si="74"/>
        <v>0</v>
      </c>
      <c r="BS83" s="14">
        <f t="shared" si="74"/>
        <v>0</v>
      </c>
      <c r="BT83" s="14">
        <f t="shared" si="74"/>
        <v>0</v>
      </c>
      <c r="BU83" s="14">
        <f t="shared" si="74"/>
        <v>0</v>
      </c>
      <c r="BV83" s="14">
        <f t="shared" ref="BV83:CH83" si="75">BU82</f>
        <v>0</v>
      </c>
      <c r="BW83" s="14">
        <f t="shared" si="75"/>
        <v>0</v>
      </c>
      <c r="BX83" s="14">
        <f t="shared" si="75"/>
        <v>0</v>
      </c>
      <c r="BY83" s="14">
        <f t="shared" si="75"/>
        <v>0</v>
      </c>
      <c r="BZ83" s="14">
        <f t="shared" si="75"/>
        <v>0</v>
      </c>
      <c r="CA83" s="14">
        <f t="shared" si="75"/>
        <v>0</v>
      </c>
      <c r="CB83" s="14">
        <f t="shared" si="75"/>
        <v>0</v>
      </c>
      <c r="CC83" s="14">
        <f t="shared" si="75"/>
        <v>0</v>
      </c>
      <c r="CD83" s="14">
        <f t="shared" si="75"/>
        <v>0</v>
      </c>
      <c r="CE83" s="14">
        <f t="shared" si="75"/>
        <v>0</v>
      </c>
      <c r="CF83" s="14">
        <f t="shared" si="75"/>
        <v>0</v>
      </c>
      <c r="CG83" s="14">
        <f t="shared" si="75"/>
        <v>0</v>
      </c>
      <c r="CH83" s="14">
        <f t="shared" si="75"/>
        <v>0</v>
      </c>
    </row>
    <row r="85" spans="1:86" x14ac:dyDescent="0.25">
      <c r="B85" s="5" t="s">
        <v>18</v>
      </c>
    </row>
    <row r="86" spans="1:86" x14ac:dyDescent="0.25">
      <c r="D86" s="6" t="str">
        <f>D$83</f>
        <v xml:space="preserve">1st post operations date flag </v>
      </c>
      <c r="E86" s="6">
        <f t="shared" ref="E86:BP86" si="76">E$83</f>
        <v>0</v>
      </c>
      <c r="F86" s="7" t="str">
        <f t="shared" si="76"/>
        <v>Flag</v>
      </c>
      <c r="G86" s="6">
        <f t="shared" si="76"/>
        <v>1</v>
      </c>
      <c r="H86" s="6">
        <f t="shared" si="76"/>
        <v>0</v>
      </c>
      <c r="I86" s="6">
        <f t="shared" si="76"/>
        <v>0</v>
      </c>
      <c r="J86" s="6">
        <f t="shared" si="76"/>
        <v>0</v>
      </c>
      <c r="K86" s="6">
        <f t="shared" si="76"/>
        <v>0</v>
      </c>
      <c r="L86" s="6">
        <f t="shared" si="76"/>
        <v>0</v>
      </c>
      <c r="M86" s="6">
        <f t="shared" si="76"/>
        <v>0</v>
      </c>
      <c r="N86" s="6">
        <f t="shared" si="76"/>
        <v>0</v>
      </c>
      <c r="O86" s="6">
        <f t="shared" si="76"/>
        <v>0</v>
      </c>
      <c r="P86" s="6">
        <f t="shared" si="76"/>
        <v>0</v>
      </c>
      <c r="Q86" s="6">
        <f t="shared" si="76"/>
        <v>0</v>
      </c>
      <c r="R86" s="6">
        <f t="shared" si="76"/>
        <v>0</v>
      </c>
      <c r="S86" s="6">
        <f t="shared" si="76"/>
        <v>0</v>
      </c>
      <c r="T86" s="6">
        <f t="shared" si="76"/>
        <v>0</v>
      </c>
      <c r="U86" s="6">
        <f t="shared" si="76"/>
        <v>0</v>
      </c>
      <c r="V86" s="6">
        <f t="shared" si="76"/>
        <v>0</v>
      </c>
      <c r="W86" s="6">
        <f t="shared" si="76"/>
        <v>0</v>
      </c>
      <c r="X86" s="6">
        <f t="shared" si="76"/>
        <v>0</v>
      </c>
      <c r="Y86" s="6">
        <f t="shared" si="76"/>
        <v>0</v>
      </c>
      <c r="Z86" s="6">
        <f t="shared" si="76"/>
        <v>0</v>
      </c>
      <c r="AA86" s="6">
        <f t="shared" si="76"/>
        <v>0</v>
      </c>
      <c r="AB86" s="6">
        <f t="shared" si="76"/>
        <v>0</v>
      </c>
      <c r="AC86" s="6">
        <f t="shared" si="76"/>
        <v>0</v>
      </c>
      <c r="AD86" s="6">
        <f t="shared" si="76"/>
        <v>0</v>
      </c>
      <c r="AE86" s="6">
        <f t="shared" si="76"/>
        <v>0</v>
      </c>
      <c r="AF86" s="6">
        <f t="shared" si="76"/>
        <v>0</v>
      </c>
      <c r="AG86" s="6">
        <f t="shared" si="76"/>
        <v>0</v>
      </c>
      <c r="AH86" s="6">
        <f t="shared" si="76"/>
        <v>0</v>
      </c>
      <c r="AI86" s="6">
        <f t="shared" si="76"/>
        <v>0</v>
      </c>
      <c r="AJ86" s="6">
        <f t="shared" si="76"/>
        <v>0</v>
      </c>
      <c r="AK86" s="6">
        <f t="shared" si="76"/>
        <v>0</v>
      </c>
      <c r="AL86" s="6">
        <f t="shared" si="76"/>
        <v>0</v>
      </c>
      <c r="AM86" s="6">
        <f t="shared" si="76"/>
        <v>1</v>
      </c>
      <c r="AN86" s="6">
        <f t="shared" si="76"/>
        <v>0</v>
      </c>
      <c r="AO86" s="6">
        <f t="shared" si="76"/>
        <v>0</v>
      </c>
      <c r="AP86" s="6">
        <f t="shared" si="76"/>
        <v>0</v>
      </c>
      <c r="AQ86" s="6">
        <f t="shared" si="76"/>
        <v>0</v>
      </c>
      <c r="AR86" s="6">
        <f t="shared" si="76"/>
        <v>0</v>
      </c>
      <c r="AS86" s="6">
        <f t="shared" si="76"/>
        <v>0</v>
      </c>
      <c r="AT86" s="6">
        <f t="shared" si="76"/>
        <v>0</v>
      </c>
      <c r="AU86" s="6">
        <f t="shared" si="76"/>
        <v>0</v>
      </c>
      <c r="AV86" s="6">
        <f t="shared" si="76"/>
        <v>0</v>
      </c>
      <c r="AW86" s="6">
        <f t="shared" si="76"/>
        <v>0</v>
      </c>
      <c r="AX86" s="6">
        <f t="shared" si="76"/>
        <v>0</v>
      </c>
      <c r="AY86" s="6">
        <f t="shared" si="76"/>
        <v>0</v>
      </c>
      <c r="AZ86" s="6">
        <f t="shared" si="76"/>
        <v>0</v>
      </c>
      <c r="BA86" s="6">
        <f t="shared" si="76"/>
        <v>0</v>
      </c>
      <c r="BB86" s="6">
        <f t="shared" si="76"/>
        <v>0</v>
      </c>
      <c r="BC86" s="6">
        <f t="shared" si="76"/>
        <v>0</v>
      </c>
      <c r="BD86" s="6">
        <f t="shared" si="76"/>
        <v>0</v>
      </c>
      <c r="BE86" s="6">
        <f t="shared" si="76"/>
        <v>0</v>
      </c>
      <c r="BF86" s="6">
        <f t="shared" si="76"/>
        <v>0</v>
      </c>
      <c r="BG86" s="6">
        <f t="shared" si="76"/>
        <v>0</v>
      </c>
      <c r="BH86" s="6">
        <f t="shared" si="76"/>
        <v>0</v>
      </c>
      <c r="BI86" s="6">
        <f t="shared" si="76"/>
        <v>0</v>
      </c>
      <c r="BJ86" s="6">
        <f t="shared" si="76"/>
        <v>0</v>
      </c>
      <c r="BK86" s="6">
        <f t="shared" si="76"/>
        <v>0</v>
      </c>
      <c r="BL86" s="6">
        <f t="shared" si="76"/>
        <v>0</v>
      </c>
      <c r="BM86" s="6">
        <f t="shared" si="76"/>
        <v>0</v>
      </c>
      <c r="BN86" s="6">
        <f t="shared" si="76"/>
        <v>0</v>
      </c>
      <c r="BO86" s="6">
        <f t="shared" si="76"/>
        <v>0</v>
      </c>
      <c r="BP86" s="6">
        <f t="shared" si="76"/>
        <v>0</v>
      </c>
      <c r="BQ86" s="6">
        <f t="shared" ref="BQ86:CH86" si="77">BQ$83</f>
        <v>0</v>
      </c>
      <c r="BR86" s="6">
        <f t="shared" si="77"/>
        <v>0</v>
      </c>
      <c r="BS86" s="6">
        <f t="shared" si="77"/>
        <v>0</v>
      </c>
      <c r="BT86" s="6">
        <f t="shared" si="77"/>
        <v>0</v>
      </c>
      <c r="BU86" s="6">
        <f t="shared" si="77"/>
        <v>0</v>
      </c>
      <c r="BV86" s="6">
        <f t="shared" si="77"/>
        <v>0</v>
      </c>
      <c r="BW86" s="6">
        <f t="shared" si="77"/>
        <v>0</v>
      </c>
      <c r="BX86" s="6">
        <f t="shared" si="77"/>
        <v>0</v>
      </c>
      <c r="BY86" s="6">
        <f t="shared" si="77"/>
        <v>0</v>
      </c>
      <c r="BZ86" s="6">
        <f t="shared" si="77"/>
        <v>0</v>
      </c>
      <c r="CA86" s="6">
        <f t="shared" si="77"/>
        <v>0</v>
      </c>
      <c r="CB86" s="6">
        <f t="shared" si="77"/>
        <v>0</v>
      </c>
      <c r="CC86" s="6">
        <f t="shared" si="77"/>
        <v>0</v>
      </c>
      <c r="CD86" s="6">
        <f t="shared" si="77"/>
        <v>0</v>
      </c>
      <c r="CE86" s="6">
        <f t="shared" si="77"/>
        <v>0</v>
      </c>
      <c r="CF86" s="6">
        <f t="shared" si="77"/>
        <v>0</v>
      </c>
      <c r="CG86" s="6">
        <f t="shared" si="77"/>
        <v>0</v>
      </c>
      <c r="CH86" s="6">
        <f t="shared" si="77"/>
        <v>0</v>
      </c>
    </row>
    <row r="87" spans="1:86" x14ac:dyDescent="0.25">
      <c r="D87" s="6" t="s">
        <v>18</v>
      </c>
      <c r="F87" s="7" t="s">
        <v>23</v>
      </c>
      <c r="G87" s="22">
        <f>SUM(I87:CH87)</f>
        <v>48</v>
      </c>
      <c r="I87" s="14">
        <f>H87+I86</f>
        <v>0</v>
      </c>
      <c r="J87" s="14">
        <f t="shared" ref="J87:BU87" si="78">I87+J86</f>
        <v>0</v>
      </c>
      <c r="K87" s="14">
        <f t="shared" si="78"/>
        <v>0</v>
      </c>
      <c r="L87" s="14">
        <f t="shared" si="78"/>
        <v>0</v>
      </c>
      <c r="M87" s="14">
        <f t="shared" si="78"/>
        <v>0</v>
      </c>
      <c r="N87" s="14">
        <f t="shared" si="78"/>
        <v>0</v>
      </c>
      <c r="O87" s="14">
        <f t="shared" si="78"/>
        <v>0</v>
      </c>
      <c r="P87" s="14">
        <f t="shared" si="78"/>
        <v>0</v>
      </c>
      <c r="Q87" s="14">
        <f t="shared" si="78"/>
        <v>0</v>
      </c>
      <c r="R87" s="14">
        <f t="shared" si="78"/>
        <v>0</v>
      </c>
      <c r="S87" s="14">
        <f t="shared" si="78"/>
        <v>0</v>
      </c>
      <c r="T87" s="14">
        <f t="shared" si="78"/>
        <v>0</v>
      </c>
      <c r="U87" s="14">
        <f t="shared" si="78"/>
        <v>0</v>
      </c>
      <c r="V87" s="14">
        <f t="shared" si="78"/>
        <v>0</v>
      </c>
      <c r="W87" s="14">
        <f t="shared" si="78"/>
        <v>0</v>
      </c>
      <c r="X87" s="14">
        <f t="shared" si="78"/>
        <v>0</v>
      </c>
      <c r="Y87" s="14">
        <f t="shared" si="78"/>
        <v>0</v>
      </c>
      <c r="Z87" s="14">
        <f t="shared" si="78"/>
        <v>0</v>
      </c>
      <c r="AA87" s="14">
        <f t="shared" si="78"/>
        <v>0</v>
      </c>
      <c r="AB87" s="14">
        <f t="shared" si="78"/>
        <v>0</v>
      </c>
      <c r="AC87" s="14">
        <f t="shared" si="78"/>
        <v>0</v>
      </c>
      <c r="AD87" s="14">
        <f t="shared" si="78"/>
        <v>0</v>
      </c>
      <c r="AE87" s="14">
        <f t="shared" si="78"/>
        <v>0</v>
      </c>
      <c r="AF87" s="14">
        <f t="shared" si="78"/>
        <v>0</v>
      </c>
      <c r="AG87" s="14">
        <f t="shared" si="78"/>
        <v>0</v>
      </c>
      <c r="AH87" s="14">
        <f t="shared" si="78"/>
        <v>0</v>
      </c>
      <c r="AI87" s="14">
        <f t="shared" si="78"/>
        <v>0</v>
      </c>
      <c r="AJ87" s="14">
        <f t="shared" si="78"/>
        <v>0</v>
      </c>
      <c r="AK87" s="14">
        <f t="shared" si="78"/>
        <v>0</v>
      </c>
      <c r="AL87" s="14">
        <f t="shared" si="78"/>
        <v>0</v>
      </c>
      <c r="AM87" s="14">
        <f t="shared" si="78"/>
        <v>1</v>
      </c>
      <c r="AN87" s="14">
        <f t="shared" si="78"/>
        <v>1</v>
      </c>
      <c r="AO87" s="14">
        <f t="shared" si="78"/>
        <v>1</v>
      </c>
      <c r="AP87" s="14">
        <f t="shared" si="78"/>
        <v>1</v>
      </c>
      <c r="AQ87" s="14">
        <f t="shared" si="78"/>
        <v>1</v>
      </c>
      <c r="AR87" s="14">
        <f t="shared" si="78"/>
        <v>1</v>
      </c>
      <c r="AS87" s="14">
        <f t="shared" si="78"/>
        <v>1</v>
      </c>
      <c r="AT87" s="14">
        <f t="shared" si="78"/>
        <v>1</v>
      </c>
      <c r="AU87" s="14">
        <f t="shared" si="78"/>
        <v>1</v>
      </c>
      <c r="AV87" s="14">
        <f t="shared" si="78"/>
        <v>1</v>
      </c>
      <c r="AW87" s="14">
        <f t="shared" si="78"/>
        <v>1</v>
      </c>
      <c r="AX87" s="14">
        <f t="shared" si="78"/>
        <v>1</v>
      </c>
      <c r="AY87" s="14">
        <f t="shared" si="78"/>
        <v>1</v>
      </c>
      <c r="AZ87" s="14">
        <f t="shared" si="78"/>
        <v>1</v>
      </c>
      <c r="BA87" s="14">
        <f t="shared" si="78"/>
        <v>1</v>
      </c>
      <c r="BB87" s="14">
        <f t="shared" si="78"/>
        <v>1</v>
      </c>
      <c r="BC87" s="14">
        <f t="shared" si="78"/>
        <v>1</v>
      </c>
      <c r="BD87" s="14">
        <f t="shared" si="78"/>
        <v>1</v>
      </c>
      <c r="BE87" s="14">
        <f t="shared" si="78"/>
        <v>1</v>
      </c>
      <c r="BF87" s="14">
        <f t="shared" si="78"/>
        <v>1</v>
      </c>
      <c r="BG87" s="14">
        <f t="shared" si="78"/>
        <v>1</v>
      </c>
      <c r="BH87" s="14">
        <f t="shared" si="78"/>
        <v>1</v>
      </c>
      <c r="BI87" s="14">
        <f t="shared" si="78"/>
        <v>1</v>
      </c>
      <c r="BJ87" s="14">
        <f t="shared" si="78"/>
        <v>1</v>
      </c>
      <c r="BK87" s="14">
        <f t="shared" si="78"/>
        <v>1</v>
      </c>
      <c r="BL87" s="14">
        <f t="shared" si="78"/>
        <v>1</v>
      </c>
      <c r="BM87" s="14">
        <f t="shared" si="78"/>
        <v>1</v>
      </c>
      <c r="BN87" s="14">
        <f t="shared" si="78"/>
        <v>1</v>
      </c>
      <c r="BO87" s="14">
        <f t="shared" si="78"/>
        <v>1</v>
      </c>
      <c r="BP87" s="14">
        <f t="shared" si="78"/>
        <v>1</v>
      </c>
      <c r="BQ87" s="14">
        <f t="shared" si="78"/>
        <v>1</v>
      </c>
      <c r="BR87" s="14">
        <f t="shared" si="78"/>
        <v>1</v>
      </c>
      <c r="BS87" s="14">
        <f t="shared" si="78"/>
        <v>1</v>
      </c>
      <c r="BT87" s="14">
        <f t="shared" si="78"/>
        <v>1</v>
      </c>
      <c r="BU87" s="14">
        <f t="shared" si="78"/>
        <v>1</v>
      </c>
      <c r="BV87" s="14">
        <f t="shared" ref="BV87:CH87" si="79">BU87+BV86</f>
        <v>1</v>
      </c>
      <c r="BW87" s="14">
        <f t="shared" si="79"/>
        <v>1</v>
      </c>
      <c r="BX87" s="14">
        <f t="shared" si="79"/>
        <v>1</v>
      </c>
      <c r="BY87" s="14">
        <f t="shared" si="79"/>
        <v>1</v>
      </c>
      <c r="BZ87" s="14">
        <f t="shared" si="79"/>
        <v>1</v>
      </c>
      <c r="CA87" s="14">
        <f t="shared" si="79"/>
        <v>1</v>
      </c>
      <c r="CB87" s="14">
        <f t="shared" si="79"/>
        <v>1</v>
      </c>
      <c r="CC87" s="14">
        <f t="shared" si="79"/>
        <v>1</v>
      </c>
      <c r="CD87" s="14">
        <f t="shared" si="79"/>
        <v>1</v>
      </c>
      <c r="CE87" s="14">
        <f t="shared" si="79"/>
        <v>1</v>
      </c>
      <c r="CF87" s="14">
        <f t="shared" si="79"/>
        <v>1</v>
      </c>
      <c r="CG87" s="14">
        <f t="shared" si="79"/>
        <v>1</v>
      </c>
      <c r="CH87" s="14">
        <f t="shared" si="79"/>
        <v>1</v>
      </c>
    </row>
    <row r="89" spans="1:86" x14ac:dyDescent="0.25">
      <c r="A89" s="5" t="s">
        <v>35</v>
      </c>
    </row>
    <row r="90" spans="1:86" x14ac:dyDescent="0.25">
      <c r="C90" s="5" t="s">
        <v>36</v>
      </c>
      <c r="D90" s="6" t="str">
        <f>D$37</f>
        <v>Pre-financial close flag</v>
      </c>
      <c r="E90" s="6"/>
      <c r="F90" s="7" t="str">
        <f t="shared" ref="F90:BQ90" si="80">F$37</f>
        <v>Flag</v>
      </c>
      <c r="G90" s="6">
        <f t="shared" si="80"/>
        <v>0</v>
      </c>
      <c r="H90" s="6">
        <f t="shared" si="80"/>
        <v>0</v>
      </c>
      <c r="I90" s="6">
        <f t="shared" si="80"/>
        <v>0</v>
      </c>
      <c r="J90" s="6">
        <f t="shared" si="80"/>
        <v>0</v>
      </c>
      <c r="K90" s="6">
        <f t="shared" si="80"/>
        <v>0</v>
      </c>
      <c r="L90" s="6">
        <f t="shared" si="80"/>
        <v>0</v>
      </c>
      <c r="M90" s="6">
        <f t="shared" si="80"/>
        <v>0</v>
      </c>
      <c r="N90" s="6">
        <f t="shared" si="80"/>
        <v>0</v>
      </c>
      <c r="O90" s="6">
        <f t="shared" si="80"/>
        <v>0</v>
      </c>
      <c r="P90" s="6">
        <f t="shared" si="80"/>
        <v>0</v>
      </c>
      <c r="Q90" s="6">
        <f t="shared" si="80"/>
        <v>0</v>
      </c>
      <c r="R90" s="6">
        <f t="shared" si="80"/>
        <v>0</v>
      </c>
      <c r="S90" s="6">
        <f t="shared" si="80"/>
        <v>0</v>
      </c>
      <c r="T90" s="6">
        <f t="shared" si="80"/>
        <v>0</v>
      </c>
      <c r="U90" s="6">
        <f t="shared" si="80"/>
        <v>0</v>
      </c>
      <c r="V90" s="6">
        <f t="shared" si="80"/>
        <v>0</v>
      </c>
      <c r="W90" s="6">
        <f t="shared" si="80"/>
        <v>0</v>
      </c>
      <c r="X90" s="6">
        <f t="shared" si="80"/>
        <v>0</v>
      </c>
      <c r="Y90" s="6">
        <f t="shared" si="80"/>
        <v>0</v>
      </c>
      <c r="Z90" s="6">
        <f t="shared" si="80"/>
        <v>0</v>
      </c>
      <c r="AA90" s="6">
        <f t="shared" si="80"/>
        <v>0</v>
      </c>
      <c r="AB90" s="6">
        <f t="shared" si="80"/>
        <v>0</v>
      </c>
      <c r="AC90" s="6">
        <f t="shared" si="80"/>
        <v>0</v>
      </c>
      <c r="AD90" s="6">
        <f t="shared" si="80"/>
        <v>0</v>
      </c>
      <c r="AE90" s="6">
        <f t="shared" si="80"/>
        <v>0</v>
      </c>
      <c r="AF90" s="6">
        <f t="shared" si="80"/>
        <v>0</v>
      </c>
      <c r="AG90" s="6">
        <f t="shared" si="80"/>
        <v>0</v>
      </c>
      <c r="AH90" s="6">
        <f t="shared" si="80"/>
        <v>0</v>
      </c>
      <c r="AI90" s="6">
        <f t="shared" si="80"/>
        <v>0</v>
      </c>
      <c r="AJ90" s="6">
        <f t="shared" si="80"/>
        <v>0</v>
      </c>
      <c r="AK90" s="6">
        <f t="shared" si="80"/>
        <v>0</v>
      </c>
      <c r="AL90" s="6">
        <f t="shared" si="80"/>
        <v>0</v>
      </c>
      <c r="AM90" s="6">
        <f t="shared" si="80"/>
        <v>0</v>
      </c>
      <c r="AN90" s="6">
        <f t="shared" si="80"/>
        <v>0</v>
      </c>
      <c r="AO90" s="6">
        <f t="shared" si="80"/>
        <v>0</v>
      </c>
      <c r="AP90" s="6">
        <f t="shared" si="80"/>
        <v>0</v>
      </c>
      <c r="AQ90" s="6">
        <f t="shared" si="80"/>
        <v>0</v>
      </c>
      <c r="AR90" s="6">
        <f t="shared" si="80"/>
        <v>0</v>
      </c>
      <c r="AS90" s="6">
        <f t="shared" si="80"/>
        <v>0</v>
      </c>
      <c r="AT90" s="6">
        <f t="shared" si="80"/>
        <v>0</v>
      </c>
      <c r="AU90" s="6">
        <f t="shared" si="80"/>
        <v>0</v>
      </c>
      <c r="AV90" s="6">
        <f t="shared" si="80"/>
        <v>0</v>
      </c>
      <c r="AW90" s="6">
        <f t="shared" si="80"/>
        <v>0</v>
      </c>
      <c r="AX90" s="6">
        <f t="shared" si="80"/>
        <v>0</v>
      </c>
      <c r="AY90" s="6">
        <f t="shared" si="80"/>
        <v>0</v>
      </c>
      <c r="AZ90" s="6">
        <f t="shared" si="80"/>
        <v>0</v>
      </c>
      <c r="BA90" s="6">
        <f t="shared" si="80"/>
        <v>0</v>
      </c>
      <c r="BB90" s="6">
        <f t="shared" si="80"/>
        <v>0</v>
      </c>
      <c r="BC90" s="6">
        <f t="shared" si="80"/>
        <v>0</v>
      </c>
      <c r="BD90" s="6">
        <f t="shared" si="80"/>
        <v>0</v>
      </c>
      <c r="BE90" s="6">
        <f t="shared" si="80"/>
        <v>0</v>
      </c>
      <c r="BF90" s="6">
        <f t="shared" si="80"/>
        <v>0</v>
      </c>
      <c r="BG90" s="6">
        <f t="shared" si="80"/>
        <v>0</v>
      </c>
      <c r="BH90" s="6">
        <f t="shared" si="80"/>
        <v>0</v>
      </c>
      <c r="BI90" s="6">
        <f t="shared" si="80"/>
        <v>0</v>
      </c>
      <c r="BJ90" s="6">
        <f t="shared" si="80"/>
        <v>0</v>
      </c>
      <c r="BK90" s="6">
        <f t="shared" si="80"/>
        <v>0</v>
      </c>
      <c r="BL90" s="6">
        <f t="shared" si="80"/>
        <v>0</v>
      </c>
      <c r="BM90" s="6">
        <f t="shared" si="80"/>
        <v>0</v>
      </c>
      <c r="BN90" s="6">
        <f t="shared" si="80"/>
        <v>0</v>
      </c>
      <c r="BO90" s="6">
        <f t="shared" si="80"/>
        <v>0</v>
      </c>
      <c r="BP90" s="6">
        <f t="shared" si="80"/>
        <v>0</v>
      </c>
      <c r="BQ90" s="6">
        <f t="shared" si="80"/>
        <v>0</v>
      </c>
      <c r="BR90" s="6">
        <f t="shared" ref="BR90:CH90" si="81">BR$37</f>
        <v>0</v>
      </c>
      <c r="BS90" s="6">
        <f t="shared" si="81"/>
        <v>0</v>
      </c>
      <c r="BT90" s="6">
        <f t="shared" si="81"/>
        <v>0</v>
      </c>
      <c r="BU90" s="6">
        <f t="shared" si="81"/>
        <v>0</v>
      </c>
      <c r="BV90" s="6">
        <f t="shared" si="81"/>
        <v>0</v>
      </c>
      <c r="BW90" s="6">
        <f t="shared" si="81"/>
        <v>0</v>
      </c>
      <c r="BX90" s="6">
        <f t="shared" si="81"/>
        <v>0</v>
      </c>
      <c r="BY90" s="6">
        <f t="shared" si="81"/>
        <v>0</v>
      </c>
      <c r="BZ90" s="6">
        <f t="shared" si="81"/>
        <v>0</v>
      </c>
      <c r="CA90" s="6">
        <f t="shared" si="81"/>
        <v>0</v>
      </c>
      <c r="CB90" s="6">
        <f t="shared" si="81"/>
        <v>0</v>
      </c>
      <c r="CC90" s="6">
        <f t="shared" si="81"/>
        <v>0</v>
      </c>
      <c r="CD90" s="6">
        <f t="shared" si="81"/>
        <v>0</v>
      </c>
      <c r="CE90" s="6">
        <f t="shared" si="81"/>
        <v>0</v>
      </c>
      <c r="CF90" s="6">
        <f t="shared" si="81"/>
        <v>0</v>
      </c>
      <c r="CG90" s="6">
        <f t="shared" si="81"/>
        <v>0</v>
      </c>
      <c r="CH90" s="6">
        <f t="shared" si="81"/>
        <v>0</v>
      </c>
    </row>
    <row r="91" spans="1:86" x14ac:dyDescent="0.25">
      <c r="C91" s="5" t="s">
        <v>37</v>
      </c>
      <c r="D91" s="6" t="str">
        <f>D$32</f>
        <v>Financial close date flag</v>
      </c>
      <c r="E91" s="6"/>
      <c r="F91" s="7" t="str">
        <f t="shared" ref="F91:BQ91" si="82">F$32</f>
        <v>Flag</v>
      </c>
      <c r="G91" s="6">
        <f t="shared" si="82"/>
        <v>1</v>
      </c>
      <c r="H91" s="6">
        <f t="shared" si="82"/>
        <v>0</v>
      </c>
      <c r="I91" s="6">
        <f t="shared" si="82"/>
        <v>1</v>
      </c>
      <c r="J91" s="6">
        <f t="shared" si="82"/>
        <v>0</v>
      </c>
      <c r="K91" s="6">
        <f t="shared" si="82"/>
        <v>0</v>
      </c>
      <c r="L91" s="6">
        <f t="shared" si="82"/>
        <v>0</v>
      </c>
      <c r="M91" s="6">
        <f t="shared" si="82"/>
        <v>0</v>
      </c>
      <c r="N91" s="6">
        <f t="shared" si="82"/>
        <v>0</v>
      </c>
      <c r="O91" s="6">
        <f t="shared" si="82"/>
        <v>0</v>
      </c>
      <c r="P91" s="6">
        <f t="shared" si="82"/>
        <v>0</v>
      </c>
      <c r="Q91" s="6">
        <f t="shared" si="82"/>
        <v>0</v>
      </c>
      <c r="R91" s="6">
        <f t="shared" si="82"/>
        <v>0</v>
      </c>
      <c r="S91" s="6">
        <f t="shared" si="82"/>
        <v>0</v>
      </c>
      <c r="T91" s="6">
        <f t="shared" si="82"/>
        <v>0</v>
      </c>
      <c r="U91" s="6">
        <f t="shared" si="82"/>
        <v>0</v>
      </c>
      <c r="V91" s="6">
        <f t="shared" si="82"/>
        <v>0</v>
      </c>
      <c r="W91" s="6">
        <f t="shared" si="82"/>
        <v>0</v>
      </c>
      <c r="X91" s="6">
        <f t="shared" si="82"/>
        <v>0</v>
      </c>
      <c r="Y91" s="6">
        <f t="shared" si="82"/>
        <v>0</v>
      </c>
      <c r="Z91" s="6">
        <f t="shared" si="82"/>
        <v>0</v>
      </c>
      <c r="AA91" s="6">
        <f t="shared" si="82"/>
        <v>0</v>
      </c>
      <c r="AB91" s="6">
        <f t="shared" si="82"/>
        <v>0</v>
      </c>
      <c r="AC91" s="6">
        <f t="shared" si="82"/>
        <v>0</v>
      </c>
      <c r="AD91" s="6">
        <f t="shared" si="82"/>
        <v>0</v>
      </c>
      <c r="AE91" s="6">
        <f t="shared" si="82"/>
        <v>0</v>
      </c>
      <c r="AF91" s="6">
        <f t="shared" si="82"/>
        <v>0</v>
      </c>
      <c r="AG91" s="6">
        <f t="shared" si="82"/>
        <v>0</v>
      </c>
      <c r="AH91" s="6">
        <f t="shared" si="82"/>
        <v>0</v>
      </c>
      <c r="AI91" s="6">
        <f t="shared" si="82"/>
        <v>0</v>
      </c>
      <c r="AJ91" s="6">
        <f t="shared" si="82"/>
        <v>0</v>
      </c>
      <c r="AK91" s="6">
        <f t="shared" si="82"/>
        <v>0</v>
      </c>
      <c r="AL91" s="6">
        <f t="shared" si="82"/>
        <v>0</v>
      </c>
      <c r="AM91" s="6">
        <f t="shared" si="82"/>
        <v>0</v>
      </c>
      <c r="AN91" s="6">
        <f t="shared" si="82"/>
        <v>0</v>
      </c>
      <c r="AO91" s="6">
        <f t="shared" si="82"/>
        <v>0</v>
      </c>
      <c r="AP91" s="6">
        <f t="shared" si="82"/>
        <v>0</v>
      </c>
      <c r="AQ91" s="6">
        <f t="shared" si="82"/>
        <v>0</v>
      </c>
      <c r="AR91" s="6">
        <f t="shared" si="82"/>
        <v>0</v>
      </c>
      <c r="AS91" s="6">
        <f t="shared" si="82"/>
        <v>0</v>
      </c>
      <c r="AT91" s="6">
        <f t="shared" si="82"/>
        <v>0</v>
      </c>
      <c r="AU91" s="6">
        <f t="shared" si="82"/>
        <v>0</v>
      </c>
      <c r="AV91" s="6">
        <f t="shared" si="82"/>
        <v>0</v>
      </c>
      <c r="AW91" s="6">
        <f t="shared" si="82"/>
        <v>0</v>
      </c>
      <c r="AX91" s="6">
        <f t="shared" si="82"/>
        <v>0</v>
      </c>
      <c r="AY91" s="6">
        <f t="shared" si="82"/>
        <v>0</v>
      </c>
      <c r="AZ91" s="6">
        <f t="shared" si="82"/>
        <v>0</v>
      </c>
      <c r="BA91" s="6">
        <f t="shared" si="82"/>
        <v>0</v>
      </c>
      <c r="BB91" s="6">
        <f t="shared" si="82"/>
        <v>0</v>
      </c>
      <c r="BC91" s="6">
        <f t="shared" si="82"/>
        <v>0</v>
      </c>
      <c r="BD91" s="6">
        <f t="shared" si="82"/>
        <v>0</v>
      </c>
      <c r="BE91" s="6">
        <f t="shared" si="82"/>
        <v>0</v>
      </c>
      <c r="BF91" s="6">
        <f t="shared" si="82"/>
        <v>0</v>
      </c>
      <c r="BG91" s="6">
        <f t="shared" si="82"/>
        <v>0</v>
      </c>
      <c r="BH91" s="6">
        <f t="shared" si="82"/>
        <v>0</v>
      </c>
      <c r="BI91" s="6">
        <f t="shared" si="82"/>
        <v>0</v>
      </c>
      <c r="BJ91" s="6">
        <f t="shared" si="82"/>
        <v>0</v>
      </c>
      <c r="BK91" s="6">
        <f t="shared" si="82"/>
        <v>0</v>
      </c>
      <c r="BL91" s="6">
        <f t="shared" si="82"/>
        <v>0</v>
      </c>
      <c r="BM91" s="6">
        <f t="shared" si="82"/>
        <v>0</v>
      </c>
      <c r="BN91" s="6">
        <f t="shared" si="82"/>
        <v>0</v>
      </c>
      <c r="BO91" s="6">
        <f t="shared" si="82"/>
        <v>0</v>
      </c>
      <c r="BP91" s="6">
        <f t="shared" si="82"/>
        <v>0</v>
      </c>
      <c r="BQ91" s="6">
        <f t="shared" si="82"/>
        <v>0</v>
      </c>
      <c r="BR91" s="6">
        <f t="shared" ref="BR91:CH91" si="83">BR$32</f>
        <v>0</v>
      </c>
      <c r="BS91" s="6">
        <f t="shared" si="83"/>
        <v>0</v>
      </c>
      <c r="BT91" s="6">
        <f t="shared" si="83"/>
        <v>0</v>
      </c>
      <c r="BU91" s="6">
        <f t="shared" si="83"/>
        <v>0</v>
      </c>
      <c r="BV91" s="6">
        <f t="shared" si="83"/>
        <v>0</v>
      </c>
      <c r="BW91" s="6">
        <f t="shared" si="83"/>
        <v>0</v>
      </c>
      <c r="BX91" s="6">
        <f t="shared" si="83"/>
        <v>0</v>
      </c>
      <c r="BY91" s="6">
        <f t="shared" si="83"/>
        <v>0</v>
      </c>
      <c r="BZ91" s="6">
        <f t="shared" si="83"/>
        <v>0</v>
      </c>
      <c r="CA91" s="6">
        <f t="shared" si="83"/>
        <v>0</v>
      </c>
      <c r="CB91" s="6">
        <f t="shared" si="83"/>
        <v>0</v>
      </c>
      <c r="CC91" s="6">
        <f t="shared" si="83"/>
        <v>0</v>
      </c>
      <c r="CD91" s="6">
        <f t="shared" si="83"/>
        <v>0</v>
      </c>
      <c r="CE91" s="6">
        <f t="shared" si="83"/>
        <v>0</v>
      </c>
      <c r="CF91" s="6">
        <f t="shared" si="83"/>
        <v>0</v>
      </c>
      <c r="CG91" s="6">
        <f t="shared" si="83"/>
        <v>0</v>
      </c>
      <c r="CH91" s="6">
        <f t="shared" si="83"/>
        <v>0</v>
      </c>
    </row>
    <row r="92" spans="1:86" x14ac:dyDescent="0.25">
      <c r="C92" s="5" t="s">
        <v>9</v>
      </c>
      <c r="D92" s="6" t="str">
        <f>D$48</f>
        <v>WIP %</v>
      </c>
      <c r="E92" s="6"/>
      <c r="F92" s="7" t="str">
        <f t="shared" ref="F92:BQ92" si="84">F$48</f>
        <v>Ratio</v>
      </c>
      <c r="G92" s="6">
        <f t="shared" si="84"/>
        <v>1</v>
      </c>
      <c r="H92" s="6">
        <f t="shared" si="84"/>
        <v>0</v>
      </c>
      <c r="I92" s="6">
        <v>1</v>
      </c>
      <c r="J92" s="6">
        <v>1</v>
      </c>
      <c r="K92" s="6">
        <v>1</v>
      </c>
      <c r="L92" s="6">
        <f t="shared" si="84"/>
        <v>0</v>
      </c>
      <c r="M92" s="6">
        <f t="shared" si="84"/>
        <v>0</v>
      </c>
      <c r="N92" s="6">
        <f t="shared" si="84"/>
        <v>0</v>
      </c>
      <c r="O92" s="6">
        <f t="shared" si="84"/>
        <v>0</v>
      </c>
      <c r="P92" s="6">
        <f t="shared" si="84"/>
        <v>0</v>
      </c>
      <c r="Q92" s="6">
        <f t="shared" si="84"/>
        <v>0</v>
      </c>
      <c r="R92" s="6">
        <f t="shared" si="84"/>
        <v>0</v>
      </c>
      <c r="S92" s="6">
        <f t="shared" si="84"/>
        <v>0</v>
      </c>
      <c r="T92" s="6">
        <f t="shared" si="84"/>
        <v>0</v>
      </c>
      <c r="U92" s="6">
        <f t="shared" si="84"/>
        <v>0</v>
      </c>
      <c r="V92" s="6">
        <f t="shared" si="84"/>
        <v>0</v>
      </c>
      <c r="W92" s="6">
        <f t="shared" si="84"/>
        <v>0</v>
      </c>
      <c r="X92" s="6">
        <f t="shared" si="84"/>
        <v>0</v>
      </c>
      <c r="Y92" s="6">
        <f t="shared" si="84"/>
        <v>0</v>
      </c>
      <c r="Z92" s="6">
        <f t="shared" si="84"/>
        <v>0</v>
      </c>
      <c r="AA92" s="6">
        <f t="shared" si="84"/>
        <v>0</v>
      </c>
      <c r="AB92" s="6">
        <f t="shared" si="84"/>
        <v>0</v>
      </c>
      <c r="AC92" s="6">
        <f t="shared" si="84"/>
        <v>0</v>
      </c>
      <c r="AD92" s="6">
        <f t="shared" si="84"/>
        <v>0</v>
      </c>
      <c r="AE92" s="6">
        <f t="shared" si="84"/>
        <v>0</v>
      </c>
      <c r="AF92" s="6">
        <f t="shared" si="84"/>
        <v>0</v>
      </c>
      <c r="AG92" s="6">
        <f t="shared" si="84"/>
        <v>0</v>
      </c>
      <c r="AH92" s="6">
        <f t="shared" si="84"/>
        <v>0</v>
      </c>
      <c r="AI92" s="6">
        <f t="shared" si="84"/>
        <v>0</v>
      </c>
      <c r="AJ92" s="6">
        <f t="shared" si="84"/>
        <v>0</v>
      </c>
      <c r="AK92" s="6">
        <f t="shared" si="84"/>
        <v>0</v>
      </c>
      <c r="AL92" s="6">
        <f t="shared" si="84"/>
        <v>0</v>
      </c>
      <c r="AM92" s="6">
        <f t="shared" si="84"/>
        <v>0</v>
      </c>
      <c r="AN92" s="6">
        <f t="shared" si="84"/>
        <v>0</v>
      </c>
      <c r="AO92" s="6">
        <f t="shared" si="84"/>
        <v>0</v>
      </c>
      <c r="AP92" s="6">
        <f t="shared" si="84"/>
        <v>0</v>
      </c>
      <c r="AQ92" s="6">
        <f t="shared" si="84"/>
        <v>0</v>
      </c>
      <c r="AR92" s="6">
        <f t="shared" si="84"/>
        <v>0</v>
      </c>
      <c r="AS92" s="6">
        <f t="shared" si="84"/>
        <v>0</v>
      </c>
      <c r="AT92" s="6">
        <f t="shared" si="84"/>
        <v>0</v>
      </c>
      <c r="AU92" s="6">
        <f t="shared" si="84"/>
        <v>0</v>
      </c>
      <c r="AV92" s="6">
        <f t="shared" si="84"/>
        <v>0</v>
      </c>
      <c r="AW92" s="6">
        <f t="shared" si="84"/>
        <v>0</v>
      </c>
      <c r="AX92" s="6">
        <f t="shared" si="84"/>
        <v>0</v>
      </c>
      <c r="AY92" s="6">
        <f t="shared" si="84"/>
        <v>0</v>
      </c>
      <c r="AZ92" s="6">
        <f t="shared" si="84"/>
        <v>0</v>
      </c>
      <c r="BA92" s="6">
        <f t="shared" si="84"/>
        <v>0</v>
      </c>
      <c r="BB92" s="6">
        <f t="shared" si="84"/>
        <v>0</v>
      </c>
      <c r="BC92" s="6">
        <f t="shared" si="84"/>
        <v>0</v>
      </c>
      <c r="BD92" s="6">
        <f t="shared" si="84"/>
        <v>0</v>
      </c>
      <c r="BE92" s="6">
        <f t="shared" si="84"/>
        <v>0</v>
      </c>
      <c r="BF92" s="6">
        <f t="shared" si="84"/>
        <v>0</v>
      </c>
      <c r="BG92" s="6">
        <f t="shared" si="84"/>
        <v>0</v>
      </c>
      <c r="BH92" s="6">
        <f t="shared" si="84"/>
        <v>0</v>
      </c>
      <c r="BI92" s="6">
        <f t="shared" si="84"/>
        <v>0</v>
      </c>
      <c r="BJ92" s="6">
        <f t="shared" si="84"/>
        <v>0</v>
      </c>
      <c r="BK92" s="6">
        <f t="shared" si="84"/>
        <v>0</v>
      </c>
      <c r="BL92" s="6">
        <f t="shared" si="84"/>
        <v>0</v>
      </c>
      <c r="BM92" s="6">
        <f t="shared" si="84"/>
        <v>0</v>
      </c>
      <c r="BN92" s="6">
        <f t="shared" si="84"/>
        <v>0</v>
      </c>
      <c r="BO92" s="6">
        <f t="shared" si="84"/>
        <v>0</v>
      </c>
      <c r="BP92" s="6">
        <f t="shared" si="84"/>
        <v>0</v>
      </c>
      <c r="BQ92" s="6">
        <f t="shared" si="84"/>
        <v>0</v>
      </c>
      <c r="BR92" s="6">
        <f t="shared" ref="BR92:CH92" si="85">BR$48</f>
        <v>0</v>
      </c>
      <c r="BS92" s="6">
        <f t="shared" si="85"/>
        <v>0</v>
      </c>
      <c r="BT92" s="6">
        <f t="shared" si="85"/>
        <v>0</v>
      </c>
      <c r="BU92" s="6">
        <f t="shared" si="85"/>
        <v>0</v>
      </c>
      <c r="BV92" s="6">
        <f t="shared" si="85"/>
        <v>0</v>
      </c>
      <c r="BW92" s="6">
        <f t="shared" si="85"/>
        <v>0</v>
      </c>
      <c r="BX92" s="6">
        <f t="shared" si="85"/>
        <v>0</v>
      </c>
      <c r="BY92" s="6">
        <f t="shared" si="85"/>
        <v>0</v>
      </c>
      <c r="BZ92" s="6">
        <f t="shared" si="85"/>
        <v>0</v>
      </c>
      <c r="CA92" s="6">
        <f t="shared" si="85"/>
        <v>0</v>
      </c>
      <c r="CB92" s="6">
        <f t="shared" si="85"/>
        <v>0</v>
      </c>
      <c r="CC92" s="6">
        <f t="shared" si="85"/>
        <v>0</v>
      </c>
      <c r="CD92" s="6">
        <f t="shared" si="85"/>
        <v>0</v>
      </c>
      <c r="CE92" s="6">
        <f t="shared" si="85"/>
        <v>0</v>
      </c>
      <c r="CF92" s="6">
        <f t="shared" si="85"/>
        <v>0</v>
      </c>
      <c r="CG92" s="6">
        <f t="shared" si="85"/>
        <v>0</v>
      </c>
      <c r="CH92" s="6">
        <f t="shared" si="85"/>
        <v>0</v>
      </c>
    </row>
    <row r="93" spans="1:86" x14ac:dyDescent="0.25">
      <c r="C93" s="5" t="s">
        <v>13</v>
      </c>
      <c r="D93" s="6" t="str">
        <f>D$74</f>
        <v xml:space="preserve">Operations period flag </v>
      </c>
      <c r="E93" s="6"/>
      <c r="F93" s="7" t="str">
        <f t="shared" ref="F93:BQ93" si="86">F$74</f>
        <v>Flag</v>
      </c>
      <c r="G93" s="6">
        <f t="shared" si="86"/>
        <v>27</v>
      </c>
      <c r="H93" s="6">
        <f t="shared" si="86"/>
        <v>0</v>
      </c>
      <c r="I93" s="6">
        <f t="shared" si="86"/>
        <v>0</v>
      </c>
      <c r="J93" s="6">
        <f t="shared" si="86"/>
        <v>0</v>
      </c>
      <c r="K93" s="6">
        <f t="shared" si="86"/>
        <v>0</v>
      </c>
      <c r="L93" s="6">
        <f t="shared" si="86"/>
        <v>1</v>
      </c>
      <c r="M93" s="6">
        <f t="shared" si="86"/>
        <v>1</v>
      </c>
      <c r="N93" s="6">
        <f t="shared" si="86"/>
        <v>1</v>
      </c>
      <c r="O93" s="6">
        <f t="shared" si="86"/>
        <v>1</v>
      </c>
      <c r="P93" s="6">
        <f t="shared" si="86"/>
        <v>1</v>
      </c>
      <c r="Q93" s="6">
        <f t="shared" si="86"/>
        <v>1</v>
      </c>
      <c r="R93" s="6">
        <f t="shared" si="86"/>
        <v>1</v>
      </c>
      <c r="S93" s="6">
        <f t="shared" si="86"/>
        <v>1</v>
      </c>
      <c r="T93" s="6">
        <f t="shared" si="86"/>
        <v>1</v>
      </c>
      <c r="U93" s="6">
        <f t="shared" si="86"/>
        <v>1</v>
      </c>
      <c r="V93" s="6">
        <f t="shared" si="86"/>
        <v>1</v>
      </c>
      <c r="W93" s="6">
        <f t="shared" si="86"/>
        <v>1</v>
      </c>
      <c r="X93" s="6">
        <f t="shared" si="86"/>
        <v>1</v>
      </c>
      <c r="Y93" s="6">
        <f t="shared" si="86"/>
        <v>1</v>
      </c>
      <c r="Z93" s="6">
        <f t="shared" si="86"/>
        <v>1</v>
      </c>
      <c r="AA93" s="6">
        <f t="shared" si="86"/>
        <v>1</v>
      </c>
      <c r="AB93" s="6">
        <f t="shared" si="86"/>
        <v>1</v>
      </c>
      <c r="AC93" s="6">
        <f t="shared" si="86"/>
        <v>1</v>
      </c>
      <c r="AD93" s="6">
        <f t="shared" si="86"/>
        <v>1</v>
      </c>
      <c r="AE93" s="6">
        <f t="shared" si="86"/>
        <v>1</v>
      </c>
      <c r="AF93" s="6">
        <f t="shared" si="86"/>
        <v>1</v>
      </c>
      <c r="AG93" s="6">
        <f t="shared" si="86"/>
        <v>1</v>
      </c>
      <c r="AH93" s="6">
        <f t="shared" si="86"/>
        <v>1</v>
      </c>
      <c r="AI93" s="6">
        <f t="shared" si="86"/>
        <v>1</v>
      </c>
      <c r="AJ93" s="6">
        <f t="shared" si="86"/>
        <v>1</v>
      </c>
      <c r="AK93" s="6">
        <f t="shared" si="86"/>
        <v>1</v>
      </c>
      <c r="AL93" s="6">
        <f t="shared" si="86"/>
        <v>1</v>
      </c>
      <c r="AM93" s="6">
        <f t="shared" si="86"/>
        <v>0</v>
      </c>
      <c r="AN93" s="6">
        <f t="shared" si="86"/>
        <v>0</v>
      </c>
      <c r="AO93" s="6">
        <f t="shared" si="86"/>
        <v>0</v>
      </c>
      <c r="AP93" s="6">
        <f t="shared" si="86"/>
        <v>0</v>
      </c>
      <c r="AQ93" s="6">
        <f t="shared" si="86"/>
        <v>0</v>
      </c>
      <c r="AR93" s="6">
        <f t="shared" si="86"/>
        <v>0</v>
      </c>
      <c r="AS93" s="6">
        <f t="shared" si="86"/>
        <v>0</v>
      </c>
      <c r="AT93" s="6">
        <f t="shared" si="86"/>
        <v>0</v>
      </c>
      <c r="AU93" s="6">
        <f t="shared" si="86"/>
        <v>0</v>
      </c>
      <c r="AV93" s="6">
        <f t="shared" si="86"/>
        <v>0</v>
      </c>
      <c r="AW93" s="6">
        <f t="shared" si="86"/>
        <v>0</v>
      </c>
      <c r="AX93" s="6">
        <f t="shared" si="86"/>
        <v>0</v>
      </c>
      <c r="AY93" s="6">
        <f t="shared" si="86"/>
        <v>0</v>
      </c>
      <c r="AZ93" s="6">
        <f t="shared" si="86"/>
        <v>0</v>
      </c>
      <c r="BA93" s="6">
        <f t="shared" si="86"/>
        <v>0</v>
      </c>
      <c r="BB93" s="6">
        <f t="shared" si="86"/>
        <v>0</v>
      </c>
      <c r="BC93" s="6">
        <f t="shared" si="86"/>
        <v>0</v>
      </c>
      <c r="BD93" s="6">
        <f t="shared" si="86"/>
        <v>0</v>
      </c>
      <c r="BE93" s="6">
        <f t="shared" si="86"/>
        <v>0</v>
      </c>
      <c r="BF93" s="6">
        <f t="shared" si="86"/>
        <v>0</v>
      </c>
      <c r="BG93" s="6">
        <f t="shared" si="86"/>
        <v>0</v>
      </c>
      <c r="BH93" s="6">
        <f t="shared" si="86"/>
        <v>0</v>
      </c>
      <c r="BI93" s="6">
        <f t="shared" si="86"/>
        <v>0</v>
      </c>
      <c r="BJ93" s="6">
        <f t="shared" si="86"/>
        <v>0</v>
      </c>
      <c r="BK93" s="6">
        <f t="shared" si="86"/>
        <v>0</v>
      </c>
      <c r="BL93" s="6">
        <f t="shared" si="86"/>
        <v>0</v>
      </c>
      <c r="BM93" s="6">
        <f t="shared" si="86"/>
        <v>0</v>
      </c>
      <c r="BN93" s="6">
        <f t="shared" si="86"/>
        <v>0</v>
      </c>
      <c r="BO93" s="6">
        <f t="shared" si="86"/>
        <v>0</v>
      </c>
      <c r="BP93" s="6">
        <f t="shared" si="86"/>
        <v>0</v>
      </c>
      <c r="BQ93" s="6">
        <f t="shared" si="86"/>
        <v>0</v>
      </c>
      <c r="BR93" s="6">
        <f t="shared" ref="BR93:CH93" si="87">BR$74</f>
        <v>0</v>
      </c>
      <c r="BS93" s="6">
        <f t="shared" si="87"/>
        <v>0</v>
      </c>
      <c r="BT93" s="6">
        <f t="shared" si="87"/>
        <v>0</v>
      </c>
      <c r="BU93" s="6">
        <f t="shared" si="87"/>
        <v>0</v>
      </c>
      <c r="BV93" s="6">
        <f t="shared" si="87"/>
        <v>0</v>
      </c>
      <c r="BW93" s="6">
        <f t="shared" si="87"/>
        <v>0</v>
      </c>
      <c r="BX93" s="6">
        <f t="shared" si="87"/>
        <v>0</v>
      </c>
      <c r="BY93" s="6">
        <f t="shared" si="87"/>
        <v>0</v>
      </c>
      <c r="BZ93" s="6">
        <f t="shared" si="87"/>
        <v>0</v>
      </c>
      <c r="CA93" s="6">
        <f t="shared" si="87"/>
        <v>0</v>
      </c>
      <c r="CB93" s="6">
        <f t="shared" si="87"/>
        <v>0</v>
      </c>
      <c r="CC93" s="6">
        <f t="shared" si="87"/>
        <v>0</v>
      </c>
      <c r="CD93" s="6">
        <f t="shared" si="87"/>
        <v>0</v>
      </c>
      <c r="CE93" s="6">
        <f t="shared" si="87"/>
        <v>0</v>
      </c>
      <c r="CF93" s="6">
        <f t="shared" si="87"/>
        <v>0</v>
      </c>
      <c r="CG93" s="6">
        <f t="shared" si="87"/>
        <v>0</v>
      </c>
      <c r="CH93" s="6">
        <f t="shared" si="87"/>
        <v>0</v>
      </c>
    </row>
    <row r="94" spans="1:86" x14ac:dyDescent="0.25">
      <c r="C94" s="5" t="s">
        <v>18</v>
      </c>
      <c r="D94" s="6" t="str">
        <f>D$87</f>
        <v xml:space="preserve">Post - operations period flag </v>
      </c>
      <c r="E94" s="6"/>
      <c r="F94" s="7" t="str">
        <f t="shared" ref="F94:BQ94" si="88">F$87</f>
        <v>Flag</v>
      </c>
      <c r="G94" s="6">
        <f t="shared" si="88"/>
        <v>48</v>
      </c>
      <c r="H94" s="6">
        <f t="shared" si="88"/>
        <v>0</v>
      </c>
      <c r="I94" s="6">
        <f t="shared" si="88"/>
        <v>0</v>
      </c>
      <c r="J94" s="6">
        <f t="shared" si="88"/>
        <v>0</v>
      </c>
      <c r="K94" s="6">
        <f t="shared" si="88"/>
        <v>0</v>
      </c>
      <c r="L94" s="6">
        <f t="shared" si="88"/>
        <v>0</v>
      </c>
      <c r="M94" s="6">
        <f t="shared" si="88"/>
        <v>0</v>
      </c>
      <c r="N94" s="6">
        <f t="shared" si="88"/>
        <v>0</v>
      </c>
      <c r="O94" s="6">
        <f t="shared" si="88"/>
        <v>0</v>
      </c>
      <c r="P94" s="6">
        <f t="shared" si="88"/>
        <v>0</v>
      </c>
      <c r="Q94" s="6">
        <f t="shared" si="88"/>
        <v>0</v>
      </c>
      <c r="R94" s="6">
        <f t="shared" si="88"/>
        <v>0</v>
      </c>
      <c r="S94" s="6">
        <f t="shared" si="88"/>
        <v>0</v>
      </c>
      <c r="T94" s="6">
        <f t="shared" si="88"/>
        <v>0</v>
      </c>
      <c r="U94" s="6">
        <f t="shared" si="88"/>
        <v>0</v>
      </c>
      <c r="V94" s="6">
        <f t="shared" si="88"/>
        <v>0</v>
      </c>
      <c r="W94" s="6">
        <f t="shared" si="88"/>
        <v>0</v>
      </c>
      <c r="X94" s="6">
        <f t="shared" si="88"/>
        <v>0</v>
      </c>
      <c r="Y94" s="6">
        <f t="shared" si="88"/>
        <v>0</v>
      </c>
      <c r="Z94" s="6">
        <f t="shared" si="88"/>
        <v>0</v>
      </c>
      <c r="AA94" s="6">
        <f t="shared" si="88"/>
        <v>0</v>
      </c>
      <c r="AB94" s="6">
        <f t="shared" si="88"/>
        <v>0</v>
      </c>
      <c r="AC94" s="6">
        <f t="shared" si="88"/>
        <v>0</v>
      </c>
      <c r="AD94" s="6">
        <f t="shared" si="88"/>
        <v>0</v>
      </c>
      <c r="AE94" s="6">
        <f t="shared" si="88"/>
        <v>0</v>
      </c>
      <c r="AF94" s="6">
        <f t="shared" si="88"/>
        <v>0</v>
      </c>
      <c r="AG94" s="6">
        <f t="shared" si="88"/>
        <v>0</v>
      </c>
      <c r="AH94" s="6">
        <f t="shared" si="88"/>
        <v>0</v>
      </c>
      <c r="AI94" s="6">
        <f t="shared" si="88"/>
        <v>0</v>
      </c>
      <c r="AJ94" s="6">
        <f t="shared" si="88"/>
        <v>0</v>
      </c>
      <c r="AK94" s="6">
        <f t="shared" si="88"/>
        <v>0</v>
      </c>
      <c r="AL94" s="6">
        <f t="shared" si="88"/>
        <v>0</v>
      </c>
      <c r="AM94" s="6">
        <f t="shared" si="88"/>
        <v>1</v>
      </c>
      <c r="AN94" s="6">
        <f t="shared" si="88"/>
        <v>1</v>
      </c>
      <c r="AO94" s="6">
        <f t="shared" si="88"/>
        <v>1</v>
      </c>
      <c r="AP94" s="6">
        <f t="shared" si="88"/>
        <v>1</v>
      </c>
      <c r="AQ94" s="6">
        <f t="shared" si="88"/>
        <v>1</v>
      </c>
      <c r="AR94" s="6">
        <f t="shared" si="88"/>
        <v>1</v>
      </c>
      <c r="AS94" s="6">
        <f t="shared" si="88"/>
        <v>1</v>
      </c>
      <c r="AT94" s="6">
        <f t="shared" si="88"/>
        <v>1</v>
      </c>
      <c r="AU94" s="6">
        <f t="shared" si="88"/>
        <v>1</v>
      </c>
      <c r="AV94" s="6">
        <f t="shared" si="88"/>
        <v>1</v>
      </c>
      <c r="AW94" s="6">
        <f t="shared" si="88"/>
        <v>1</v>
      </c>
      <c r="AX94" s="6">
        <f t="shared" si="88"/>
        <v>1</v>
      </c>
      <c r="AY94" s="6">
        <f t="shared" si="88"/>
        <v>1</v>
      </c>
      <c r="AZ94" s="6">
        <f t="shared" si="88"/>
        <v>1</v>
      </c>
      <c r="BA94" s="6">
        <f t="shared" si="88"/>
        <v>1</v>
      </c>
      <c r="BB94" s="6">
        <f t="shared" si="88"/>
        <v>1</v>
      </c>
      <c r="BC94" s="6">
        <f t="shared" si="88"/>
        <v>1</v>
      </c>
      <c r="BD94" s="6">
        <f t="shared" si="88"/>
        <v>1</v>
      </c>
      <c r="BE94" s="6">
        <f t="shared" si="88"/>
        <v>1</v>
      </c>
      <c r="BF94" s="6">
        <f t="shared" si="88"/>
        <v>1</v>
      </c>
      <c r="BG94" s="6">
        <f t="shared" si="88"/>
        <v>1</v>
      </c>
      <c r="BH94" s="6">
        <f t="shared" si="88"/>
        <v>1</v>
      </c>
      <c r="BI94" s="6">
        <f t="shared" si="88"/>
        <v>1</v>
      </c>
      <c r="BJ94" s="6">
        <f t="shared" si="88"/>
        <v>1</v>
      </c>
      <c r="BK94" s="6">
        <f t="shared" si="88"/>
        <v>1</v>
      </c>
      <c r="BL94" s="6">
        <f t="shared" si="88"/>
        <v>1</v>
      </c>
      <c r="BM94" s="6">
        <f t="shared" si="88"/>
        <v>1</v>
      </c>
      <c r="BN94" s="6">
        <f t="shared" si="88"/>
        <v>1</v>
      </c>
      <c r="BO94" s="6">
        <f t="shared" si="88"/>
        <v>1</v>
      </c>
      <c r="BP94" s="6">
        <f t="shared" si="88"/>
        <v>1</v>
      </c>
      <c r="BQ94" s="6">
        <f t="shared" si="88"/>
        <v>1</v>
      </c>
      <c r="BR94" s="6">
        <f t="shared" ref="BR94:CH94" si="89">BR$87</f>
        <v>1</v>
      </c>
      <c r="BS94" s="6">
        <f t="shared" si="89"/>
        <v>1</v>
      </c>
      <c r="BT94" s="6">
        <f t="shared" si="89"/>
        <v>1</v>
      </c>
      <c r="BU94" s="6">
        <f t="shared" si="89"/>
        <v>1</v>
      </c>
      <c r="BV94" s="6">
        <f t="shared" si="89"/>
        <v>1</v>
      </c>
      <c r="BW94" s="6">
        <f t="shared" si="89"/>
        <v>1</v>
      </c>
      <c r="BX94" s="6">
        <f t="shared" si="89"/>
        <v>1</v>
      </c>
      <c r="BY94" s="6">
        <f t="shared" si="89"/>
        <v>1</v>
      </c>
      <c r="BZ94" s="6">
        <f t="shared" si="89"/>
        <v>1</v>
      </c>
      <c r="CA94" s="6">
        <f t="shared" si="89"/>
        <v>1</v>
      </c>
      <c r="CB94" s="6">
        <f t="shared" si="89"/>
        <v>1</v>
      </c>
      <c r="CC94" s="6">
        <f t="shared" si="89"/>
        <v>1</v>
      </c>
      <c r="CD94" s="6">
        <f t="shared" si="89"/>
        <v>1</v>
      </c>
      <c r="CE94" s="6">
        <f t="shared" si="89"/>
        <v>1</v>
      </c>
      <c r="CF94" s="6">
        <f t="shared" si="89"/>
        <v>1</v>
      </c>
      <c r="CG94" s="6">
        <f t="shared" si="89"/>
        <v>1</v>
      </c>
      <c r="CH94" s="6">
        <f t="shared" si="89"/>
        <v>1</v>
      </c>
    </row>
    <row r="96" spans="1:86" x14ac:dyDescent="0.25">
      <c r="B96" s="6"/>
      <c r="D96" s="6" t="s">
        <v>40</v>
      </c>
    </row>
    <row r="97" spans="1:86" x14ac:dyDescent="0.25">
      <c r="B97" s="6"/>
      <c r="D97" s="6" t="s">
        <v>39</v>
      </c>
    </row>
    <row r="98" spans="1:86" x14ac:dyDescent="0.25">
      <c r="B98" s="6"/>
      <c r="D98" s="6" t="s">
        <v>38</v>
      </c>
    </row>
    <row r="99" spans="1:86" x14ac:dyDescent="0.25">
      <c r="B99" s="6"/>
      <c r="D99" s="6" t="s">
        <v>42</v>
      </c>
    </row>
    <row r="100" spans="1:86" x14ac:dyDescent="0.25">
      <c r="B100" s="6"/>
      <c r="D100" s="6" t="s">
        <v>41</v>
      </c>
    </row>
    <row r="101" spans="1:86" x14ac:dyDescent="0.25">
      <c r="B101" s="6"/>
      <c r="D101" s="6" t="s">
        <v>35</v>
      </c>
      <c r="I101" s="7" t="str">
        <f>IF(I90=1,$D$96,IF(I91=1,$D$97,IF(I92=1,$D$98,IF(I93=1,$D$99,IF(I94=1,$D$100)))))</f>
        <v xml:space="preserve">FC </v>
      </c>
      <c r="J101" s="7" t="str">
        <f t="shared" ref="J101:BU101" si="90">IF(J90=1,$D$96,IF(J91=1,$D$97,IF(J92=1,$D$98,IF(J93=1,$D$99,IF(J94=1,$D$100)))))</f>
        <v xml:space="preserve">Construction </v>
      </c>
      <c r="K101" s="7" t="str">
        <f t="shared" si="90"/>
        <v xml:space="preserve">Construction </v>
      </c>
      <c r="L101" s="7" t="str">
        <f t="shared" si="90"/>
        <v xml:space="preserve">Operation </v>
      </c>
      <c r="M101" s="7" t="str">
        <f t="shared" si="90"/>
        <v xml:space="preserve">Operation </v>
      </c>
      <c r="N101" s="7" t="str">
        <f t="shared" si="90"/>
        <v xml:space="preserve">Operation </v>
      </c>
      <c r="O101" s="7" t="str">
        <f t="shared" si="90"/>
        <v xml:space="preserve">Operation </v>
      </c>
      <c r="P101" s="7" t="str">
        <f t="shared" si="90"/>
        <v xml:space="preserve">Operation </v>
      </c>
      <c r="Q101" s="7" t="str">
        <f t="shared" si="90"/>
        <v xml:space="preserve">Operation </v>
      </c>
      <c r="R101" s="7" t="str">
        <f t="shared" si="90"/>
        <v xml:space="preserve">Operation </v>
      </c>
      <c r="S101" s="7" t="str">
        <f t="shared" si="90"/>
        <v xml:space="preserve">Operation </v>
      </c>
      <c r="T101" s="7" t="str">
        <f t="shared" si="90"/>
        <v xml:space="preserve">Operation </v>
      </c>
      <c r="U101" s="7" t="str">
        <f t="shared" si="90"/>
        <v xml:space="preserve">Operation </v>
      </c>
      <c r="V101" s="7" t="str">
        <f t="shared" si="90"/>
        <v xml:space="preserve">Operation </v>
      </c>
      <c r="W101" s="7" t="str">
        <f t="shared" si="90"/>
        <v xml:space="preserve">Operation </v>
      </c>
      <c r="X101" s="7" t="str">
        <f t="shared" si="90"/>
        <v xml:space="preserve">Operation </v>
      </c>
      <c r="Y101" s="7" t="str">
        <f t="shared" si="90"/>
        <v xml:space="preserve">Operation </v>
      </c>
      <c r="Z101" s="7" t="str">
        <f t="shared" si="90"/>
        <v xml:space="preserve">Operation </v>
      </c>
      <c r="AA101" s="7" t="str">
        <f t="shared" si="90"/>
        <v xml:space="preserve">Operation </v>
      </c>
      <c r="AB101" s="7" t="str">
        <f t="shared" si="90"/>
        <v xml:space="preserve">Operation </v>
      </c>
      <c r="AC101" s="7" t="str">
        <f t="shared" si="90"/>
        <v xml:space="preserve">Operation </v>
      </c>
      <c r="AD101" s="7" t="str">
        <f t="shared" si="90"/>
        <v xml:space="preserve">Operation </v>
      </c>
      <c r="AE101" s="7" t="str">
        <f t="shared" si="90"/>
        <v xml:space="preserve">Operation </v>
      </c>
      <c r="AF101" s="7" t="str">
        <f t="shared" si="90"/>
        <v xml:space="preserve">Operation </v>
      </c>
      <c r="AG101" s="7" t="str">
        <f t="shared" si="90"/>
        <v xml:space="preserve">Operation </v>
      </c>
      <c r="AH101" s="7" t="str">
        <f t="shared" si="90"/>
        <v xml:space="preserve">Operation </v>
      </c>
      <c r="AI101" s="7" t="str">
        <f t="shared" si="90"/>
        <v xml:space="preserve">Operation </v>
      </c>
      <c r="AJ101" s="7" t="str">
        <f t="shared" si="90"/>
        <v xml:space="preserve">Operation </v>
      </c>
      <c r="AK101" s="7" t="str">
        <f t="shared" si="90"/>
        <v xml:space="preserve">Operation </v>
      </c>
      <c r="AL101" s="7" t="str">
        <f t="shared" si="90"/>
        <v xml:space="preserve">Operation </v>
      </c>
      <c r="AM101" s="7" t="str">
        <f t="shared" si="90"/>
        <v>Post-operat.</v>
      </c>
      <c r="AN101" s="7" t="str">
        <f t="shared" si="90"/>
        <v>Post-operat.</v>
      </c>
      <c r="AO101" s="7" t="str">
        <f t="shared" si="90"/>
        <v>Post-operat.</v>
      </c>
      <c r="AP101" s="7" t="str">
        <f t="shared" si="90"/>
        <v>Post-operat.</v>
      </c>
      <c r="AQ101" s="7" t="str">
        <f t="shared" si="90"/>
        <v>Post-operat.</v>
      </c>
      <c r="AR101" s="7" t="str">
        <f t="shared" si="90"/>
        <v>Post-operat.</v>
      </c>
      <c r="AS101" s="7" t="str">
        <f t="shared" si="90"/>
        <v>Post-operat.</v>
      </c>
      <c r="AT101" s="7" t="str">
        <f t="shared" si="90"/>
        <v>Post-operat.</v>
      </c>
      <c r="AU101" s="7" t="str">
        <f t="shared" si="90"/>
        <v>Post-operat.</v>
      </c>
      <c r="AV101" s="7" t="str">
        <f t="shared" si="90"/>
        <v>Post-operat.</v>
      </c>
      <c r="AW101" s="7" t="str">
        <f t="shared" si="90"/>
        <v>Post-operat.</v>
      </c>
      <c r="AX101" s="7" t="str">
        <f t="shared" si="90"/>
        <v>Post-operat.</v>
      </c>
      <c r="AY101" s="7" t="str">
        <f t="shared" si="90"/>
        <v>Post-operat.</v>
      </c>
      <c r="AZ101" s="7" t="str">
        <f t="shared" si="90"/>
        <v>Post-operat.</v>
      </c>
      <c r="BA101" s="7" t="str">
        <f t="shared" si="90"/>
        <v>Post-operat.</v>
      </c>
      <c r="BB101" s="7" t="str">
        <f t="shared" si="90"/>
        <v>Post-operat.</v>
      </c>
      <c r="BC101" s="7" t="str">
        <f t="shared" si="90"/>
        <v>Post-operat.</v>
      </c>
      <c r="BD101" s="7" t="str">
        <f t="shared" si="90"/>
        <v>Post-operat.</v>
      </c>
      <c r="BE101" s="7" t="str">
        <f t="shared" si="90"/>
        <v>Post-operat.</v>
      </c>
      <c r="BF101" s="7" t="str">
        <f t="shared" si="90"/>
        <v>Post-operat.</v>
      </c>
      <c r="BG101" s="7" t="str">
        <f t="shared" si="90"/>
        <v>Post-operat.</v>
      </c>
      <c r="BH101" s="7" t="str">
        <f t="shared" si="90"/>
        <v>Post-operat.</v>
      </c>
      <c r="BI101" s="7" t="str">
        <f t="shared" si="90"/>
        <v>Post-operat.</v>
      </c>
      <c r="BJ101" s="7" t="str">
        <f t="shared" si="90"/>
        <v>Post-operat.</v>
      </c>
      <c r="BK101" s="7" t="str">
        <f t="shared" si="90"/>
        <v>Post-operat.</v>
      </c>
      <c r="BL101" s="7" t="str">
        <f t="shared" si="90"/>
        <v>Post-operat.</v>
      </c>
      <c r="BM101" s="7" t="str">
        <f t="shared" si="90"/>
        <v>Post-operat.</v>
      </c>
      <c r="BN101" s="7" t="str">
        <f t="shared" si="90"/>
        <v>Post-operat.</v>
      </c>
      <c r="BO101" s="7" t="str">
        <f t="shared" si="90"/>
        <v>Post-operat.</v>
      </c>
      <c r="BP101" s="7" t="str">
        <f t="shared" si="90"/>
        <v>Post-operat.</v>
      </c>
      <c r="BQ101" s="7" t="str">
        <f t="shared" si="90"/>
        <v>Post-operat.</v>
      </c>
      <c r="BR101" s="7" t="str">
        <f t="shared" si="90"/>
        <v>Post-operat.</v>
      </c>
      <c r="BS101" s="7" t="str">
        <f t="shared" si="90"/>
        <v>Post-operat.</v>
      </c>
      <c r="BT101" s="7" t="str">
        <f t="shared" si="90"/>
        <v>Post-operat.</v>
      </c>
      <c r="BU101" s="7" t="str">
        <f t="shared" si="90"/>
        <v>Post-operat.</v>
      </c>
      <c r="BV101" s="7" t="str">
        <f t="shared" ref="BV101:CH101" si="91">IF(BV90=1,$D$96,IF(BV91=1,$D$97,IF(BV92=1,$D$98,IF(BV93=1,$D$99,IF(BV94=1,$D$100)))))</f>
        <v>Post-operat.</v>
      </c>
      <c r="BW101" s="7" t="str">
        <f t="shared" si="91"/>
        <v>Post-operat.</v>
      </c>
      <c r="BX101" s="7" t="str">
        <f t="shared" si="91"/>
        <v>Post-operat.</v>
      </c>
      <c r="BY101" s="7" t="str">
        <f t="shared" si="91"/>
        <v>Post-operat.</v>
      </c>
      <c r="BZ101" s="7" t="str">
        <f t="shared" si="91"/>
        <v>Post-operat.</v>
      </c>
      <c r="CA101" s="7" t="str">
        <f t="shared" si="91"/>
        <v>Post-operat.</v>
      </c>
      <c r="CB101" s="7" t="str">
        <f t="shared" si="91"/>
        <v>Post-operat.</v>
      </c>
      <c r="CC101" s="7" t="str">
        <f t="shared" si="91"/>
        <v>Post-operat.</v>
      </c>
      <c r="CD101" s="7" t="str">
        <f t="shared" si="91"/>
        <v>Post-operat.</v>
      </c>
      <c r="CE101" s="7" t="str">
        <f t="shared" si="91"/>
        <v>Post-operat.</v>
      </c>
      <c r="CF101" s="7" t="str">
        <f t="shared" si="91"/>
        <v>Post-operat.</v>
      </c>
      <c r="CG101" s="7" t="str">
        <f t="shared" si="91"/>
        <v>Post-operat.</v>
      </c>
      <c r="CH101" s="7" t="str">
        <f t="shared" si="91"/>
        <v>Post-operat.</v>
      </c>
    </row>
    <row r="102" spans="1:86" x14ac:dyDescent="0.25">
      <c r="B102" s="6"/>
    </row>
    <row r="103" spans="1:86" x14ac:dyDescent="0.25">
      <c r="A103" s="5" t="s">
        <v>46</v>
      </c>
    </row>
    <row r="104" spans="1:86" x14ac:dyDescent="0.25">
      <c r="D104" s="23" t="s">
        <v>44</v>
      </c>
      <c r="E104" s="23" t="s">
        <v>45</v>
      </c>
    </row>
    <row r="105" spans="1:86" x14ac:dyDescent="0.25">
      <c r="D105" s="24">
        <v>46023</v>
      </c>
      <c r="E105" s="25">
        <v>0.02</v>
      </c>
    </row>
    <row r="107" spans="1:86" s="8" customFormat="1" x14ac:dyDescent="0.25">
      <c r="A107" s="5"/>
      <c r="B107" s="5"/>
      <c r="C107" s="5"/>
      <c r="D107" s="6" t="str">
        <f>D$21</f>
        <v xml:space="preserve">Financial period end date </v>
      </c>
      <c r="E107" s="18">
        <f t="shared" ref="E107:BP107" si="92">E$21</f>
        <v>0</v>
      </c>
      <c r="F107" s="7" t="str">
        <f t="shared" si="92"/>
        <v>Date</v>
      </c>
      <c r="G107" s="7">
        <f t="shared" si="92"/>
        <v>0</v>
      </c>
      <c r="H107" s="6">
        <f t="shared" si="92"/>
        <v>0</v>
      </c>
      <c r="I107" s="8">
        <f t="shared" si="92"/>
        <v>44926</v>
      </c>
      <c r="J107" s="8">
        <f t="shared" si="92"/>
        <v>45291</v>
      </c>
      <c r="K107" s="8">
        <f t="shared" si="92"/>
        <v>45657</v>
      </c>
      <c r="L107" s="8">
        <f t="shared" si="92"/>
        <v>46022</v>
      </c>
      <c r="M107" s="8">
        <f t="shared" si="92"/>
        <v>46387</v>
      </c>
      <c r="N107" s="8">
        <f t="shared" si="92"/>
        <v>46752</v>
      </c>
      <c r="O107" s="8">
        <f t="shared" si="92"/>
        <v>47118</v>
      </c>
      <c r="P107" s="8">
        <f t="shared" si="92"/>
        <v>47483</v>
      </c>
      <c r="Q107" s="8">
        <f t="shared" si="92"/>
        <v>47848</v>
      </c>
      <c r="R107" s="8">
        <f t="shared" si="92"/>
        <v>48213</v>
      </c>
      <c r="S107" s="8">
        <f t="shared" si="92"/>
        <v>48579</v>
      </c>
      <c r="T107" s="8">
        <f t="shared" si="92"/>
        <v>48944</v>
      </c>
      <c r="U107" s="8">
        <f t="shared" si="92"/>
        <v>49309</v>
      </c>
      <c r="V107" s="8">
        <f t="shared" si="92"/>
        <v>49674</v>
      </c>
      <c r="W107" s="8">
        <f t="shared" si="92"/>
        <v>50040</v>
      </c>
      <c r="X107" s="8">
        <f t="shared" si="92"/>
        <v>50405</v>
      </c>
      <c r="Y107" s="8">
        <f t="shared" si="92"/>
        <v>50770</v>
      </c>
      <c r="Z107" s="8">
        <f t="shared" si="92"/>
        <v>51135</v>
      </c>
      <c r="AA107" s="8">
        <f t="shared" si="92"/>
        <v>51501</v>
      </c>
      <c r="AB107" s="8">
        <f t="shared" si="92"/>
        <v>51866</v>
      </c>
      <c r="AC107" s="8">
        <f t="shared" si="92"/>
        <v>52231</v>
      </c>
      <c r="AD107" s="8">
        <f t="shared" si="92"/>
        <v>52596</v>
      </c>
      <c r="AE107" s="8">
        <f t="shared" si="92"/>
        <v>52962</v>
      </c>
      <c r="AF107" s="8">
        <f t="shared" si="92"/>
        <v>53327</v>
      </c>
      <c r="AG107" s="8">
        <f t="shared" si="92"/>
        <v>53692</v>
      </c>
      <c r="AH107" s="8">
        <f t="shared" si="92"/>
        <v>54057</v>
      </c>
      <c r="AI107" s="8">
        <f t="shared" si="92"/>
        <v>54423</v>
      </c>
      <c r="AJ107" s="8">
        <f t="shared" si="92"/>
        <v>54788</v>
      </c>
      <c r="AK107" s="8">
        <f t="shared" si="92"/>
        <v>55153</v>
      </c>
      <c r="AL107" s="8">
        <f t="shared" si="92"/>
        <v>55518</v>
      </c>
      <c r="AM107" s="8">
        <f t="shared" si="92"/>
        <v>55884</v>
      </c>
      <c r="AN107" s="8">
        <f t="shared" si="92"/>
        <v>56249</v>
      </c>
      <c r="AO107" s="8">
        <f t="shared" si="92"/>
        <v>56614</v>
      </c>
      <c r="AP107" s="8">
        <f t="shared" si="92"/>
        <v>56979</v>
      </c>
      <c r="AQ107" s="8">
        <f t="shared" si="92"/>
        <v>57345</v>
      </c>
      <c r="AR107" s="8">
        <f t="shared" si="92"/>
        <v>57710</v>
      </c>
      <c r="AS107" s="8">
        <f t="shared" si="92"/>
        <v>58075</v>
      </c>
      <c r="AT107" s="8">
        <f t="shared" si="92"/>
        <v>58440</v>
      </c>
      <c r="AU107" s="8">
        <f t="shared" si="92"/>
        <v>58806</v>
      </c>
      <c r="AV107" s="8">
        <f t="shared" si="92"/>
        <v>59171</v>
      </c>
      <c r="AW107" s="8">
        <f t="shared" si="92"/>
        <v>59536</v>
      </c>
      <c r="AX107" s="8">
        <f t="shared" si="92"/>
        <v>59901</v>
      </c>
      <c r="AY107" s="8">
        <f t="shared" si="92"/>
        <v>60267</v>
      </c>
      <c r="AZ107" s="8">
        <f t="shared" si="92"/>
        <v>60632</v>
      </c>
      <c r="BA107" s="8">
        <f t="shared" si="92"/>
        <v>60997</v>
      </c>
      <c r="BB107" s="8">
        <f t="shared" si="92"/>
        <v>61362</v>
      </c>
      <c r="BC107" s="8">
        <f t="shared" si="92"/>
        <v>61728</v>
      </c>
      <c r="BD107" s="8">
        <f t="shared" si="92"/>
        <v>62093</v>
      </c>
      <c r="BE107" s="8">
        <f t="shared" si="92"/>
        <v>62458</v>
      </c>
      <c r="BF107" s="8">
        <f t="shared" si="92"/>
        <v>62823</v>
      </c>
      <c r="BG107" s="8">
        <f t="shared" si="92"/>
        <v>63189</v>
      </c>
      <c r="BH107" s="8">
        <f t="shared" si="92"/>
        <v>63554</v>
      </c>
      <c r="BI107" s="8">
        <f t="shared" si="92"/>
        <v>63919</v>
      </c>
      <c r="BJ107" s="8">
        <f t="shared" si="92"/>
        <v>64284</v>
      </c>
      <c r="BK107" s="8">
        <f t="shared" si="92"/>
        <v>64650</v>
      </c>
      <c r="BL107" s="8">
        <f t="shared" si="92"/>
        <v>65015</v>
      </c>
      <c r="BM107" s="8">
        <f t="shared" si="92"/>
        <v>65380</v>
      </c>
      <c r="BN107" s="8">
        <f t="shared" si="92"/>
        <v>65745</v>
      </c>
      <c r="BO107" s="8">
        <f t="shared" si="92"/>
        <v>66111</v>
      </c>
      <c r="BP107" s="8">
        <f t="shared" si="92"/>
        <v>66476</v>
      </c>
      <c r="BQ107" s="8">
        <f t="shared" ref="BQ107:CH107" si="93">BQ$21</f>
        <v>66841</v>
      </c>
      <c r="BR107" s="8">
        <f t="shared" si="93"/>
        <v>67206</v>
      </c>
      <c r="BS107" s="8">
        <f t="shared" si="93"/>
        <v>67572</v>
      </c>
      <c r="BT107" s="8">
        <f t="shared" si="93"/>
        <v>67937</v>
      </c>
      <c r="BU107" s="8">
        <f t="shared" si="93"/>
        <v>68302</v>
      </c>
      <c r="BV107" s="8">
        <f t="shared" si="93"/>
        <v>68667</v>
      </c>
      <c r="BW107" s="8">
        <f t="shared" si="93"/>
        <v>69033</v>
      </c>
      <c r="BX107" s="8">
        <f t="shared" si="93"/>
        <v>69398</v>
      </c>
      <c r="BY107" s="8">
        <f t="shared" si="93"/>
        <v>69763</v>
      </c>
      <c r="BZ107" s="8">
        <f t="shared" si="93"/>
        <v>70128</v>
      </c>
      <c r="CA107" s="8">
        <f t="shared" si="93"/>
        <v>70494</v>
      </c>
      <c r="CB107" s="8">
        <f t="shared" si="93"/>
        <v>70859</v>
      </c>
      <c r="CC107" s="8">
        <f t="shared" si="93"/>
        <v>71224</v>
      </c>
      <c r="CD107" s="8">
        <f t="shared" si="93"/>
        <v>71589</v>
      </c>
      <c r="CE107" s="8">
        <f t="shared" si="93"/>
        <v>71955</v>
      </c>
      <c r="CF107" s="8">
        <f t="shared" si="93"/>
        <v>72320</v>
      </c>
      <c r="CG107" s="8">
        <f t="shared" si="93"/>
        <v>72685</v>
      </c>
      <c r="CH107" s="8">
        <f t="shared" si="93"/>
        <v>73050</v>
      </c>
    </row>
    <row r="108" spans="1:86" s="30" customFormat="1" x14ac:dyDescent="0.25">
      <c r="A108" s="26"/>
      <c r="B108" s="26"/>
      <c r="C108" s="26"/>
      <c r="D108" s="6" t="s">
        <v>48</v>
      </c>
      <c r="E108" s="27"/>
      <c r="F108" s="28" t="s">
        <v>52</v>
      </c>
      <c r="G108" s="28"/>
      <c r="H108" s="29"/>
      <c r="I108" s="30" t="e">
        <f t="shared" ref="I108:AN108" si="94">VLOOKUP(I107,$D$105:$E$105,2,TRUE)</f>
        <v>#N/A</v>
      </c>
      <c r="J108" s="30" t="e">
        <f t="shared" si="94"/>
        <v>#N/A</v>
      </c>
      <c r="K108" s="30" t="e">
        <f t="shared" si="94"/>
        <v>#N/A</v>
      </c>
      <c r="L108" s="30" t="e">
        <f t="shared" si="94"/>
        <v>#N/A</v>
      </c>
      <c r="M108" s="30">
        <f t="shared" si="94"/>
        <v>0.02</v>
      </c>
      <c r="N108" s="30">
        <f t="shared" si="94"/>
        <v>0.02</v>
      </c>
      <c r="O108" s="30">
        <f t="shared" si="94"/>
        <v>0.02</v>
      </c>
      <c r="P108" s="30">
        <f t="shared" si="94"/>
        <v>0.02</v>
      </c>
      <c r="Q108" s="30">
        <f t="shared" si="94"/>
        <v>0.02</v>
      </c>
      <c r="R108" s="30">
        <f t="shared" si="94"/>
        <v>0.02</v>
      </c>
      <c r="S108" s="30">
        <f t="shared" si="94"/>
        <v>0.02</v>
      </c>
      <c r="T108" s="30">
        <f t="shared" si="94"/>
        <v>0.02</v>
      </c>
      <c r="U108" s="30">
        <f t="shared" si="94"/>
        <v>0.02</v>
      </c>
      <c r="V108" s="30">
        <f t="shared" si="94"/>
        <v>0.02</v>
      </c>
      <c r="W108" s="30">
        <f t="shared" si="94"/>
        <v>0.02</v>
      </c>
      <c r="X108" s="30">
        <f t="shared" si="94"/>
        <v>0.02</v>
      </c>
      <c r="Y108" s="30">
        <f t="shared" si="94"/>
        <v>0.02</v>
      </c>
      <c r="Z108" s="30">
        <f t="shared" si="94"/>
        <v>0.02</v>
      </c>
      <c r="AA108" s="30">
        <f t="shared" si="94"/>
        <v>0.02</v>
      </c>
      <c r="AB108" s="30">
        <f t="shared" si="94"/>
        <v>0.02</v>
      </c>
      <c r="AC108" s="30">
        <f t="shared" si="94"/>
        <v>0.02</v>
      </c>
      <c r="AD108" s="30">
        <f t="shared" si="94"/>
        <v>0.02</v>
      </c>
      <c r="AE108" s="30">
        <f t="shared" si="94"/>
        <v>0.02</v>
      </c>
      <c r="AF108" s="30">
        <f t="shared" si="94"/>
        <v>0.02</v>
      </c>
      <c r="AG108" s="30">
        <f t="shared" si="94"/>
        <v>0.02</v>
      </c>
      <c r="AH108" s="30">
        <f t="shared" si="94"/>
        <v>0.02</v>
      </c>
      <c r="AI108" s="30">
        <f t="shared" si="94"/>
        <v>0.02</v>
      </c>
      <c r="AJ108" s="30">
        <f t="shared" si="94"/>
        <v>0.02</v>
      </c>
      <c r="AK108" s="30">
        <f t="shared" si="94"/>
        <v>0.02</v>
      </c>
      <c r="AL108" s="30">
        <f t="shared" si="94"/>
        <v>0.02</v>
      </c>
      <c r="AM108" s="30">
        <f t="shared" si="94"/>
        <v>0.02</v>
      </c>
      <c r="AN108" s="30">
        <f t="shared" si="94"/>
        <v>0.02</v>
      </c>
      <c r="AO108" s="30">
        <f t="shared" ref="AO108:BT108" si="95">VLOOKUP(AO107,$D$105:$E$105,2,TRUE)</f>
        <v>0.02</v>
      </c>
      <c r="AP108" s="30">
        <f t="shared" si="95"/>
        <v>0.02</v>
      </c>
      <c r="AQ108" s="30">
        <f t="shared" si="95"/>
        <v>0.02</v>
      </c>
      <c r="AR108" s="30">
        <f t="shared" si="95"/>
        <v>0.02</v>
      </c>
      <c r="AS108" s="30">
        <f t="shared" si="95"/>
        <v>0.02</v>
      </c>
      <c r="AT108" s="30">
        <f t="shared" si="95"/>
        <v>0.02</v>
      </c>
      <c r="AU108" s="30">
        <f t="shared" si="95"/>
        <v>0.02</v>
      </c>
      <c r="AV108" s="30">
        <f t="shared" si="95"/>
        <v>0.02</v>
      </c>
      <c r="AW108" s="30">
        <f t="shared" si="95"/>
        <v>0.02</v>
      </c>
      <c r="AX108" s="30">
        <f t="shared" si="95"/>
        <v>0.02</v>
      </c>
      <c r="AY108" s="30">
        <f t="shared" si="95"/>
        <v>0.02</v>
      </c>
      <c r="AZ108" s="30">
        <f t="shared" si="95"/>
        <v>0.02</v>
      </c>
      <c r="BA108" s="30">
        <f t="shared" si="95"/>
        <v>0.02</v>
      </c>
      <c r="BB108" s="30">
        <f t="shared" si="95"/>
        <v>0.02</v>
      </c>
      <c r="BC108" s="30">
        <f t="shared" si="95"/>
        <v>0.02</v>
      </c>
      <c r="BD108" s="30">
        <f t="shared" si="95"/>
        <v>0.02</v>
      </c>
      <c r="BE108" s="30">
        <f t="shared" si="95"/>
        <v>0.02</v>
      </c>
      <c r="BF108" s="30">
        <f t="shared" si="95"/>
        <v>0.02</v>
      </c>
      <c r="BG108" s="30">
        <f t="shared" si="95"/>
        <v>0.02</v>
      </c>
      <c r="BH108" s="30">
        <f t="shared" si="95"/>
        <v>0.02</v>
      </c>
      <c r="BI108" s="30">
        <f t="shared" si="95"/>
        <v>0.02</v>
      </c>
      <c r="BJ108" s="30">
        <f t="shared" si="95"/>
        <v>0.02</v>
      </c>
      <c r="BK108" s="30">
        <f t="shared" si="95"/>
        <v>0.02</v>
      </c>
      <c r="BL108" s="30">
        <f t="shared" si="95"/>
        <v>0.02</v>
      </c>
      <c r="BM108" s="30">
        <f t="shared" si="95"/>
        <v>0.02</v>
      </c>
      <c r="BN108" s="30">
        <f t="shared" si="95"/>
        <v>0.02</v>
      </c>
      <c r="BO108" s="30">
        <f t="shared" si="95"/>
        <v>0.02</v>
      </c>
      <c r="BP108" s="30">
        <f t="shared" si="95"/>
        <v>0.02</v>
      </c>
      <c r="BQ108" s="30">
        <f t="shared" si="95"/>
        <v>0.02</v>
      </c>
      <c r="BR108" s="30">
        <f t="shared" si="95"/>
        <v>0.02</v>
      </c>
      <c r="BS108" s="30">
        <f t="shared" si="95"/>
        <v>0.02</v>
      </c>
      <c r="BT108" s="30">
        <f t="shared" si="95"/>
        <v>0.02</v>
      </c>
      <c r="BU108" s="30">
        <f t="shared" ref="BU108:CH108" si="96">VLOOKUP(BU107,$D$105:$E$105,2,TRUE)</f>
        <v>0.02</v>
      </c>
      <c r="BV108" s="30">
        <f t="shared" si="96"/>
        <v>0.02</v>
      </c>
      <c r="BW108" s="30">
        <f t="shared" si="96"/>
        <v>0.02</v>
      </c>
      <c r="BX108" s="30">
        <f t="shared" si="96"/>
        <v>0.02</v>
      </c>
      <c r="BY108" s="30">
        <f t="shared" si="96"/>
        <v>0.02</v>
      </c>
      <c r="BZ108" s="30">
        <f t="shared" si="96"/>
        <v>0.02</v>
      </c>
      <c r="CA108" s="30">
        <f t="shared" si="96"/>
        <v>0.02</v>
      </c>
      <c r="CB108" s="30">
        <f t="shared" si="96"/>
        <v>0.02</v>
      </c>
      <c r="CC108" s="30">
        <f t="shared" si="96"/>
        <v>0.02</v>
      </c>
      <c r="CD108" s="30">
        <f t="shared" si="96"/>
        <v>0.02</v>
      </c>
      <c r="CE108" s="30">
        <f t="shared" si="96"/>
        <v>0.02</v>
      </c>
      <c r="CF108" s="30">
        <f t="shared" si="96"/>
        <v>0.02</v>
      </c>
      <c r="CG108" s="30">
        <f t="shared" si="96"/>
        <v>0.02</v>
      </c>
      <c r="CH108" s="30">
        <f t="shared" si="96"/>
        <v>0.02</v>
      </c>
    </row>
    <row r="109" spans="1:86" s="30" customFormat="1" x14ac:dyDescent="0.25">
      <c r="A109" s="26"/>
      <c r="B109" s="26"/>
      <c r="C109" s="26"/>
      <c r="D109" s="6" t="s">
        <v>49</v>
      </c>
      <c r="E109" s="27"/>
      <c r="F109" s="28" t="s">
        <v>52</v>
      </c>
      <c r="G109" s="28"/>
      <c r="H109" s="29"/>
      <c r="I109" s="30">
        <f>IFERROR(I108,0)</f>
        <v>0</v>
      </c>
      <c r="J109" s="30">
        <f t="shared" ref="J109:BU109" si="97">IFERROR(J108,0)</f>
        <v>0</v>
      </c>
      <c r="K109" s="30">
        <f t="shared" si="97"/>
        <v>0</v>
      </c>
      <c r="L109" s="30">
        <f t="shared" si="97"/>
        <v>0</v>
      </c>
      <c r="M109" s="30">
        <f t="shared" si="97"/>
        <v>0.02</v>
      </c>
      <c r="N109" s="30">
        <f t="shared" si="97"/>
        <v>0.02</v>
      </c>
      <c r="O109" s="30">
        <f t="shared" si="97"/>
        <v>0.02</v>
      </c>
      <c r="P109" s="30">
        <f t="shared" si="97"/>
        <v>0.02</v>
      </c>
      <c r="Q109" s="30">
        <f t="shared" si="97"/>
        <v>0.02</v>
      </c>
      <c r="R109" s="30">
        <f t="shared" si="97"/>
        <v>0.02</v>
      </c>
      <c r="S109" s="30">
        <f t="shared" si="97"/>
        <v>0.02</v>
      </c>
      <c r="T109" s="30">
        <f t="shared" si="97"/>
        <v>0.02</v>
      </c>
      <c r="U109" s="30">
        <f t="shared" si="97"/>
        <v>0.02</v>
      </c>
      <c r="V109" s="30">
        <f t="shared" si="97"/>
        <v>0.02</v>
      </c>
      <c r="W109" s="30">
        <f t="shared" si="97"/>
        <v>0.02</v>
      </c>
      <c r="X109" s="30">
        <f t="shared" si="97"/>
        <v>0.02</v>
      </c>
      <c r="Y109" s="30">
        <f t="shared" si="97"/>
        <v>0.02</v>
      </c>
      <c r="Z109" s="30">
        <f t="shared" si="97"/>
        <v>0.02</v>
      </c>
      <c r="AA109" s="30">
        <f t="shared" si="97"/>
        <v>0.02</v>
      </c>
      <c r="AB109" s="30">
        <f t="shared" si="97"/>
        <v>0.02</v>
      </c>
      <c r="AC109" s="30">
        <f t="shared" si="97"/>
        <v>0.02</v>
      </c>
      <c r="AD109" s="30">
        <f t="shared" si="97"/>
        <v>0.02</v>
      </c>
      <c r="AE109" s="30">
        <f t="shared" si="97"/>
        <v>0.02</v>
      </c>
      <c r="AF109" s="30">
        <f t="shared" si="97"/>
        <v>0.02</v>
      </c>
      <c r="AG109" s="30">
        <f t="shared" si="97"/>
        <v>0.02</v>
      </c>
      <c r="AH109" s="30">
        <f t="shared" si="97"/>
        <v>0.02</v>
      </c>
      <c r="AI109" s="30">
        <f t="shared" si="97"/>
        <v>0.02</v>
      </c>
      <c r="AJ109" s="30">
        <f t="shared" si="97"/>
        <v>0.02</v>
      </c>
      <c r="AK109" s="30">
        <f t="shared" si="97"/>
        <v>0.02</v>
      </c>
      <c r="AL109" s="30">
        <f t="shared" si="97"/>
        <v>0.02</v>
      </c>
      <c r="AM109" s="30">
        <f t="shared" si="97"/>
        <v>0.02</v>
      </c>
      <c r="AN109" s="30">
        <f t="shared" si="97"/>
        <v>0.02</v>
      </c>
      <c r="AO109" s="30">
        <f t="shared" si="97"/>
        <v>0.02</v>
      </c>
      <c r="AP109" s="30">
        <f t="shared" si="97"/>
        <v>0.02</v>
      </c>
      <c r="AQ109" s="30">
        <f t="shared" si="97"/>
        <v>0.02</v>
      </c>
      <c r="AR109" s="30">
        <f t="shared" si="97"/>
        <v>0.02</v>
      </c>
      <c r="AS109" s="30">
        <f t="shared" si="97"/>
        <v>0.02</v>
      </c>
      <c r="AT109" s="30">
        <f t="shared" si="97"/>
        <v>0.02</v>
      </c>
      <c r="AU109" s="30">
        <f t="shared" si="97"/>
        <v>0.02</v>
      </c>
      <c r="AV109" s="30">
        <f t="shared" si="97"/>
        <v>0.02</v>
      </c>
      <c r="AW109" s="30">
        <f t="shared" si="97"/>
        <v>0.02</v>
      </c>
      <c r="AX109" s="30">
        <f t="shared" si="97"/>
        <v>0.02</v>
      </c>
      <c r="AY109" s="30">
        <f t="shared" si="97"/>
        <v>0.02</v>
      </c>
      <c r="AZ109" s="30">
        <f t="shared" si="97"/>
        <v>0.02</v>
      </c>
      <c r="BA109" s="30">
        <f t="shared" si="97"/>
        <v>0.02</v>
      </c>
      <c r="BB109" s="30">
        <f t="shared" si="97"/>
        <v>0.02</v>
      </c>
      <c r="BC109" s="30">
        <f t="shared" si="97"/>
        <v>0.02</v>
      </c>
      <c r="BD109" s="30">
        <f t="shared" si="97"/>
        <v>0.02</v>
      </c>
      <c r="BE109" s="30">
        <f t="shared" si="97"/>
        <v>0.02</v>
      </c>
      <c r="BF109" s="30">
        <f t="shared" si="97"/>
        <v>0.02</v>
      </c>
      <c r="BG109" s="30">
        <f t="shared" si="97"/>
        <v>0.02</v>
      </c>
      <c r="BH109" s="30">
        <f t="shared" si="97"/>
        <v>0.02</v>
      </c>
      <c r="BI109" s="30">
        <f t="shared" si="97"/>
        <v>0.02</v>
      </c>
      <c r="BJ109" s="30">
        <f t="shared" si="97"/>
        <v>0.02</v>
      </c>
      <c r="BK109" s="30">
        <f t="shared" si="97"/>
        <v>0.02</v>
      </c>
      <c r="BL109" s="30">
        <f t="shared" si="97"/>
        <v>0.02</v>
      </c>
      <c r="BM109" s="30">
        <f t="shared" si="97"/>
        <v>0.02</v>
      </c>
      <c r="BN109" s="30">
        <f t="shared" si="97"/>
        <v>0.02</v>
      </c>
      <c r="BO109" s="30">
        <f t="shared" si="97"/>
        <v>0.02</v>
      </c>
      <c r="BP109" s="30">
        <f t="shared" si="97"/>
        <v>0.02</v>
      </c>
      <c r="BQ109" s="30">
        <f t="shared" si="97"/>
        <v>0.02</v>
      </c>
      <c r="BR109" s="30">
        <f t="shared" si="97"/>
        <v>0.02</v>
      </c>
      <c r="BS109" s="30">
        <f t="shared" si="97"/>
        <v>0.02</v>
      </c>
      <c r="BT109" s="30">
        <f t="shared" si="97"/>
        <v>0.02</v>
      </c>
      <c r="BU109" s="30">
        <f t="shared" si="97"/>
        <v>0.02</v>
      </c>
      <c r="BV109" s="30">
        <f t="shared" ref="BV109:CH109" si="98">IFERROR(BV108,0)</f>
        <v>0.02</v>
      </c>
      <c r="BW109" s="30">
        <f t="shared" si="98"/>
        <v>0.02</v>
      </c>
      <c r="BX109" s="30">
        <f t="shared" si="98"/>
        <v>0.02</v>
      </c>
      <c r="BY109" s="30">
        <f t="shared" si="98"/>
        <v>0.02</v>
      </c>
      <c r="BZ109" s="30">
        <f t="shared" si="98"/>
        <v>0.02</v>
      </c>
      <c r="CA109" s="30">
        <f t="shared" si="98"/>
        <v>0.02</v>
      </c>
      <c r="CB109" s="30">
        <f t="shared" si="98"/>
        <v>0.02</v>
      </c>
      <c r="CC109" s="30">
        <f t="shared" si="98"/>
        <v>0.02</v>
      </c>
      <c r="CD109" s="30">
        <f t="shared" si="98"/>
        <v>0.02</v>
      </c>
      <c r="CE109" s="30">
        <f t="shared" si="98"/>
        <v>0.02</v>
      </c>
      <c r="CF109" s="30">
        <f t="shared" si="98"/>
        <v>0.02</v>
      </c>
      <c r="CG109" s="30">
        <f t="shared" si="98"/>
        <v>0.02</v>
      </c>
      <c r="CH109" s="30">
        <f t="shared" si="98"/>
        <v>0.02</v>
      </c>
    </row>
    <row r="111" spans="1:86" x14ac:dyDescent="0.25">
      <c r="D111" s="3" t="s">
        <v>50</v>
      </c>
      <c r="E111" s="20">
        <v>12</v>
      </c>
      <c r="F111" s="23" t="s">
        <v>27</v>
      </c>
    </row>
    <row r="112" spans="1:86" x14ac:dyDescent="0.25">
      <c r="D112" s="3" t="s">
        <v>4</v>
      </c>
      <c r="E112" s="20">
        <v>12</v>
      </c>
      <c r="F112" s="23" t="s">
        <v>27</v>
      </c>
    </row>
    <row r="113" spans="1:86" s="30" customFormat="1" x14ac:dyDescent="0.25">
      <c r="A113" s="26"/>
      <c r="B113" s="26"/>
      <c r="C113" s="26"/>
      <c r="D113" s="6" t="str">
        <f>D$109</f>
        <v xml:space="preserve">Annual CPI </v>
      </c>
      <c r="E113" s="29"/>
      <c r="F113" s="28" t="s">
        <v>52</v>
      </c>
      <c r="G113" s="29"/>
      <c r="H113" s="29"/>
      <c r="I113" s="29">
        <f t="shared" ref="I113:BT113" si="99">I$109</f>
        <v>0</v>
      </c>
      <c r="J113" s="29">
        <f t="shared" si="99"/>
        <v>0</v>
      </c>
      <c r="K113" s="29">
        <f t="shared" si="99"/>
        <v>0</v>
      </c>
      <c r="L113" s="29">
        <f t="shared" si="99"/>
        <v>0</v>
      </c>
      <c r="M113" s="29">
        <f t="shared" si="99"/>
        <v>0.02</v>
      </c>
      <c r="N113" s="29">
        <f t="shared" si="99"/>
        <v>0.02</v>
      </c>
      <c r="O113" s="29">
        <f t="shared" si="99"/>
        <v>0.02</v>
      </c>
      <c r="P113" s="29">
        <f t="shared" si="99"/>
        <v>0.02</v>
      </c>
      <c r="Q113" s="29">
        <f t="shared" si="99"/>
        <v>0.02</v>
      </c>
      <c r="R113" s="29">
        <f t="shared" si="99"/>
        <v>0.02</v>
      </c>
      <c r="S113" s="29">
        <f t="shared" si="99"/>
        <v>0.02</v>
      </c>
      <c r="T113" s="29">
        <f t="shared" si="99"/>
        <v>0.02</v>
      </c>
      <c r="U113" s="29">
        <f t="shared" si="99"/>
        <v>0.02</v>
      </c>
      <c r="V113" s="29">
        <f t="shared" si="99"/>
        <v>0.02</v>
      </c>
      <c r="W113" s="29">
        <f t="shared" si="99"/>
        <v>0.02</v>
      </c>
      <c r="X113" s="29">
        <f t="shared" si="99"/>
        <v>0.02</v>
      </c>
      <c r="Y113" s="29">
        <f t="shared" si="99"/>
        <v>0.02</v>
      </c>
      <c r="Z113" s="29">
        <f t="shared" si="99"/>
        <v>0.02</v>
      </c>
      <c r="AA113" s="29">
        <f t="shared" si="99"/>
        <v>0.02</v>
      </c>
      <c r="AB113" s="29">
        <f t="shared" si="99"/>
        <v>0.02</v>
      </c>
      <c r="AC113" s="29">
        <f t="shared" si="99"/>
        <v>0.02</v>
      </c>
      <c r="AD113" s="29">
        <f t="shared" si="99"/>
        <v>0.02</v>
      </c>
      <c r="AE113" s="29">
        <f t="shared" si="99"/>
        <v>0.02</v>
      </c>
      <c r="AF113" s="29">
        <f t="shared" si="99"/>
        <v>0.02</v>
      </c>
      <c r="AG113" s="29">
        <f t="shared" si="99"/>
        <v>0.02</v>
      </c>
      <c r="AH113" s="29">
        <f t="shared" si="99"/>
        <v>0.02</v>
      </c>
      <c r="AI113" s="29">
        <f t="shared" si="99"/>
        <v>0.02</v>
      </c>
      <c r="AJ113" s="29">
        <f t="shared" si="99"/>
        <v>0.02</v>
      </c>
      <c r="AK113" s="29">
        <f t="shared" si="99"/>
        <v>0.02</v>
      </c>
      <c r="AL113" s="29">
        <f t="shared" si="99"/>
        <v>0.02</v>
      </c>
      <c r="AM113" s="29">
        <f t="shared" si="99"/>
        <v>0.02</v>
      </c>
      <c r="AN113" s="29">
        <f t="shared" si="99"/>
        <v>0.02</v>
      </c>
      <c r="AO113" s="29">
        <f t="shared" si="99"/>
        <v>0.02</v>
      </c>
      <c r="AP113" s="29">
        <f t="shared" si="99"/>
        <v>0.02</v>
      </c>
      <c r="AQ113" s="29">
        <f t="shared" si="99"/>
        <v>0.02</v>
      </c>
      <c r="AR113" s="29">
        <f t="shared" si="99"/>
        <v>0.02</v>
      </c>
      <c r="AS113" s="29">
        <f t="shared" si="99"/>
        <v>0.02</v>
      </c>
      <c r="AT113" s="29">
        <f t="shared" si="99"/>
        <v>0.02</v>
      </c>
      <c r="AU113" s="29">
        <f t="shared" si="99"/>
        <v>0.02</v>
      </c>
      <c r="AV113" s="29">
        <f t="shared" si="99"/>
        <v>0.02</v>
      </c>
      <c r="AW113" s="29">
        <f t="shared" si="99"/>
        <v>0.02</v>
      </c>
      <c r="AX113" s="29">
        <f t="shared" si="99"/>
        <v>0.02</v>
      </c>
      <c r="AY113" s="29">
        <f t="shared" si="99"/>
        <v>0.02</v>
      </c>
      <c r="AZ113" s="29">
        <f t="shared" si="99"/>
        <v>0.02</v>
      </c>
      <c r="BA113" s="29">
        <f t="shared" si="99"/>
        <v>0.02</v>
      </c>
      <c r="BB113" s="29">
        <f t="shared" si="99"/>
        <v>0.02</v>
      </c>
      <c r="BC113" s="29">
        <f t="shared" si="99"/>
        <v>0.02</v>
      </c>
      <c r="BD113" s="29">
        <f t="shared" si="99"/>
        <v>0.02</v>
      </c>
      <c r="BE113" s="29">
        <f t="shared" si="99"/>
        <v>0.02</v>
      </c>
      <c r="BF113" s="29">
        <f t="shared" si="99"/>
        <v>0.02</v>
      </c>
      <c r="BG113" s="29">
        <f t="shared" si="99"/>
        <v>0.02</v>
      </c>
      <c r="BH113" s="29">
        <f t="shared" si="99"/>
        <v>0.02</v>
      </c>
      <c r="BI113" s="29">
        <f t="shared" si="99"/>
        <v>0.02</v>
      </c>
      <c r="BJ113" s="29">
        <f t="shared" si="99"/>
        <v>0.02</v>
      </c>
      <c r="BK113" s="29">
        <f t="shared" si="99"/>
        <v>0.02</v>
      </c>
      <c r="BL113" s="29">
        <f t="shared" si="99"/>
        <v>0.02</v>
      </c>
      <c r="BM113" s="29">
        <f t="shared" si="99"/>
        <v>0.02</v>
      </c>
      <c r="BN113" s="29">
        <f t="shared" si="99"/>
        <v>0.02</v>
      </c>
      <c r="BO113" s="29">
        <f t="shared" si="99"/>
        <v>0.02</v>
      </c>
      <c r="BP113" s="29">
        <f t="shared" si="99"/>
        <v>0.02</v>
      </c>
      <c r="BQ113" s="29">
        <f t="shared" si="99"/>
        <v>0.02</v>
      </c>
      <c r="BR113" s="29">
        <f t="shared" si="99"/>
        <v>0.02</v>
      </c>
      <c r="BS113" s="29">
        <f t="shared" si="99"/>
        <v>0.02</v>
      </c>
      <c r="BT113" s="29">
        <f t="shared" si="99"/>
        <v>0.02</v>
      </c>
      <c r="BU113" s="29">
        <f t="shared" ref="BU113:CH113" si="100">BU$109</f>
        <v>0.02</v>
      </c>
      <c r="BV113" s="29">
        <f t="shared" si="100"/>
        <v>0.02</v>
      </c>
      <c r="BW113" s="29">
        <f t="shared" si="100"/>
        <v>0.02</v>
      </c>
      <c r="BX113" s="29">
        <f t="shared" si="100"/>
        <v>0.02</v>
      </c>
      <c r="BY113" s="29">
        <f t="shared" si="100"/>
        <v>0.02</v>
      </c>
      <c r="BZ113" s="29">
        <f t="shared" si="100"/>
        <v>0.02</v>
      </c>
      <c r="CA113" s="29">
        <f t="shared" si="100"/>
        <v>0.02</v>
      </c>
      <c r="CB113" s="29">
        <f t="shared" si="100"/>
        <v>0.02</v>
      </c>
      <c r="CC113" s="29">
        <f t="shared" si="100"/>
        <v>0.02</v>
      </c>
      <c r="CD113" s="29">
        <f t="shared" si="100"/>
        <v>0.02</v>
      </c>
      <c r="CE113" s="29">
        <f t="shared" si="100"/>
        <v>0.02</v>
      </c>
      <c r="CF113" s="29">
        <f t="shared" si="100"/>
        <v>0.02</v>
      </c>
      <c r="CG113" s="29">
        <f t="shared" si="100"/>
        <v>0.02</v>
      </c>
      <c r="CH113" s="29">
        <f t="shared" si="100"/>
        <v>0.02</v>
      </c>
    </row>
    <row r="114" spans="1:86" hidden="1" x14ac:dyDescent="0.25">
      <c r="D114" s="6" t="s">
        <v>54</v>
      </c>
      <c r="F114" s="7" t="s">
        <v>52</v>
      </c>
      <c r="I114" s="30">
        <f>(1+I113)^($E$112/$E$111)-1</f>
        <v>0</v>
      </c>
      <c r="J114" s="30">
        <f t="shared" ref="J114:BU114" si="101">(1+J113)^($E$112/$E$111)-1</f>
        <v>0</v>
      </c>
      <c r="K114" s="30">
        <f t="shared" si="101"/>
        <v>0</v>
      </c>
      <c r="L114" s="30">
        <f t="shared" si="101"/>
        <v>0</v>
      </c>
      <c r="M114" s="30">
        <f t="shared" si="101"/>
        <v>2.0000000000000018E-2</v>
      </c>
      <c r="N114" s="30">
        <f t="shared" si="101"/>
        <v>2.0000000000000018E-2</v>
      </c>
      <c r="O114" s="30">
        <f t="shared" si="101"/>
        <v>2.0000000000000018E-2</v>
      </c>
      <c r="P114" s="30">
        <f t="shared" si="101"/>
        <v>2.0000000000000018E-2</v>
      </c>
      <c r="Q114" s="30">
        <f t="shared" si="101"/>
        <v>2.0000000000000018E-2</v>
      </c>
      <c r="R114" s="30">
        <f t="shared" si="101"/>
        <v>2.0000000000000018E-2</v>
      </c>
      <c r="S114" s="30">
        <f t="shared" si="101"/>
        <v>2.0000000000000018E-2</v>
      </c>
      <c r="T114" s="30">
        <f t="shared" si="101"/>
        <v>2.0000000000000018E-2</v>
      </c>
      <c r="U114" s="30">
        <f t="shared" si="101"/>
        <v>2.0000000000000018E-2</v>
      </c>
      <c r="V114" s="30">
        <f t="shared" si="101"/>
        <v>2.0000000000000018E-2</v>
      </c>
      <c r="W114" s="30">
        <f t="shared" si="101"/>
        <v>2.0000000000000018E-2</v>
      </c>
      <c r="X114" s="30">
        <f t="shared" si="101"/>
        <v>2.0000000000000018E-2</v>
      </c>
      <c r="Y114" s="30">
        <f t="shared" si="101"/>
        <v>2.0000000000000018E-2</v>
      </c>
      <c r="Z114" s="30">
        <f t="shared" si="101"/>
        <v>2.0000000000000018E-2</v>
      </c>
      <c r="AA114" s="30">
        <f t="shared" si="101"/>
        <v>2.0000000000000018E-2</v>
      </c>
      <c r="AB114" s="30">
        <f t="shared" si="101"/>
        <v>2.0000000000000018E-2</v>
      </c>
      <c r="AC114" s="30">
        <f t="shared" si="101"/>
        <v>2.0000000000000018E-2</v>
      </c>
      <c r="AD114" s="30">
        <f t="shared" si="101"/>
        <v>2.0000000000000018E-2</v>
      </c>
      <c r="AE114" s="30">
        <f t="shared" si="101"/>
        <v>2.0000000000000018E-2</v>
      </c>
      <c r="AF114" s="30">
        <f t="shared" si="101"/>
        <v>2.0000000000000018E-2</v>
      </c>
      <c r="AG114" s="30">
        <f t="shared" si="101"/>
        <v>2.0000000000000018E-2</v>
      </c>
      <c r="AH114" s="30">
        <f t="shared" si="101"/>
        <v>2.0000000000000018E-2</v>
      </c>
      <c r="AI114" s="30">
        <f t="shared" si="101"/>
        <v>2.0000000000000018E-2</v>
      </c>
      <c r="AJ114" s="30">
        <f t="shared" si="101"/>
        <v>2.0000000000000018E-2</v>
      </c>
      <c r="AK114" s="30">
        <f t="shared" si="101"/>
        <v>2.0000000000000018E-2</v>
      </c>
      <c r="AL114" s="30">
        <f t="shared" si="101"/>
        <v>2.0000000000000018E-2</v>
      </c>
      <c r="AM114" s="30">
        <f t="shared" si="101"/>
        <v>2.0000000000000018E-2</v>
      </c>
      <c r="AN114" s="30">
        <f t="shared" si="101"/>
        <v>2.0000000000000018E-2</v>
      </c>
      <c r="AO114" s="30">
        <f t="shared" si="101"/>
        <v>2.0000000000000018E-2</v>
      </c>
      <c r="AP114" s="30">
        <f t="shared" si="101"/>
        <v>2.0000000000000018E-2</v>
      </c>
      <c r="AQ114" s="30">
        <f t="shared" si="101"/>
        <v>2.0000000000000018E-2</v>
      </c>
      <c r="AR114" s="30">
        <f t="shared" si="101"/>
        <v>2.0000000000000018E-2</v>
      </c>
      <c r="AS114" s="30">
        <f t="shared" si="101"/>
        <v>2.0000000000000018E-2</v>
      </c>
      <c r="AT114" s="30">
        <f t="shared" si="101"/>
        <v>2.0000000000000018E-2</v>
      </c>
      <c r="AU114" s="30">
        <f t="shared" si="101"/>
        <v>2.0000000000000018E-2</v>
      </c>
      <c r="AV114" s="30">
        <f t="shared" si="101"/>
        <v>2.0000000000000018E-2</v>
      </c>
      <c r="AW114" s="30">
        <f t="shared" si="101"/>
        <v>2.0000000000000018E-2</v>
      </c>
      <c r="AX114" s="30">
        <f t="shared" si="101"/>
        <v>2.0000000000000018E-2</v>
      </c>
      <c r="AY114" s="30">
        <f t="shared" si="101"/>
        <v>2.0000000000000018E-2</v>
      </c>
      <c r="AZ114" s="30">
        <f t="shared" si="101"/>
        <v>2.0000000000000018E-2</v>
      </c>
      <c r="BA114" s="30">
        <f t="shared" si="101"/>
        <v>2.0000000000000018E-2</v>
      </c>
      <c r="BB114" s="30">
        <f t="shared" si="101"/>
        <v>2.0000000000000018E-2</v>
      </c>
      <c r="BC114" s="30">
        <f t="shared" si="101"/>
        <v>2.0000000000000018E-2</v>
      </c>
      <c r="BD114" s="30">
        <f t="shared" si="101"/>
        <v>2.0000000000000018E-2</v>
      </c>
      <c r="BE114" s="30">
        <f t="shared" si="101"/>
        <v>2.0000000000000018E-2</v>
      </c>
      <c r="BF114" s="30">
        <f t="shared" si="101"/>
        <v>2.0000000000000018E-2</v>
      </c>
      <c r="BG114" s="30">
        <f t="shared" si="101"/>
        <v>2.0000000000000018E-2</v>
      </c>
      <c r="BH114" s="30">
        <f t="shared" si="101"/>
        <v>2.0000000000000018E-2</v>
      </c>
      <c r="BI114" s="30">
        <f t="shared" si="101"/>
        <v>2.0000000000000018E-2</v>
      </c>
      <c r="BJ114" s="30">
        <f t="shared" si="101"/>
        <v>2.0000000000000018E-2</v>
      </c>
      <c r="BK114" s="30">
        <f t="shared" si="101"/>
        <v>2.0000000000000018E-2</v>
      </c>
      <c r="BL114" s="30">
        <f t="shared" si="101"/>
        <v>2.0000000000000018E-2</v>
      </c>
      <c r="BM114" s="30">
        <f t="shared" si="101"/>
        <v>2.0000000000000018E-2</v>
      </c>
      <c r="BN114" s="30">
        <f t="shared" si="101"/>
        <v>2.0000000000000018E-2</v>
      </c>
      <c r="BO114" s="30">
        <f t="shared" si="101"/>
        <v>2.0000000000000018E-2</v>
      </c>
      <c r="BP114" s="30">
        <f t="shared" si="101"/>
        <v>2.0000000000000018E-2</v>
      </c>
      <c r="BQ114" s="30">
        <f t="shared" si="101"/>
        <v>2.0000000000000018E-2</v>
      </c>
      <c r="BR114" s="30">
        <f t="shared" si="101"/>
        <v>2.0000000000000018E-2</v>
      </c>
      <c r="BS114" s="30">
        <f t="shared" si="101"/>
        <v>2.0000000000000018E-2</v>
      </c>
      <c r="BT114" s="30">
        <f t="shared" si="101"/>
        <v>2.0000000000000018E-2</v>
      </c>
      <c r="BU114" s="30">
        <f t="shared" si="101"/>
        <v>2.0000000000000018E-2</v>
      </c>
      <c r="BV114" s="30">
        <f t="shared" ref="BV114:CH114" si="102">(1+BV113)^($E$112/$E$111)-1</f>
        <v>2.0000000000000018E-2</v>
      </c>
      <c r="BW114" s="30">
        <f t="shared" si="102"/>
        <v>2.0000000000000018E-2</v>
      </c>
      <c r="BX114" s="30">
        <f t="shared" si="102"/>
        <v>2.0000000000000018E-2</v>
      </c>
      <c r="BY114" s="30">
        <f t="shared" si="102"/>
        <v>2.0000000000000018E-2</v>
      </c>
      <c r="BZ114" s="30">
        <f t="shared" si="102"/>
        <v>2.0000000000000018E-2</v>
      </c>
      <c r="CA114" s="30">
        <f t="shared" si="102"/>
        <v>2.0000000000000018E-2</v>
      </c>
      <c r="CB114" s="30">
        <f t="shared" si="102"/>
        <v>2.0000000000000018E-2</v>
      </c>
      <c r="CC114" s="30">
        <f t="shared" si="102"/>
        <v>2.0000000000000018E-2</v>
      </c>
      <c r="CD114" s="30">
        <f t="shared" si="102"/>
        <v>2.0000000000000018E-2</v>
      </c>
      <c r="CE114" s="30">
        <f t="shared" si="102"/>
        <v>2.0000000000000018E-2</v>
      </c>
      <c r="CF114" s="30">
        <f t="shared" si="102"/>
        <v>2.0000000000000018E-2</v>
      </c>
      <c r="CG114" s="30">
        <f t="shared" si="102"/>
        <v>2.0000000000000018E-2</v>
      </c>
      <c r="CH114" s="30">
        <f t="shared" si="102"/>
        <v>2.0000000000000018E-2</v>
      </c>
    </row>
    <row r="115" spans="1:86" hidden="1" x14ac:dyDescent="0.25"/>
    <row r="116" spans="1:86" hidden="1" x14ac:dyDescent="0.25">
      <c r="C116" s="5" t="s">
        <v>37</v>
      </c>
      <c r="D116" s="6" t="str">
        <f>D$32</f>
        <v>Financial close date flag</v>
      </c>
      <c r="E116" s="6"/>
      <c r="F116" s="7" t="str">
        <f t="shared" ref="F116:BQ116" si="103">F$32</f>
        <v>Flag</v>
      </c>
      <c r="G116" s="6">
        <f t="shared" si="103"/>
        <v>1</v>
      </c>
      <c r="H116" s="6">
        <f t="shared" si="103"/>
        <v>0</v>
      </c>
      <c r="I116" s="6">
        <f t="shared" si="103"/>
        <v>1</v>
      </c>
      <c r="J116" s="6">
        <f t="shared" si="103"/>
        <v>0</v>
      </c>
      <c r="K116" s="6">
        <f t="shared" si="103"/>
        <v>0</v>
      </c>
      <c r="L116" s="6">
        <f t="shared" si="103"/>
        <v>0</v>
      </c>
      <c r="M116" s="6">
        <f t="shared" si="103"/>
        <v>0</v>
      </c>
      <c r="N116" s="6">
        <f t="shared" si="103"/>
        <v>0</v>
      </c>
      <c r="O116" s="6">
        <f t="shared" si="103"/>
        <v>0</v>
      </c>
      <c r="P116" s="6">
        <f t="shared" si="103"/>
        <v>0</v>
      </c>
      <c r="Q116" s="6">
        <f t="shared" si="103"/>
        <v>0</v>
      </c>
      <c r="R116" s="6">
        <f t="shared" si="103"/>
        <v>0</v>
      </c>
      <c r="S116" s="6">
        <f t="shared" si="103"/>
        <v>0</v>
      </c>
      <c r="T116" s="6">
        <f t="shared" si="103"/>
        <v>0</v>
      </c>
      <c r="U116" s="6">
        <f t="shared" si="103"/>
        <v>0</v>
      </c>
      <c r="V116" s="6">
        <f t="shared" si="103"/>
        <v>0</v>
      </c>
      <c r="W116" s="6">
        <f t="shared" si="103"/>
        <v>0</v>
      </c>
      <c r="X116" s="6">
        <f t="shared" si="103"/>
        <v>0</v>
      </c>
      <c r="Y116" s="6">
        <f t="shared" si="103"/>
        <v>0</v>
      </c>
      <c r="Z116" s="6">
        <f t="shared" si="103"/>
        <v>0</v>
      </c>
      <c r="AA116" s="6">
        <f t="shared" si="103"/>
        <v>0</v>
      </c>
      <c r="AB116" s="6">
        <f t="shared" si="103"/>
        <v>0</v>
      </c>
      <c r="AC116" s="6">
        <f t="shared" si="103"/>
        <v>0</v>
      </c>
      <c r="AD116" s="6">
        <f t="shared" si="103"/>
        <v>0</v>
      </c>
      <c r="AE116" s="6">
        <f t="shared" si="103"/>
        <v>0</v>
      </c>
      <c r="AF116" s="6">
        <f t="shared" si="103"/>
        <v>0</v>
      </c>
      <c r="AG116" s="6">
        <f t="shared" si="103"/>
        <v>0</v>
      </c>
      <c r="AH116" s="6">
        <f t="shared" si="103"/>
        <v>0</v>
      </c>
      <c r="AI116" s="6">
        <f t="shared" si="103"/>
        <v>0</v>
      </c>
      <c r="AJ116" s="6">
        <f t="shared" si="103"/>
        <v>0</v>
      </c>
      <c r="AK116" s="6">
        <f t="shared" si="103"/>
        <v>0</v>
      </c>
      <c r="AL116" s="6">
        <f t="shared" si="103"/>
        <v>0</v>
      </c>
      <c r="AM116" s="6">
        <f t="shared" si="103"/>
        <v>0</v>
      </c>
      <c r="AN116" s="6">
        <f t="shared" si="103"/>
        <v>0</v>
      </c>
      <c r="AO116" s="6">
        <f t="shared" si="103"/>
        <v>0</v>
      </c>
      <c r="AP116" s="6">
        <f t="shared" si="103"/>
        <v>0</v>
      </c>
      <c r="AQ116" s="6">
        <f t="shared" si="103"/>
        <v>0</v>
      </c>
      <c r="AR116" s="6">
        <f t="shared" si="103"/>
        <v>0</v>
      </c>
      <c r="AS116" s="6">
        <f t="shared" si="103"/>
        <v>0</v>
      </c>
      <c r="AT116" s="6">
        <f t="shared" si="103"/>
        <v>0</v>
      </c>
      <c r="AU116" s="6">
        <f t="shared" si="103"/>
        <v>0</v>
      </c>
      <c r="AV116" s="6">
        <f t="shared" si="103"/>
        <v>0</v>
      </c>
      <c r="AW116" s="6">
        <f t="shared" si="103"/>
        <v>0</v>
      </c>
      <c r="AX116" s="6">
        <f t="shared" si="103"/>
        <v>0</v>
      </c>
      <c r="AY116" s="6">
        <f t="shared" si="103"/>
        <v>0</v>
      </c>
      <c r="AZ116" s="6">
        <f t="shared" si="103"/>
        <v>0</v>
      </c>
      <c r="BA116" s="6">
        <f t="shared" si="103"/>
        <v>0</v>
      </c>
      <c r="BB116" s="6">
        <f t="shared" si="103"/>
        <v>0</v>
      </c>
      <c r="BC116" s="6">
        <f t="shared" si="103"/>
        <v>0</v>
      </c>
      <c r="BD116" s="6">
        <f t="shared" si="103"/>
        <v>0</v>
      </c>
      <c r="BE116" s="6">
        <f t="shared" si="103"/>
        <v>0</v>
      </c>
      <c r="BF116" s="6">
        <f t="shared" si="103"/>
        <v>0</v>
      </c>
      <c r="BG116" s="6">
        <f t="shared" si="103"/>
        <v>0</v>
      </c>
      <c r="BH116" s="6">
        <f t="shared" si="103"/>
        <v>0</v>
      </c>
      <c r="BI116" s="6">
        <f t="shared" si="103"/>
        <v>0</v>
      </c>
      <c r="BJ116" s="6">
        <f t="shared" si="103"/>
        <v>0</v>
      </c>
      <c r="BK116" s="6">
        <f t="shared" si="103"/>
        <v>0</v>
      </c>
      <c r="BL116" s="6">
        <f t="shared" si="103"/>
        <v>0</v>
      </c>
      <c r="BM116" s="6">
        <f t="shared" si="103"/>
        <v>0</v>
      </c>
      <c r="BN116" s="6">
        <f t="shared" si="103"/>
        <v>0</v>
      </c>
      <c r="BO116" s="6">
        <f t="shared" si="103"/>
        <v>0</v>
      </c>
      <c r="BP116" s="6">
        <f t="shared" si="103"/>
        <v>0</v>
      </c>
      <c r="BQ116" s="6">
        <f t="shared" si="103"/>
        <v>0</v>
      </c>
      <c r="BR116" s="6">
        <f t="shared" ref="BR116:CH116" si="104">BR$32</f>
        <v>0</v>
      </c>
      <c r="BS116" s="6">
        <f t="shared" si="104"/>
        <v>0</v>
      </c>
      <c r="BT116" s="6">
        <f t="shared" si="104"/>
        <v>0</v>
      </c>
      <c r="BU116" s="6">
        <f t="shared" si="104"/>
        <v>0</v>
      </c>
      <c r="BV116" s="6">
        <f t="shared" si="104"/>
        <v>0</v>
      </c>
      <c r="BW116" s="6">
        <f t="shared" si="104"/>
        <v>0</v>
      </c>
      <c r="BX116" s="6">
        <f t="shared" si="104"/>
        <v>0</v>
      </c>
      <c r="BY116" s="6">
        <f t="shared" si="104"/>
        <v>0</v>
      </c>
      <c r="BZ116" s="6">
        <f t="shared" si="104"/>
        <v>0</v>
      </c>
      <c r="CA116" s="6">
        <f t="shared" si="104"/>
        <v>0</v>
      </c>
      <c r="CB116" s="6">
        <f t="shared" si="104"/>
        <v>0</v>
      </c>
      <c r="CC116" s="6">
        <f t="shared" si="104"/>
        <v>0</v>
      </c>
      <c r="CD116" s="6">
        <f t="shared" si="104"/>
        <v>0</v>
      </c>
      <c r="CE116" s="6">
        <f t="shared" si="104"/>
        <v>0</v>
      </c>
      <c r="CF116" s="6">
        <f t="shared" si="104"/>
        <v>0</v>
      </c>
      <c r="CG116" s="6">
        <f t="shared" si="104"/>
        <v>0</v>
      </c>
      <c r="CH116" s="6">
        <f t="shared" si="104"/>
        <v>0</v>
      </c>
    </row>
    <row r="117" spans="1:86" hidden="1" x14ac:dyDescent="0.25">
      <c r="D117" s="6" t="str">
        <f>D$114</f>
        <v>Monthly CPI</v>
      </c>
      <c r="E117" s="18">
        <f t="shared" ref="E117:BP117" si="105">E$114</f>
        <v>0</v>
      </c>
      <c r="F117" s="7" t="str">
        <f t="shared" si="105"/>
        <v>%</v>
      </c>
      <c r="G117" s="7">
        <f t="shared" si="105"/>
        <v>0</v>
      </c>
      <c r="H117" s="6">
        <f t="shared" si="105"/>
        <v>0</v>
      </c>
      <c r="I117" s="30">
        <f t="shared" si="105"/>
        <v>0</v>
      </c>
      <c r="J117" s="30">
        <f t="shared" si="105"/>
        <v>0</v>
      </c>
      <c r="K117" s="30">
        <f t="shared" si="105"/>
        <v>0</v>
      </c>
      <c r="L117" s="30">
        <f t="shared" si="105"/>
        <v>0</v>
      </c>
      <c r="M117" s="30">
        <f t="shared" si="105"/>
        <v>2.0000000000000018E-2</v>
      </c>
      <c r="N117" s="30">
        <f t="shared" si="105"/>
        <v>2.0000000000000018E-2</v>
      </c>
      <c r="O117" s="30">
        <f t="shared" si="105"/>
        <v>2.0000000000000018E-2</v>
      </c>
      <c r="P117" s="30">
        <f t="shared" si="105"/>
        <v>2.0000000000000018E-2</v>
      </c>
      <c r="Q117" s="30">
        <f t="shared" si="105"/>
        <v>2.0000000000000018E-2</v>
      </c>
      <c r="R117" s="30">
        <f t="shared" si="105"/>
        <v>2.0000000000000018E-2</v>
      </c>
      <c r="S117" s="30">
        <f t="shared" si="105"/>
        <v>2.0000000000000018E-2</v>
      </c>
      <c r="T117" s="30">
        <f t="shared" si="105"/>
        <v>2.0000000000000018E-2</v>
      </c>
      <c r="U117" s="30">
        <f t="shared" si="105"/>
        <v>2.0000000000000018E-2</v>
      </c>
      <c r="V117" s="30">
        <f t="shared" si="105"/>
        <v>2.0000000000000018E-2</v>
      </c>
      <c r="W117" s="30">
        <f t="shared" si="105"/>
        <v>2.0000000000000018E-2</v>
      </c>
      <c r="X117" s="30">
        <f t="shared" si="105"/>
        <v>2.0000000000000018E-2</v>
      </c>
      <c r="Y117" s="30">
        <f t="shared" si="105"/>
        <v>2.0000000000000018E-2</v>
      </c>
      <c r="Z117" s="30">
        <f t="shared" si="105"/>
        <v>2.0000000000000018E-2</v>
      </c>
      <c r="AA117" s="30">
        <f t="shared" si="105"/>
        <v>2.0000000000000018E-2</v>
      </c>
      <c r="AB117" s="30">
        <f t="shared" si="105"/>
        <v>2.0000000000000018E-2</v>
      </c>
      <c r="AC117" s="30">
        <f t="shared" si="105"/>
        <v>2.0000000000000018E-2</v>
      </c>
      <c r="AD117" s="30">
        <f t="shared" si="105"/>
        <v>2.0000000000000018E-2</v>
      </c>
      <c r="AE117" s="30">
        <f t="shared" si="105"/>
        <v>2.0000000000000018E-2</v>
      </c>
      <c r="AF117" s="30">
        <f t="shared" si="105"/>
        <v>2.0000000000000018E-2</v>
      </c>
      <c r="AG117" s="30">
        <f t="shared" si="105"/>
        <v>2.0000000000000018E-2</v>
      </c>
      <c r="AH117" s="30">
        <f t="shared" si="105"/>
        <v>2.0000000000000018E-2</v>
      </c>
      <c r="AI117" s="30">
        <f t="shared" si="105"/>
        <v>2.0000000000000018E-2</v>
      </c>
      <c r="AJ117" s="30">
        <f t="shared" si="105"/>
        <v>2.0000000000000018E-2</v>
      </c>
      <c r="AK117" s="30">
        <f t="shared" si="105"/>
        <v>2.0000000000000018E-2</v>
      </c>
      <c r="AL117" s="30">
        <f t="shared" si="105"/>
        <v>2.0000000000000018E-2</v>
      </c>
      <c r="AM117" s="30">
        <f t="shared" si="105"/>
        <v>2.0000000000000018E-2</v>
      </c>
      <c r="AN117" s="30">
        <f t="shared" si="105"/>
        <v>2.0000000000000018E-2</v>
      </c>
      <c r="AO117" s="30">
        <f t="shared" si="105"/>
        <v>2.0000000000000018E-2</v>
      </c>
      <c r="AP117" s="30">
        <f t="shared" si="105"/>
        <v>2.0000000000000018E-2</v>
      </c>
      <c r="AQ117" s="30">
        <f t="shared" si="105"/>
        <v>2.0000000000000018E-2</v>
      </c>
      <c r="AR117" s="30">
        <f t="shared" si="105"/>
        <v>2.0000000000000018E-2</v>
      </c>
      <c r="AS117" s="30">
        <f t="shared" si="105"/>
        <v>2.0000000000000018E-2</v>
      </c>
      <c r="AT117" s="30">
        <f t="shared" si="105"/>
        <v>2.0000000000000018E-2</v>
      </c>
      <c r="AU117" s="30">
        <f t="shared" si="105"/>
        <v>2.0000000000000018E-2</v>
      </c>
      <c r="AV117" s="30">
        <f t="shared" si="105"/>
        <v>2.0000000000000018E-2</v>
      </c>
      <c r="AW117" s="30">
        <f t="shared" si="105"/>
        <v>2.0000000000000018E-2</v>
      </c>
      <c r="AX117" s="30">
        <f t="shared" si="105"/>
        <v>2.0000000000000018E-2</v>
      </c>
      <c r="AY117" s="30">
        <f t="shared" si="105"/>
        <v>2.0000000000000018E-2</v>
      </c>
      <c r="AZ117" s="30">
        <f t="shared" si="105"/>
        <v>2.0000000000000018E-2</v>
      </c>
      <c r="BA117" s="30">
        <f t="shared" si="105"/>
        <v>2.0000000000000018E-2</v>
      </c>
      <c r="BB117" s="30">
        <f t="shared" si="105"/>
        <v>2.0000000000000018E-2</v>
      </c>
      <c r="BC117" s="30">
        <f t="shared" si="105"/>
        <v>2.0000000000000018E-2</v>
      </c>
      <c r="BD117" s="30">
        <f t="shared" si="105"/>
        <v>2.0000000000000018E-2</v>
      </c>
      <c r="BE117" s="30">
        <f t="shared" si="105"/>
        <v>2.0000000000000018E-2</v>
      </c>
      <c r="BF117" s="30">
        <f t="shared" si="105"/>
        <v>2.0000000000000018E-2</v>
      </c>
      <c r="BG117" s="30">
        <f t="shared" si="105"/>
        <v>2.0000000000000018E-2</v>
      </c>
      <c r="BH117" s="30">
        <f t="shared" si="105"/>
        <v>2.0000000000000018E-2</v>
      </c>
      <c r="BI117" s="30">
        <f t="shared" si="105"/>
        <v>2.0000000000000018E-2</v>
      </c>
      <c r="BJ117" s="30">
        <f t="shared" si="105"/>
        <v>2.0000000000000018E-2</v>
      </c>
      <c r="BK117" s="30">
        <f t="shared" si="105"/>
        <v>2.0000000000000018E-2</v>
      </c>
      <c r="BL117" s="30">
        <f t="shared" si="105"/>
        <v>2.0000000000000018E-2</v>
      </c>
      <c r="BM117" s="30">
        <f t="shared" si="105"/>
        <v>2.0000000000000018E-2</v>
      </c>
      <c r="BN117" s="30">
        <f t="shared" si="105"/>
        <v>2.0000000000000018E-2</v>
      </c>
      <c r="BO117" s="30">
        <f t="shared" si="105"/>
        <v>2.0000000000000018E-2</v>
      </c>
      <c r="BP117" s="30">
        <f t="shared" si="105"/>
        <v>2.0000000000000018E-2</v>
      </c>
      <c r="BQ117" s="30">
        <f t="shared" ref="BQ117:CH117" si="106">BQ$114</f>
        <v>2.0000000000000018E-2</v>
      </c>
      <c r="BR117" s="30">
        <f t="shared" si="106"/>
        <v>2.0000000000000018E-2</v>
      </c>
      <c r="BS117" s="30">
        <f t="shared" si="106"/>
        <v>2.0000000000000018E-2</v>
      </c>
      <c r="BT117" s="30">
        <f t="shared" si="106"/>
        <v>2.0000000000000018E-2</v>
      </c>
      <c r="BU117" s="30">
        <f t="shared" si="106"/>
        <v>2.0000000000000018E-2</v>
      </c>
      <c r="BV117" s="30">
        <f t="shared" si="106"/>
        <v>2.0000000000000018E-2</v>
      </c>
      <c r="BW117" s="30">
        <f t="shared" si="106"/>
        <v>2.0000000000000018E-2</v>
      </c>
      <c r="BX117" s="30">
        <f t="shared" si="106"/>
        <v>2.0000000000000018E-2</v>
      </c>
      <c r="BY117" s="30">
        <f t="shared" si="106"/>
        <v>2.0000000000000018E-2</v>
      </c>
      <c r="BZ117" s="30">
        <f t="shared" si="106"/>
        <v>2.0000000000000018E-2</v>
      </c>
      <c r="CA117" s="30">
        <f t="shared" si="106"/>
        <v>2.0000000000000018E-2</v>
      </c>
      <c r="CB117" s="30">
        <f t="shared" si="106"/>
        <v>2.0000000000000018E-2</v>
      </c>
      <c r="CC117" s="30">
        <f t="shared" si="106"/>
        <v>2.0000000000000018E-2</v>
      </c>
      <c r="CD117" s="30">
        <f t="shared" si="106"/>
        <v>2.0000000000000018E-2</v>
      </c>
      <c r="CE117" s="30">
        <f t="shared" si="106"/>
        <v>2.0000000000000018E-2</v>
      </c>
      <c r="CF117" s="30">
        <f t="shared" si="106"/>
        <v>2.0000000000000018E-2</v>
      </c>
      <c r="CG117" s="30">
        <f t="shared" si="106"/>
        <v>2.0000000000000018E-2</v>
      </c>
      <c r="CH117" s="30">
        <f t="shared" si="106"/>
        <v>2.0000000000000018E-2</v>
      </c>
    </row>
    <row r="118" spans="1:86" s="36" customFormat="1" hidden="1" x14ac:dyDescent="0.25">
      <c r="A118" s="32"/>
      <c r="B118" s="32"/>
      <c r="C118" s="32"/>
      <c r="D118" s="33" t="s">
        <v>55</v>
      </c>
      <c r="E118" s="38"/>
      <c r="F118" s="34" t="s">
        <v>53</v>
      </c>
      <c r="G118" s="34"/>
      <c r="H118" s="33"/>
      <c r="I118" s="41">
        <f>IF(I116=1,1,H118*(1+I117))</f>
        <v>1</v>
      </c>
      <c r="J118" s="41">
        <f t="shared" ref="J118:BU118" si="107">IF(J116=1,1,I118*(1+J117))</f>
        <v>1</v>
      </c>
      <c r="K118" s="41">
        <f t="shared" si="107"/>
        <v>1</v>
      </c>
      <c r="L118" s="41">
        <f t="shared" si="107"/>
        <v>1</v>
      </c>
      <c r="M118" s="41">
        <f t="shared" si="107"/>
        <v>1.02</v>
      </c>
      <c r="N118" s="41">
        <f t="shared" si="107"/>
        <v>1.0404</v>
      </c>
      <c r="O118" s="41">
        <f t="shared" si="107"/>
        <v>1.0612079999999999</v>
      </c>
      <c r="P118" s="41">
        <f t="shared" si="107"/>
        <v>1.08243216</v>
      </c>
      <c r="Q118" s="41">
        <f t="shared" si="107"/>
        <v>1.1040808032</v>
      </c>
      <c r="R118" s="41">
        <f t="shared" si="107"/>
        <v>1.1261624192640001</v>
      </c>
      <c r="S118" s="41">
        <f t="shared" si="107"/>
        <v>1.14868566764928</v>
      </c>
      <c r="T118" s="41">
        <f t="shared" si="107"/>
        <v>1.1716593810022657</v>
      </c>
      <c r="U118" s="41">
        <f t="shared" si="107"/>
        <v>1.1950925686223111</v>
      </c>
      <c r="V118" s="41">
        <f t="shared" si="107"/>
        <v>1.2189944199947573</v>
      </c>
      <c r="W118" s="41">
        <f t="shared" si="107"/>
        <v>1.2433743083946525</v>
      </c>
      <c r="X118" s="41">
        <f t="shared" si="107"/>
        <v>1.2682417945625455</v>
      </c>
      <c r="Y118" s="41">
        <f t="shared" si="107"/>
        <v>1.2936066304537963</v>
      </c>
      <c r="Z118" s="41">
        <f t="shared" si="107"/>
        <v>1.3194787630628724</v>
      </c>
      <c r="AA118" s="41">
        <f t="shared" si="107"/>
        <v>1.3458683383241299</v>
      </c>
      <c r="AB118" s="41">
        <f t="shared" si="107"/>
        <v>1.3727857050906125</v>
      </c>
      <c r="AC118" s="41">
        <f t="shared" si="107"/>
        <v>1.4002414191924248</v>
      </c>
      <c r="AD118" s="41">
        <f t="shared" si="107"/>
        <v>1.4282462475762734</v>
      </c>
      <c r="AE118" s="41">
        <f t="shared" si="107"/>
        <v>1.4568111725277988</v>
      </c>
      <c r="AF118" s="41">
        <f t="shared" si="107"/>
        <v>1.4859473959783549</v>
      </c>
      <c r="AG118" s="41">
        <f t="shared" si="107"/>
        <v>1.5156663438979221</v>
      </c>
      <c r="AH118" s="41">
        <f t="shared" si="107"/>
        <v>1.5459796707758806</v>
      </c>
      <c r="AI118" s="41">
        <f t="shared" si="107"/>
        <v>1.5768992641913981</v>
      </c>
      <c r="AJ118" s="41">
        <f t="shared" si="107"/>
        <v>1.6084372494752261</v>
      </c>
      <c r="AK118" s="41">
        <f t="shared" si="107"/>
        <v>1.6406059944647307</v>
      </c>
      <c r="AL118" s="41">
        <f t="shared" si="107"/>
        <v>1.6734181143540252</v>
      </c>
      <c r="AM118" s="41">
        <f t="shared" si="107"/>
        <v>1.7068864766411058</v>
      </c>
      <c r="AN118" s="41">
        <f t="shared" si="107"/>
        <v>1.7410242061739281</v>
      </c>
      <c r="AO118" s="41">
        <f t="shared" si="107"/>
        <v>1.7758446902974065</v>
      </c>
      <c r="AP118" s="41">
        <f t="shared" si="107"/>
        <v>1.8113615841033548</v>
      </c>
      <c r="AQ118" s="41">
        <f t="shared" si="107"/>
        <v>1.8475888157854219</v>
      </c>
      <c r="AR118" s="41">
        <f t="shared" si="107"/>
        <v>1.8845405921011305</v>
      </c>
      <c r="AS118" s="41">
        <f t="shared" si="107"/>
        <v>1.9222314039431532</v>
      </c>
      <c r="AT118" s="41">
        <f t="shared" si="107"/>
        <v>1.9606760320220162</v>
      </c>
      <c r="AU118" s="41">
        <f t="shared" si="107"/>
        <v>1.9998895526624565</v>
      </c>
      <c r="AV118" s="41">
        <f t="shared" si="107"/>
        <v>2.0398873437157055</v>
      </c>
      <c r="AW118" s="41">
        <f t="shared" si="107"/>
        <v>2.0806850905900198</v>
      </c>
      <c r="AX118" s="41">
        <f t="shared" si="107"/>
        <v>2.1222987924018204</v>
      </c>
      <c r="AY118" s="41">
        <f t="shared" si="107"/>
        <v>2.1647447682498568</v>
      </c>
      <c r="AZ118" s="41">
        <f t="shared" si="107"/>
        <v>2.208039663614854</v>
      </c>
      <c r="BA118" s="41">
        <f t="shared" si="107"/>
        <v>2.252200456887151</v>
      </c>
      <c r="BB118" s="41">
        <f t="shared" si="107"/>
        <v>2.2972444660248938</v>
      </c>
      <c r="BC118" s="41">
        <f t="shared" si="107"/>
        <v>2.343189355345392</v>
      </c>
      <c r="BD118" s="41">
        <f t="shared" si="107"/>
        <v>2.3900531424522997</v>
      </c>
      <c r="BE118" s="41">
        <f t="shared" si="107"/>
        <v>2.4378542053013459</v>
      </c>
      <c r="BF118" s="41">
        <f t="shared" si="107"/>
        <v>2.4866112894073726</v>
      </c>
      <c r="BG118" s="41">
        <f t="shared" si="107"/>
        <v>2.53634351519552</v>
      </c>
      <c r="BH118" s="41">
        <f t="shared" si="107"/>
        <v>2.5870703854994304</v>
      </c>
      <c r="BI118" s="41">
        <f t="shared" si="107"/>
        <v>2.6388117932094191</v>
      </c>
      <c r="BJ118" s="41">
        <f t="shared" si="107"/>
        <v>2.6915880290736074</v>
      </c>
      <c r="BK118" s="41">
        <f t="shared" si="107"/>
        <v>2.7454197896550796</v>
      </c>
      <c r="BL118" s="41">
        <f t="shared" si="107"/>
        <v>2.8003281854481812</v>
      </c>
      <c r="BM118" s="41">
        <f t="shared" si="107"/>
        <v>2.8563347491571447</v>
      </c>
      <c r="BN118" s="41">
        <f t="shared" si="107"/>
        <v>2.9134614441402875</v>
      </c>
      <c r="BO118" s="41">
        <f t="shared" si="107"/>
        <v>2.9717306730230932</v>
      </c>
      <c r="BP118" s="41">
        <f t="shared" si="107"/>
        <v>3.0311652864835552</v>
      </c>
      <c r="BQ118" s="41">
        <f t="shared" si="107"/>
        <v>3.0917885922132262</v>
      </c>
      <c r="BR118" s="41">
        <f t="shared" si="107"/>
        <v>3.1536243640574906</v>
      </c>
      <c r="BS118" s="41">
        <f t="shared" si="107"/>
        <v>3.2166968513386403</v>
      </c>
      <c r="BT118" s="41">
        <f t="shared" si="107"/>
        <v>3.2810307883654133</v>
      </c>
      <c r="BU118" s="41">
        <f t="shared" si="107"/>
        <v>3.3466514041327216</v>
      </c>
      <c r="BV118" s="41">
        <f t="shared" ref="BV118:CH118" si="108">IF(BV116=1,1,BU118*(1+BV117))</f>
        <v>3.4135844322153761</v>
      </c>
      <c r="BW118" s="41">
        <f t="shared" si="108"/>
        <v>3.4818561208596837</v>
      </c>
      <c r="BX118" s="41">
        <f t="shared" si="108"/>
        <v>3.5514932432768775</v>
      </c>
      <c r="BY118" s="41">
        <f t="shared" si="108"/>
        <v>3.6225231081424152</v>
      </c>
      <c r="BZ118" s="41">
        <f t="shared" si="108"/>
        <v>3.6949735703052635</v>
      </c>
      <c r="CA118" s="41">
        <f t="shared" si="108"/>
        <v>3.7688730417113687</v>
      </c>
      <c r="CB118" s="41">
        <f t="shared" si="108"/>
        <v>3.844250502545596</v>
      </c>
      <c r="CC118" s="41">
        <f t="shared" si="108"/>
        <v>3.9211355125965079</v>
      </c>
      <c r="CD118" s="41">
        <f t="shared" si="108"/>
        <v>3.9995582228484383</v>
      </c>
      <c r="CE118" s="41">
        <f t="shared" si="108"/>
        <v>4.0795493873054074</v>
      </c>
      <c r="CF118" s="41">
        <f t="shared" si="108"/>
        <v>4.1611403750515157</v>
      </c>
      <c r="CG118" s="41">
        <f t="shared" si="108"/>
        <v>4.2443631825525463</v>
      </c>
      <c r="CH118" s="41">
        <f t="shared" si="108"/>
        <v>4.3292504462035977</v>
      </c>
    </row>
  </sheetData>
  <conditionalFormatting sqref="I3:XFD3">
    <cfRule type="cellIs" dxfId="49" priority="1" operator="equal">
      <formula>"Post-operat. "</formula>
    </cfRule>
    <cfRule type="cellIs" dxfId="48" priority="2" operator="equal">
      <formula>"Operation "</formula>
    </cfRule>
    <cfRule type="cellIs" dxfId="47" priority="3" operator="equal">
      <formula>"Construction "</formula>
    </cfRule>
    <cfRule type="cellIs" dxfId="46" priority="4" operator="equal">
      <formula>"FC "</formula>
    </cfRule>
    <cfRule type="cellIs" dxfId="45" priority="5" operator="equal">
      <formula>"Pre-FC"</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40"/>
  <sheetViews>
    <sheetView zoomScale="90" zoomScaleNormal="90" workbookViewId="0">
      <pane xSplit="7" ySplit="5" topLeftCell="H9" activePane="bottomRight" state="frozen"/>
      <selection pane="topRight" activeCell="H1" sqref="H1"/>
      <selection pane="bottomLeft" activeCell="A6" sqref="A6"/>
      <selection pane="bottomRight" activeCell="G10" sqref="G10"/>
    </sheetView>
  </sheetViews>
  <sheetFormatPr defaultColWidth="0" defaultRowHeight="15" x14ac:dyDescent="0.25"/>
  <cols>
    <col min="1" max="3" width="1.28515625" style="5" customWidth="1"/>
    <col min="4" max="4" width="34.42578125" style="6" bestFit="1" customWidth="1"/>
    <col min="5" max="5" width="12.85546875" style="51" customWidth="1"/>
    <col min="6" max="7" width="12.85546875" style="47" customWidth="1"/>
    <col min="8" max="8" width="2.5703125" style="50" customWidth="1"/>
    <col min="9" max="76" width="13.7109375" style="47" customWidth="1"/>
    <col min="77" max="86" width="13.7109375" style="51" customWidth="1"/>
    <col min="87" max="87" width="5.28515625" style="18" hidden="1"/>
    <col min="88" max="16383" width="0" style="18" hidden="1"/>
    <col min="16384" max="16384" width="1.42578125" style="18" hidden="1" customWidth="1"/>
  </cols>
  <sheetData>
    <row r="1" spans="1:86" s="17" customFormat="1" ht="20.25" x14ac:dyDescent="0.3">
      <c r="A1" s="9" t="str">
        <f ca="1">MID(CELL("filename",A6),FIND("]",CELL("filename",A6))+1,255)</f>
        <v>ConCost</v>
      </c>
      <c r="B1" s="10"/>
      <c r="C1" s="10"/>
      <c r="D1" s="11"/>
      <c r="F1" s="12"/>
      <c r="G1" s="12"/>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row>
    <row r="2" spans="1:86" s="21" customFormat="1" x14ac:dyDescent="0.25">
      <c r="A2" s="5"/>
      <c r="B2" s="5"/>
      <c r="C2" s="5"/>
      <c r="D2" s="6" t="str">
        <f>ConTiming!D$2</f>
        <v xml:space="preserve">Financial period end date </v>
      </c>
      <c r="E2" s="18"/>
      <c r="F2" s="7"/>
      <c r="G2" s="7"/>
      <c r="H2" s="6">
        <f>ConTiming!H$2</f>
        <v>0</v>
      </c>
      <c r="I2" s="4">
        <f>ConTiming!I$2</f>
        <v>44926</v>
      </c>
      <c r="J2" s="4">
        <f>ConTiming!J$2</f>
        <v>45291</v>
      </c>
      <c r="K2" s="4">
        <f>ConTiming!K$2</f>
        <v>45657</v>
      </c>
      <c r="L2" s="4">
        <f>ConTiming!L$2</f>
        <v>46022</v>
      </c>
      <c r="M2" s="4">
        <f>ConTiming!M$2</f>
        <v>46387</v>
      </c>
      <c r="N2" s="4">
        <f>ConTiming!N$2</f>
        <v>46752</v>
      </c>
      <c r="O2" s="4">
        <f>ConTiming!O$2</f>
        <v>47118</v>
      </c>
      <c r="P2" s="4">
        <f>ConTiming!P$2</f>
        <v>47483</v>
      </c>
      <c r="Q2" s="4">
        <f>ConTiming!Q$2</f>
        <v>47848</v>
      </c>
      <c r="R2" s="4">
        <f>ConTiming!R$2</f>
        <v>48213</v>
      </c>
      <c r="S2" s="4">
        <f>ConTiming!S$2</f>
        <v>48579</v>
      </c>
      <c r="T2" s="4">
        <f>ConTiming!T$2</f>
        <v>48944</v>
      </c>
      <c r="U2" s="4">
        <f>ConTiming!U$2</f>
        <v>49309</v>
      </c>
      <c r="V2" s="4">
        <f>ConTiming!V$2</f>
        <v>49674</v>
      </c>
      <c r="W2" s="4">
        <f>ConTiming!W$2</f>
        <v>50040</v>
      </c>
      <c r="X2" s="4">
        <f>ConTiming!X$2</f>
        <v>50405</v>
      </c>
      <c r="Y2" s="4">
        <f>ConTiming!Y$2</f>
        <v>50770</v>
      </c>
      <c r="Z2" s="4">
        <f>ConTiming!Z$2</f>
        <v>51135</v>
      </c>
      <c r="AA2" s="4">
        <f>ConTiming!AA$2</f>
        <v>51501</v>
      </c>
      <c r="AB2" s="4">
        <f>ConTiming!AB$2</f>
        <v>51866</v>
      </c>
      <c r="AC2" s="4">
        <f>ConTiming!AC$2</f>
        <v>52231</v>
      </c>
      <c r="AD2" s="4">
        <f>ConTiming!AD$2</f>
        <v>52596</v>
      </c>
      <c r="AE2" s="4">
        <f>ConTiming!AE$2</f>
        <v>52962</v>
      </c>
      <c r="AF2" s="4">
        <f>ConTiming!AF$2</f>
        <v>53327</v>
      </c>
      <c r="AG2" s="4">
        <f>ConTiming!AG$2</f>
        <v>53692</v>
      </c>
      <c r="AH2" s="4">
        <f>ConTiming!AH$2</f>
        <v>54057</v>
      </c>
      <c r="AI2" s="4">
        <f>ConTiming!AI$2</f>
        <v>54423</v>
      </c>
      <c r="AJ2" s="4">
        <f>ConTiming!AJ$2</f>
        <v>54788</v>
      </c>
      <c r="AK2" s="4">
        <f>ConTiming!AK$2</f>
        <v>55153</v>
      </c>
      <c r="AL2" s="4">
        <f>ConTiming!AL$2</f>
        <v>55518</v>
      </c>
      <c r="AM2" s="4">
        <f>ConTiming!AM$2</f>
        <v>55884</v>
      </c>
      <c r="AN2" s="4">
        <f>ConTiming!AN$2</f>
        <v>56249</v>
      </c>
      <c r="AO2" s="4">
        <f>ConTiming!AO$2</f>
        <v>56614</v>
      </c>
      <c r="AP2" s="4">
        <f>ConTiming!AP$2</f>
        <v>56979</v>
      </c>
      <c r="AQ2" s="4">
        <f>ConTiming!AQ$2</f>
        <v>57345</v>
      </c>
      <c r="AR2" s="4">
        <f>ConTiming!AR$2</f>
        <v>57710</v>
      </c>
      <c r="AS2" s="4">
        <f>ConTiming!AS$2</f>
        <v>58075</v>
      </c>
      <c r="AT2" s="4">
        <f>ConTiming!AT$2</f>
        <v>58440</v>
      </c>
      <c r="AU2" s="4">
        <f>ConTiming!AU$2</f>
        <v>58806</v>
      </c>
      <c r="AV2" s="4">
        <f>ConTiming!AV$2</f>
        <v>59171</v>
      </c>
      <c r="AW2" s="4">
        <f>ConTiming!AW$2</f>
        <v>59536</v>
      </c>
      <c r="AX2" s="4">
        <f>ConTiming!AX$2</f>
        <v>59901</v>
      </c>
      <c r="AY2" s="4">
        <f>ConTiming!AY$2</f>
        <v>60267</v>
      </c>
      <c r="AZ2" s="4">
        <f>ConTiming!AZ$2</f>
        <v>60632</v>
      </c>
      <c r="BA2" s="4">
        <f>ConTiming!BA$2</f>
        <v>60997</v>
      </c>
      <c r="BB2" s="4">
        <f>ConTiming!BB$2</f>
        <v>61362</v>
      </c>
      <c r="BC2" s="4">
        <f>ConTiming!BC$2</f>
        <v>61728</v>
      </c>
      <c r="BD2" s="4">
        <f>ConTiming!BD$2</f>
        <v>62093</v>
      </c>
      <c r="BE2" s="4">
        <f>ConTiming!BE$2</f>
        <v>62458</v>
      </c>
      <c r="BF2" s="4">
        <f>ConTiming!BF$2</f>
        <v>62823</v>
      </c>
      <c r="BG2" s="4">
        <f>ConTiming!BG$2</f>
        <v>63189</v>
      </c>
      <c r="BH2" s="4">
        <f>ConTiming!BH$2</f>
        <v>63554</v>
      </c>
      <c r="BI2" s="4">
        <f>ConTiming!BI$2</f>
        <v>63919</v>
      </c>
      <c r="BJ2" s="4">
        <f>ConTiming!BJ$2</f>
        <v>64284</v>
      </c>
      <c r="BK2" s="4">
        <f>ConTiming!BK$2</f>
        <v>64650</v>
      </c>
      <c r="BL2" s="4">
        <f>ConTiming!BL$2</f>
        <v>65015</v>
      </c>
      <c r="BM2" s="4">
        <f>ConTiming!BM$2</f>
        <v>65380</v>
      </c>
      <c r="BN2" s="4">
        <f>ConTiming!BN$2</f>
        <v>65745</v>
      </c>
      <c r="BO2" s="4">
        <f>ConTiming!BO$2</f>
        <v>66111</v>
      </c>
      <c r="BP2" s="4">
        <f>ConTiming!BP$2</f>
        <v>66476</v>
      </c>
      <c r="BQ2" s="4">
        <f>ConTiming!BQ$2</f>
        <v>66841</v>
      </c>
      <c r="BR2" s="4">
        <f>ConTiming!BR$2</f>
        <v>67206</v>
      </c>
      <c r="BS2" s="4">
        <f>ConTiming!BS$2</f>
        <v>67572</v>
      </c>
      <c r="BT2" s="4">
        <f>ConTiming!BT$2</f>
        <v>67937</v>
      </c>
      <c r="BU2" s="4">
        <f>ConTiming!BU$2</f>
        <v>68302</v>
      </c>
      <c r="BV2" s="4">
        <f>ConTiming!BV$2</f>
        <v>68667</v>
      </c>
      <c r="BW2" s="4">
        <f>ConTiming!BW$2</f>
        <v>69033</v>
      </c>
      <c r="BX2" s="4">
        <f>ConTiming!BX$2</f>
        <v>69398</v>
      </c>
      <c r="BY2" s="21">
        <f>ConTiming!BY$2</f>
        <v>69763</v>
      </c>
      <c r="BZ2" s="21">
        <f>ConTiming!BZ$2</f>
        <v>70128</v>
      </c>
      <c r="CA2" s="21">
        <f>ConTiming!CA$2</f>
        <v>70494</v>
      </c>
      <c r="CB2" s="21">
        <f>ConTiming!CB$2</f>
        <v>70859</v>
      </c>
      <c r="CC2" s="21">
        <f>ConTiming!CC$2</f>
        <v>71224</v>
      </c>
      <c r="CD2" s="21">
        <f>ConTiming!CD$2</f>
        <v>71589</v>
      </c>
      <c r="CE2" s="21">
        <f>ConTiming!CE$2</f>
        <v>71955</v>
      </c>
      <c r="CF2" s="21">
        <f>ConTiming!CF$2</f>
        <v>72320</v>
      </c>
      <c r="CG2" s="21">
        <f>ConTiming!CG$2</f>
        <v>72685</v>
      </c>
      <c r="CH2" s="21">
        <f>ConTiming!CH$2</f>
        <v>73050</v>
      </c>
    </row>
    <row r="3" spans="1:86" x14ac:dyDescent="0.25">
      <c r="D3" s="6" t="str">
        <f>ConTiming!D$3</f>
        <v xml:space="preserve">Timeline </v>
      </c>
      <c r="E3" s="6"/>
      <c r="F3" s="7"/>
      <c r="G3" s="6"/>
      <c r="H3" s="6">
        <f>ConTiming!H$3</f>
        <v>0</v>
      </c>
      <c r="I3" s="7" t="str">
        <f>ConTiming!I$3</f>
        <v xml:space="preserve">FC </v>
      </c>
      <c r="J3" s="7" t="str">
        <f>ConTiming!J$3</f>
        <v xml:space="preserve">Construction </v>
      </c>
      <c r="K3" s="7" t="str">
        <f>ConTiming!K$3</f>
        <v xml:space="preserve">Construction </v>
      </c>
      <c r="L3" s="7" t="str">
        <f>ConTiming!L$3</f>
        <v xml:space="preserve">Operation </v>
      </c>
      <c r="M3" s="7" t="str">
        <f>ConTiming!M$3</f>
        <v xml:space="preserve">Operation </v>
      </c>
      <c r="N3" s="7" t="str">
        <f>ConTiming!N$3</f>
        <v xml:space="preserve">Operation </v>
      </c>
      <c r="O3" s="7" t="str">
        <f>ConTiming!O$3</f>
        <v xml:space="preserve">Operation </v>
      </c>
      <c r="P3" s="7" t="str">
        <f>ConTiming!P$3</f>
        <v xml:space="preserve">Operation </v>
      </c>
      <c r="Q3" s="7" t="str">
        <f>ConTiming!Q$3</f>
        <v xml:space="preserve">Operation </v>
      </c>
      <c r="R3" s="7" t="str">
        <f>ConTiming!R$3</f>
        <v xml:space="preserve">Operation </v>
      </c>
      <c r="S3" s="7" t="str">
        <f>ConTiming!S$3</f>
        <v xml:space="preserve">Operation </v>
      </c>
      <c r="T3" s="7" t="str">
        <f>ConTiming!T$3</f>
        <v xml:space="preserve">Operation </v>
      </c>
      <c r="U3" s="7" t="str">
        <f>ConTiming!U$3</f>
        <v xml:space="preserve">Operation </v>
      </c>
      <c r="V3" s="7" t="str">
        <f>ConTiming!V$3</f>
        <v xml:space="preserve">Operation </v>
      </c>
      <c r="W3" s="7" t="str">
        <f>ConTiming!W$3</f>
        <v xml:space="preserve">Operation </v>
      </c>
      <c r="X3" s="7" t="str">
        <f>ConTiming!X$3</f>
        <v xml:space="preserve">Operation </v>
      </c>
      <c r="Y3" s="7" t="str">
        <f>ConTiming!Y$3</f>
        <v xml:space="preserve">Operation </v>
      </c>
      <c r="Z3" s="7" t="str">
        <f>ConTiming!Z$3</f>
        <v xml:space="preserve">Operation </v>
      </c>
      <c r="AA3" s="7" t="str">
        <f>ConTiming!AA$3</f>
        <v xml:space="preserve">Operation </v>
      </c>
      <c r="AB3" s="7" t="str">
        <f>ConTiming!AB$3</f>
        <v xml:space="preserve">Operation </v>
      </c>
      <c r="AC3" s="7" t="str">
        <f>ConTiming!AC$3</f>
        <v xml:space="preserve">Operation </v>
      </c>
      <c r="AD3" s="7" t="str">
        <f>ConTiming!AD$3</f>
        <v xml:space="preserve">Operation </v>
      </c>
      <c r="AE3" s="7" t="str">
        <f>ConTiming!AE$3</f>
        <v xml:space="preserve">Operation </v>
      </c>
      <c r="AF3" s="7" t="str">
        <f>ConTiming!AF$3</f>
        <v xml:space="preserve">Operation </v>
      </c>
      <c r="AG3" s="7" t="str">
        <f>ConTiming!AG$3</f>
        <v xml:space="preserve">Operation </v>
      </c>
      <c r="AH3" s="7" t="str">
        <f>ConTiming!AH$3</f>
        <v xml:space="preserve">Operation </v>
      </c>
      <c r="AI3" s="7" t="str">
        <f>ConTiming!AI$3</f>
        <v xml:space="preserve">Operation </v>
      </c>
      <c r="AJ3" s="7" t="str">
        <f>ConTiming!AJ$3</f>
        <v xml:space="preserve">Operation </v>
      </c>
      <c r="AK3" s="7" t="str">
        <f>ConTiming!AK$3</f>
        <v xml:space="preserve">Operation </v>
      </c>
      <c r="AL3" s="7" t="str">
        <f>ConTiming!AL$3</f>
        <v xml:space="preserve">Operation </v>
      </c>
      <c r="AM3" s="7" t="str">
        <f>ConTiming!AM$3</f>
        <v>Post-operat.</v>
      </c>
      <c r="AN3" s="7" t="str">
        <f>ConTiming!AN$3</f>
        <v>Post-operat.</v>
      </c>
      <c r="AO3" s="7" t="str">
        <f>ConTiming!AO$3</f>
        <v>Post-operat.</v>
      </c>
      <c r="AP3" s="7" t="str">
        <f>ConTiming!AP$3</f>
        <v>Post-operat.</v>
      </c>
      <c r="AQ3" s="7" t="str">
        <f>ConTiming!AQ$3</f>
        <v>Post-operat.</v>
      </c>
      <c r="AR3" s="7" t="str">
        <f>ConTiming!AR$3</f>
        <v>Post-operat.</v>
      </c>
      <c r="AS3" s="7" t="str">
        <f>ConTiming!AS$3</f>
        <v>Post-operat.</v>
      </c>
      <c r="AT3" s="7" t="str">
        <f>ConTiming!AT$3</f>
        <v>Post-operat.</v>
      </c>
      <c r="AU3" s="7" t="str">
        <f>ConTiming!AU$3</f>
        <v>Post-operat.</v>
      </c>
      <c r="AV3" s="7" t="str">
        <f>ConTiming!AV$3</f>
        <v>Post-operat.</v>
      </c>
      <c r="AW3" s="7" t="str">
        <f>ConTiming!AW$3</f>
        <v>Post-operat.</v>
      </c>
      <c r="AX3" s="7" t="str">
        <f>ConTiming!AX$3</f>
        <v>Post-operat.</v>
      </c>
      <c r="AY3" s="7" t="str">
        <f>ConTiming!AY$3</f>
        <v>Post-operat.</v>
      </c>
      <c r="AZ3" s="7" t="str">
        <f>ConTiming!AZ$3</f>
        <v>Post-operat.</v>
      </c>
      <c r="BA3" s="7" t="str">
        <f>ConTiming!BA$3</f>
        <v>Post-operat.</v>
      </c>
      <c r="BB3" s="7" t="str">
        <f>ConTiming!BB$3</f>
        <v>Post-operat.</v>
      </c>
      <c r="BC3" s="7" t="str">
        <f>ConTiming!BC$3</f>
        <v>Post-operat.</v>
      </c>
      <c r="BD3" s="7" t="str">
        <f>ConTiming!BD$3</f>
        <v>Post-operat.</v>
      </c>
      <c r="BE3" s="7" t="str">
        <f>ConTiming!BE$3</f>
        <v>Post-operat.</v>
      </c>
      <c r="BF3" s="7" t="str">
        <f>ConTiming!BF$3</f>
        <v>Post-operat.</v>
      </c>
      <c r="BG3" s="7" t="str">
        <f>ConTiming!BG$3</f>
        <v>Post-operat.</v>
      </c>
      <c r="BH3" s="7" t="str">
        <f>ConTiming!BH$3</f>
        <v>Post-operat.</v>
      </c>
      <c r="BI3" s="7" t="str">
        <f>ConTiming!BI$3</f>
        <v>Post-operat.</v>
      </c>
      <c r="BJ3" s="7" t="str">
        <f>ConTiming!BJ$3</f>
        <v>Post-operat.</v>
      </c>
      <c r="BK3" s="7" t="str">
        <f>ConTiming!BK$3</f>
        <v>Post-operat.</v>
      </c>
      <c r="BL3" s="7" t="str">
        <f>ConTiming!BL$3</f>
        <v>Post-operat.</v>
      </c>
      <c r="BM3" s="7" t="str">
        <f>ConTiming!BM$3</f>
        <v>Post-operat.</v>
      </c>
      <c r="BN3" s="7" t="str">
        <f>ConTiming!BN$3</f>
        <v>Post-operat.</v>
      </c>
      <c r="BO3" s="7" t="str">
        <f>ConTiming!BO$3</f>
        <v>Post-operat.</v>
      </c>
      <c r="BP3" s="7" t="str">
        <f>ConTiming!BP$3</f>
        <v>Post-operat.</v>
      </c>
      <c r="BQ3" s="7" t="str">
        <f>ConTiming!BQ$3</f>
        <v>Post-operat.</v>
      </c>
      <c r="BR3" s="7" t="str">
        <f>ConTiming!BR$3</f>
        <v>Post-operat.</v>
      </c>
      <c r="BS3" s="7" t="str">
        <f>ConTiming!BS$3</f>
        <v>Post-operat.</v>
      </c>
      <c r="BT3" s="7" t="str">
        <f>ConTiming!BT$3</f>
        <v>Post-operat.</v>
      </c>
      <c r="BU3" s="7" t="str">
        <f>ConTiming!BU$3</f>
        <v>Post-operat.</v>
      </c>
      <c r="BV3" s="7" t="str">
        <f>ConTiming!BV$3</f>
        <v>Post-operat.</v>
      </c>
      <c r="BW3" s="7" t="str">
        <f>ConTiming!BW$3</f>
        <v>Post-operat.</v>
      </c>
      <c r="BX3" s="7" t="str">
        <f>ConTiming!BX$3</f>
        <v>Post-operat.</v>
      </c>
      <c r="BY3" s="18" t="str">
        <f>ConTiming!BY$3</f>
        <v>Post-operat.</v>
      </c>
      <c r="BZ3" s="18" t="str">
        <f>ConTiming!BZ$3</f>
        <v>Post-operat.</v>
      </c>
      <c r="CA3" s="18" t="str">
        <f>ConTiming!CA$3</f>
        <v>Post-operat.</v>
      </c>
      <c r="CB3" s="18" t="str">
        <f>ConTiming!CB$3</f>
        <v>Post-operat.</v>
      </c>
      <c r="CC3" s="18" t="str">
        <f>ConTiming!CC$3</f>
        <v>Post-operat.</v>
      </c>
      <c r="CD3" s="18" t="str">
        <f>ConTiming!CD$3</f>
        <v>Post-operat.</v>
      </c>
      <c r="CE3" s="18" t="str">
        <f>ConTiming!CE$3</f>
        <v>Post-operat.</v>
      </c>
      <c r="CF3" s="18" t="str">
        <f>ConTiming!CF$3</f>
        <v>Post-operat.</v>
      </c>
      <c r="CG3" s="18" t="str">
        <f>ConTiming!CG$3</f>
        <v>Post-operat.</v>
      </c>
      <c r="CH3" s="18" t="str">
        <f>ConTiming!CH$3</f>
        <v>Post-operat.</v>
      </c>
    </row>
    <row r="4" spans="1:86" x14ac:dyDescent="0.25">
      <c r="D4" s="6" t="str">
        <f>ConTiming!D$4</f>
        <v xml:space="preserve">Financial year </v>
      </c>
      <c r="E4" s="18"/>
      <c r="F4" s="7"/>
      <c r="G4" s="7"/>
      <c r="H4" s="6">
        <f>ConTiming!H$4</f>
        <v>0</v>
      </c>
      <c r="I4" s="15">
        <f>ConTiming!I$4</f>
        <v>2022</v>
      </c>
      <c r="J4" s="15">
        <f>ConTiming!J$4</f>
        <v>2023</v>
      </c>
      <c r="K4" s="15">
        <f>ConTiming!K$4</f>
        <v>2024</v>
      </c>
      <c r="L4" s="15">
        <f>ConTiming!L$4</f>
        <v>2025</v>
      </c>
      <c r="M4" s="15">
        <f>ConTiming!M$4</f>
        <v>2026</v>
      </c>
      <c r="N4" s="15">
        <f>ConTiming!N$4</f>
        <v>2027</v>
      </c>
      <c r="O4" s="15">
        <f>ConTiming!O$4</f>
        <v>2028</v>
      </c>
      <c r="P4" s="15">
        <f>ConTiming!P$4</f>
        <v>2029</v>
      </c>
      <c r="Q4" s="15">
        <f>ConTiming!Q$4</f>
        <v>2030</v>
      </c>
      <c r="R4" s="15">
        <f>ConTiming!R$4</f>
        <v>2031</v>
      </c>
      <c r="S4" s="15">
        <f>ConTiming!S$4</f>
        <v>2032</v>
      </c>
      <c r="T4" s="15">
        <f>ConTiming!T$4</f>
        <v>2033</v>
      </c>
      <c r="U4" s="15">
        <f>ConTiming!U$4</f>
        <v>2034</v>
      </c>
      <c r="V4" s="15">
        <f>ConTiming!V$4</f>
        <v>2035</v>
      </c>
      <c r="W4" s="15">
        <f>ConTiming!W$4</f>
        <v>2036</v>
      </c>
      <c r="X4" s="15">
        <f>ConTiming!X$4</f>
        <v>2037</v>
      </c>
      <c r="Y4" s="15">
        <f>ConTiming!Y$4</f>
        <v>2038</v>
      </c>
      <c r="Z4" s="15">
        <f>ConTiming!Z$4</f>
        <v>2039</v>
      </c>
      <c r="AA4" s="15">
        <f>ConTiming!AA$4</f>
        <v>2040</v>
      </c>
      <c r="AB4" s="15">
        <f>ConTiming!AB$4</f>
        <v>2041</v>
      </c>
      <c r="AC4" s="15">
        <f>ConTiming!AC$4</f>
        <v>2042</v>
      </c>
      <c r="AD4" s="15">
        <f>ConTiming!AD$4</f>
        <v>2043</v>
      </c>
      <c r="AE4" s="15">
        <f>ConTiming!AE$4</f>
        <v>2044</v>
      </c>
      <c r="AF4" s="15">
        <f>ConTiming!AF$4</f>
        <v>2045</v>
      </c>
      <c r="AG4" s="15">
        <f>ConTiming!AG$4</f>
        <v>2046</v>
      </c>
      <c r="AH4" s="15">
        <f>ConTiming!AH$4</f>
        <v>2047</v>
      </c>
      <c r="AI4" s="15">
        <f>ConTiming!AI$4</f>
        <v>2048</v>
      </c>
      <c r="AJ4" s="15">
        <f>ConTiming!AJ$4</f>
        <v>2049</v>
      </c>
      <c r="AK4" s="15">
        <f>ConTiming!AK$4</f>
        <v>2050</v>
      </c>
      <c r="AL4" s="15">
        <f>ConTiming!AL$4</f>
        <v>2051</v>
      </c>
      <c r="AM4" s="15">
        <f>ConTiming!AM$4</f>
        <v>2052</v>
      </c>
      <c r="AN4" s="15">
        <f>ConTiming!AN$4</f>
        <v>2053</v>
      </c>
      <c r="AO4" s="15">
        <f>ConTiming!AO$4</f>
        <v>2054</v>
      </c>
      <c r="AP4" s="15">
        <f>ConTiming!AP$4</f>
        <v>2055</v>
      </c>
      <c r="AQ4" s="15">
        <f>ConTiming!AQ$4</f>
        <v>2056</v>
      </c>
      <c r="AR4" s="15">
        <f>ConTiming!AR$4</f>
        <v>2057</v>
      </c>
      <c r="AS4" s="15">
        <f>ConTiming!AS$4</f>
        <v>2058</v>
      </c>
      <c r="AT4" s="15">
        <f>ConTiming!AT$4</f>
        <v>2059</v>
      </c>
      <c r="AU4" s="15">
        <f>ConTiming!AU$4</f>
        <v>2060</v>
      </c>
      <c r="AV4" s="15">
        <f>ConTiming!AV$4</f>
        <v>2061</v>
      </c>
      <c r="AW4" s="15">
        <f>ConTiming!AW$4</f>
        <v>2062</v>
      </c>
      <c r="AX4" s="15">
        <f>ConTiming!AX$4</f>
        <v>2063</v>
      </c>
      <c r="AY4" s="15">
        <f>ConTiming!AY$4</f>
        <v>2064</v>
      </c>
      <c r="AZ4" s="15">
        <f>ConTiming!AZ$4</f>
        <v>2065</v>
      </c>
      <c r="BA4" s="15">
        <f>ConTiming!BA$4</f>
        <v>2066</v>
      </c>
      <c r="BB4" s="15">
        <f>ConTiming!BB$4</f>
        <v>2067</v>
      </c>
      <c r="BC4" s="15">
        <f>ConTiming!BC$4</f>
        <v>2068</v>
      </c>
      <c r="BD4" s="15">
        <f>ConTiming!BD$4</f>
        <v>2069</v>
      </c>
      <c r="BE4" s="15">
        <f>ConTiming!BE$4</f>
        <v>2070</v>
      </c>
      <c r="BF4" s="15">
        <f>ConTiming!BF$4</f>
        <v>2071</v>
      </c>
      <c r="BG4" s="15">
        <f>ConTiming!BG$4</f>
        <v>2072</v>
      </c>
      <c r="BH4" s="15">
        <f>ConTiming!BH$4</f>
        <v>2073</v>
      </c>
      <c r="BI4" s="15">
        <f>ConTiming!BI$4</f>
        <v>2074</v>
      </c>
      <c r="BJ4" s="15">
        <f>ConTiming!BJ$4</f>
        <v>2075</v>
      </c>
      <c r="BK4" s="15">
        <f>ConTiming!BK$4</f>
        <v>2076</v>
      </c>
      <c r="BL4" s="15">
        <f>ConTiming!BL$4</f>
        <v>2077</v>
      </c>
      <c r="BM4" s="15">
        <f>ConTiming!BM$4</f>
        <v>2078</v>
      </c>
      <c r="BN4" s="15">
        <f>ConTiming!BN$4</f>
        <v>2079</v>
      </c>
      <c r="BO4" s="15">
        <f>ConTiming!BO$4</f>
        <v>2080</v>
      </c>
      <c r="BP4" s="15">
        <f>ConTiming!BP$4</f>
        <v>2081</v>
      </c>
      <c r="BQ4" s="15">
        <f>ConTiming!BQ$4</f>
        <v>2082</v>
      </c>
      <c r="BR4" s="15">
        <f>ConTiming!BR$4</f>
        <v>2083</v>
      </c>
      <c r="BS4" s="15">
        <f>ConTiming!BS$4</f>
        <v>2084</v>
      </c>
      <c r="BT4" s="15">
        <f>ConTiming!BT$4</f>
        <v>2085</v>
      </c>
      <c r="BU4" s="15">
        <f>ConTiming!BU$4</f>
        <v>2086</v>
      </c>
      <c r="BV4" s="15">
        <f>ConTiming!BV$4</f>
        <v>2087</v>
      </c>
      <c r="BW4" s="15">
        <f>ConTiming!BW$4</f>
        <v>2088</v>
      </c>
      <c r="BX4" s="15">
        <f>ConTiming!BX$4</f>
        <v>2089</v>
      </c>
      <c r="BY4" s="31">
        <f>ConTiming!BY$4</f>
        <v>2090</v>
      </c>
      <c r="BZ4" s="31">
        <f>ConTiming!BZ$4</f>
        <v>2091</v>
      </c>
      <c r="CA4" s="31">
        <f>ConTiming!CA$4</f>
        <v>2092</v>
      </c>
      <c r="CB4" s="31">
        <f>ConTiming!CB$4</f>
        <v>2093</v>
      </c>
      <c r="CC4" s="31">
        <f>ConTiming!CC$4</f>
        <v>2094</v>
      </c>
      <c r="CD4" s="31">
        <f>ConTiming!CD$4</f>
        <v>2095</v>
      </c>
      <c r="CE4" s="31">
        <f>ConTiming!CE$4</f>
        <v>2096</v>
      </c>
      <c r="CF4" s="31">
        <f>ConTiming!CF$4</f>
        <v>2097</v>
      </c>
      <c r="CG4" s="31">
        <f>ConTiming!CG$4</f>
        <v>2098</v>
      </c>
      <c r="CH4" s="31">
        <f>ConTiming!CH$4</f>
        <v>2099</v>
      </c>
    </row>
    <row r="5" spans="1:86" x14ac:dyDescent="0.25">
      <c r="E5" s="18" t="s">
        <v>22</v>
      </c>
      <c r="F5" s="7" t="s">
        <v>21</v>
      </c>
      <c r="G5" s="7" t="s">
        <v>1</v>
      </c>
      <c r="H5" s="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18"/>
      <c r="BZ5" s="18"/>
      <c r="CA5" s="18"/>
      <c r="CB5" s="18"/>
      <c r="CC5" s="18"/>
      <c r="CD5" s="18"/>
      <c r="CE5" s="18"/>
      <c r="CF5" s="18"/>
      <c r="CG5" s="18"/>
      <c r="CH5" s="18"/>
    </row>
    <row r="6" spans="1:86" x14ac:dyDescent="0.25">
      <c r="E6" s="18"/>
      <c r="F6" s="7"/>
      <c r="G6" s="7"/>
      <c r="H6" s="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18"/>
      <c r="BZ6" s="18"/>
      <c r="CA6" s="18"/>
      <c r="CB6" s="18"/>
      <c r="CC6" s="18"/>
      <c r="CD6" s="18"/>
      <c r="CE6" s="18"/>
      <c r="CF6" s="18"/>
      <c r="CG6" s="18"/>
      <c r="CH6" s="18"/>
    </row>
    <row r="7" spans="1:86" x14ac:dyDescent="0.25">
      <c r="B7" s="5" t="s">
        <v>56</v>
      </c>
      <c r="E7" s="18"/>
      <c r="F7" s="7"/>
      <c r="G7" s="7"/>
      <c r="H7" s="6"/>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18"/>
      <c r="BZ7" s="18"/>
      <c r="CA7" s="18"/>
      <c r="CB7" s="18"/>
      <c r="CC7" s="18"/>
      <c r="CD7" s="18"/>
      <c r="CE7" s="18"/>
      <c r="CF7" s="18"/>
      <c r="CG7" s="18"/>
      <c r="CH7" s="18"/>
    </row>
    <row r="8" spans="1:86" x14ac:dyDescent="0.25">
      <c r="D8" s="3" t="s">
        <v>57</v>
      </c>
      <c r="E8" s="20">
        <f>Inputs!H27</f>
        <v>70000</v>
      </c>
      <c r="F8" s="23" t="s">
        <v>59</v>
      </c>
      <c r="G8" s="7"/>
      <c r="H8" s="6"/>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18"/>
      <c r="BZ8" s="18"/>
      <c r="CA8" s="18"/>
      <c r="CB8" s="18"/>
      <c r="CC8" s="18"/>
      <c r="CD8" s="18"/>
      <c r="CE8" s="18"/>
      <c r="CF8" s="18"/>
      <c r="CG8" s="18"/>
      <c r="CH8" s="18"/>
    </row>
    <row r="9" spans="1:86" x14ac:dyDescent="0.25">
      <c r="D9" s="37" t="str">
        <f>ConTiming!D$49</f>
        <v xml:space="preserve">Payment schedule </v>
      </c>
      <c r="E9" s="37">
        <f>ConTiming!E$49</f>
        <v>0</v>
      </c>
      <c r="F9" s="40" t="str">
        <f>ConTiming!F$49</f>
        <v>%</v>
      </c>
      <c r="G9" s="37">
        <f>ConTiming!G$49</f>
        <v>1</v>
      </c>
      <c r="H9" s="37">
        <f>ConTiming!H$49</f>
        <v>0</v>
      </c>
      <c r="I9" s="53">
        <f>ConTiming!I$49</f>
        <v>0.3</v>
      </c>
      <c r="J9" s="53">
        <f>ConTiming!J$49</f>
        <v>0.3</v>
      </c>
      <c r="K9" s="53">
        <f>ConTiming!K$49</f>
        <v>0.4</v>
      </c>
      <c r="L9" s="53">
        <f>ConTiming!L$49</f>
        <v>0</v>
      </c>
      <c r="M9" s="53">
        <f>ConTiming!M$49</f>
        <v>0</v>
      </c>
      <c r="N9" s="53">
        <f>ConTiming!N$49</f>
        <v>0</v>
      </c>
      <c r="O9" s="53">
        <f>ConTiming!O$49</f>
        <v>0</v>
      </c>
      <c r="P9" s="53">
        <f>ConTiming!P$49</f>
        <v>0</v>
      </c>
      <c r="Q9" s="53">
        <f>ConTiming!Q$49</f>
        <v>0</v>
      </c>
      <c r="R9" s="53">
        <f>ConTiming!R$49</f>
        <v>0</v>
      </c>
      <c r="S9" s="53">
        <f>ConTiming!S$49</f>
        <v>0</v>
      </c>
      <c r="T9" s="53">
        <f>ConTiming!T$49</f>
        <v>0</v>
      </c>
      <c r="U9" s="53">
        <f>ConTiming!U$49</f>
        <v>0</v>
      </c>
      <c r="V9" s="53">
        <f>ConTiming!V$49</f>
        <v>0</v>
      </c>
      <c r="W9" s="53">
        <f>ConTiming!W$49</f>
        <v>0</v>
      </c>
      <c r="X9" s="53">
        <f>ConTiming!X$49</f>
        <v>0</v>
      </c>
      <c r="Y9" s="53">
        <f>ConTiming!Y$49</f>
        <v>0</v>
      </c>
      <c r="Z9" s="53">
        <f>ConTiming!Z$49</f>
        <v>0</v>
      </c>
      <c r="AA9" s="53">
        <f>ConTiming!AA$49</f>
        <v>0</v>
      </c>
      <c r="AB9" s="53">
        <f>ConTiming!AB$49</f>
        <v>0</v>
      </c>
      <c r="AC9" s="53">
        <f>ConTiming!AC$49</f>
        <v>0</v>
      </c>
      <c r="AD9" s="53">
        <f>ConTiming!AD$49</f>
        <v>0</v>
      </c>
      <c r="AE9" s="53">
        <f>ConTiming!AE$49</f>
        <v>0</v>
      </c>
      <c r="AF9" s="53">
        <f>ConTiming!AF$49</f>
        <v>0</v>
      </c>
      <c r="AG9" s="53">
        <f>ConTiming!AG$49</f>
        <v>0</v>
      </c>
      <c r="AH9" s="53">
        <f>ConTiming!AH$49</f>
        <v>0</v>
      </c>
      <c r="AI9" s="53">
        <f>ConTiming!AI$49</f>
        <v>0</v>
      </c>
      <c r="AJ9" s="53">
        <f>ConTiming!AJ$49</f>
        <v>0</v>
      </c>
      <c r="AK9" s="53">
        <f>ConTiming!AK$49</f>
        <v>0</v>
      </c>
      <c r="AL9" s="53">
        <f>ConTiming!AL$49</f>
        <v>0</v>
      </c>
      <c r="AM9" s="53">
        <f>ConTiming!AM$49</f>
        <v>0</v>
      </c>
      <c r="AN9" s="53">
        <f>ConTiming!AN$49</f>
        <v>0</v>
      </c>
      <c r="AO9" s="53">
        <f>ConTiming!AO$49</f>
        <v>0</v>
      </c>
      <c r="AP9" s="53">
        <f>ConTiming!AP$49</f>
        <v>0</v>
      </c>
      <c r="AQ9" s="53">
        <f>ConTiming!AQ$49</f>
        <v>0</v>
      </c>
      <c r="AR9" s="53">
        <f>ConTiming!AR$49</f>
        <v>0</v>
      </c>
      <c r="AS9" s="53">
        <f>ConTiming!AS$49</f>
        <v>0</v>
      </c>
      <c r="AT9" s="53">
        <f>ConTiming!AT$49</f>
        <v>0</v>
      </c>
      <c r="AU9" s="53">
        <f>ConTiming!AU$49</f>
        <v>0</v>
      </c>
      <c r="AV9" s="53">
        <f>ConTiming!AV$49</f>
        <v>0</v>
      </c>
      <c r="AW9" s="53">
        <f>ConTiming!AW$49</f>
        <v>0</v>
      </c>
      <c r="AX9" s="53">
        <f>ConTiming!AX$49</f>
        <v>0</v>
      </c>
      <c r="AY9" s="53">
        <f>ConTiming!AY$49</f>
        <v>0</v>
      </c>
      <c r="AZ9" s="53">
        <f>ConTiming!AZ$49</f>
        <v>0</v>
      </c>
      <c r="BA9" s="53">
        <f>ConTiming!BA$49</f>
        <v>0</v>
      </c>
      <c r="BB9" s="53">
        <f>ConTiming!BB$49</f>
        <v>0</v>
      </c>
      <c r="BC9" s="53">
        <f>ConTiming!BC$49</f>
        <v>0</v>
      </c>
      <c r="BD9" s="53">
        <f>ConTiming!BD$49</f>
        <v>0</v>
      </c>
      <c r="BE9" s="53">
        <f>ConTiming!BE$49</f>
        <v>0</v>
      </c>
      <c r="BF9" s="53">
        <f>ConTiming!BF$49</f>
        <v>0</v>
      </c>
      <c r="BG9" s="53">
        <f>ConTiming!BG$49</f>
        <v>0</v>
      </c>
      <c r="BH9" s="53">
        <f>ConTiming!BH$49</f>
        <v>0</v>
      </c>
      <c r="BI9" s="53">
        <f>ConTiming!BI$49</f>
        <v>0</v>
      </c>
      <c r="BJ9" s="53">
        <f>ConTiming!BJ$49</f>
        <v>0</v>
      </c>
      <c r="BK9" s="53">
        <f>ConTiming!BK$49</f>
        <v>0</v>
      </c>
      <c r="BL9" s="53">
        <f>ConTiming!BL$49</f>
        <v>0</v>
      </c>
      <c r="BM9" s="53">
        <f>ConTiming!BM$49</f>
        <v>0</v>
      </c>
      <c r="BN9" s="53">
        <f>ConTiming!BN$49</f>
        <v>0</v>
      </c>
      <c r="BO9" s="53">
        <f>ConTiming!BO$49</f>
        <v>0</v>
      </c>
      <c r="BP9" s="53">
        <f>ConTiming!BP$49</f>
        <v>0</v>
      </c>
      <c r="BQ9" s="53">
        <f>ConTiming!BQ$49</f>
        <v>0</v>
      </c>
      <c r="BR9" s="53">
        <f>ConTiming!BR$49</f>
        <v>0</v>
      </c>
      <c r="BS9" s="53">
        <f>ConTiming!BS$49</f>
        <v>0</v>
      </c>
      <c r="BT9" s="53">
        <f>ConTiming!BT$49</f>
        <v>0</v>
      </c>
      <c r="BU9" s="53">
        <f>ConTiming!BU$49</f>
        <v>0</v>
      </c>
      <c r="BV9" s="53">
        <f>ConTiming!BV$49</f>
        <v>0</v>
      </c>
      <c r="BW9" s="53">
        <f>ConTiming!BW$49</f>
        <v>0</v>
      </c>
      <c r="BX9" s="53">
        <f>ConTiming!BX$49</f>
        <v>0</v>
      </c>
      <c r="BY9" s="53">
        <f>ConTiming!BY$49</f>
        <v>0</v>
      </c>
      <c r="BZ9" s="53">
        <f>ConTiming!BZ$49</f>
        <v>0</v>
      </c>
      <c r="CA9" s="53">
        <f>ConTiming!CA$49</f>
        <v>0</v>
      </c>
      <c r="CB9" s="53">
        <f>ConTiming!CB$49</f>
        <v>0</v>
      </c>
      <c r="CC9" s="53">
        <f>ConTiming!CC$49</f>
        <v>0</v>
      </c>
      <c r="CD9" s="53">
        <f>ConTiming!CD$49</f>
        <v>0</v>
      </c>
      <c r="CE9" s="53">
        <f>ConTiming!CE$49</f>
        <v>0</v>
      </c>
      <c r="CF9" s="53">
        <f>ConTiming!CF$49</f>
        <v>0</v>
      </c>
      <c r="CG9" s="53">
        <f>ConTiming!CG$49</f>
        <v>0</v>
      </c>
      <c r="CH9" s="53">
        <f>ConTiming!CH$49</f>
        <v>0</v>
      </c>
    </row>
    <row r="10" spans="1:86" x14ac:dyDescent="0.25">
      <c r="D10" s="6" t="s">
        <v>60</v>
      </c>
      <c r="E10" s="18"/>
      <c r="F10" s="7" t="s">
        <v>59</v>
      </c>
      <c r="G10" s="7">
        <f>SUM(I10:CH10)</f>
        <v>70000</v>
      </c>
      <c r="H10" s="6"/>
      <c r="I10" s="7">
        <f>$E$8*I9</f>
        <v>21000</v>
      </c>
      <c r="J10" s="7">
        <f t="shared" ref="J10:BU10" si="0">$E$8*J9</f>
        <v>21000</v>
      </c>
      <c r="K10" s="7">
        <f t="shared" si="0"/>
        <v>28000</v>
      </c>
      <c r="L10" s="7">
        <f t="shared" si="0"/>
        <v>0</v>
      </c>
      <c r="M10" s="7">
        <f t="shared" si="0"/>
        <v>0</v>
      </c>
      <c r="N10" s="7">
        <f t="shared" si="0"/>
        <v>0</v>
      </c>
      <c r="O10" s="7">
        <f t="shared" si="0"/>
        <v>0</v>
      </c>
      <c r="P10" s="7">
        <f t="shared" si="0"/>
        <v>0</v>
      </c>
      <c r="Q10" s="7">
        <f t="shared" si="0"/>
        <v>0</v>
      </c>
      <c r="R10" s="7">
        <f t="shared" si="0"/>
        <v>0</v>
      </c>
      <c r="S10" s="7">
        <f t="shared" si="0"/>
        <v>0</v>
      </c>
      <c r="T10" s="7">
        <f t="shared" si="0"/>
        <v>0</v>
      </c>
      <c r="U10" s="7">
        <f t="shared" si="0"/>
        <v>0</v>
      </c>
      <c r="V10" s="7">
        <f t="shared" si="0"/>
        <v>0</v>
      </c>
      <c r="W10" s="7">
        <f t="shared" si="0"/>
        <v>0</v>
      </c>
      <c r="X10" s="7">
        <f t="shared" si="0"/>
        <v>0</v>
      </c>
      <c r="Y10" s="7">
        <f t="shared" si="0"/>
        <v>0</v>
      </c>
      <c r="Z10" s="7">
        <f t="shared" si="0"/>
        <v>0</v>
      </c>
      <c r="AA10" s="7">
        <f t="shared" si="0"/>
        <v>0</v>
      </c>
      <c r="AB10" s="7">
        <f t="shared" si="0"/>
        <v>0</v>
      </c>
      <c r="AC10" s="7">
        <f t="shared" si="0"/>
        <v>0</v>
      </c>
      <c r="AD10" s="7">
        <f t="shared" si="0"/>
        <v>0</v>
      </c>
      <c r="AE10" s="7">
        <f t="shared" si="0"/>
        <v>0</v>
      </c>
      <c r="AF10" s="7">
        <f t="shared" si="0"/>
        <v>0</v>
      </c>
      <c r="AG10" s="7">
        <f t="shared" si="0"/>
        <v>0</v>
      </c>
      <c r="AH10" s="7">
        <f t="shared" si="0"/>
        <v>0</v>
      </c>
      <c r="AI10" s="7">
        <f t="shared" si="0"/>
        <v>0</v>
      </c>
      <c r="AJ10" s="7">
        <f t="shared" si="0"/>
        <v>0</v>
      </c>
      <c r="AK10" s="7">
        <f t="shared" si="0"/>
        <v>0</v>
      </c>
      <c r="AL10" s="7">
        <f t="shared" si="0"/>
        <v>0</v>
      </c>
      <c r="AM10" s="7">
        <f t="shared" si="0"/>
        <v>0</v>
      </c>
      <c r="AN10" s="7">
        <f t="shared" si="0"/>
        <v>0</v>
      </c>
      <c r="AO10" s="7">
        <f t="shared" si="0"/>
        <v>0</v>
      </c>
      <c r="AP10" s="7">
        <f t="shared" si="0"/>
        <v>0</v>
      </c>
      <c r="AQ10" s="7">
        <f t="shared" si="0"/>
        <v>0</v>
      </c>
      <c r="AR10" s="7">
        <f t="shared" si="0"/>
        <v>0</v>
      </c>
      <c r="AS10" s="7">
        <f t="shared" si="0"/>
        <v>0</v>
      </c>
      <c r="AT10" s="7">
        <f t="shared" si="0"/>
        <v>0</v>
      </c>
      <c r="AU10" s="7">
        <f t="shared" si="0"/>
        <v>0</v>
      </c>
      <c r="AV10" s="7">
        <f t="shared" si="0"/>
        <v>0</v>
      </c>
      <c r="AW10" s="7">
        <f t="shared" si="0"/>
        <v>0</v>
      </c>
      <c r="AX10" s="7">
        <f t="shared" si="0"/>
        <v>0</v>
      </c>
      <c r="AY10" s="7">
        <f t="shared" si="0"/>
        <v>0</v>
      </c>
      <c r="AZ10" s="7">
        <f t="shared" si="0"/>
        <v>0</v>
      </c>
      <c r="BA10" s="7">
        <f t="shared" si="0"/>
        <v>0</v>
      </c>
      <c r="BB10" s="7">
        <f t="shared" si="0"/>
        <v>0</v>
      </c>
      <c r="BC10" s="7">
        <f t="shared" si="0"/>
        <v>0</v>
      </c>
      <c r="BD10" s="7">
        <f t="shared" si="0"/>
        <v>0</v>
      </c>
      <c r="BE10" s="7">
        <f t="shared" si="0"/>
        <v>0</v>
      </c>
      <c r="BF10" s="7">
        <f t="shared" si="0"/>
        <v>0</v>
      </c>
      <c r="BG10" s="7">
        <f t="shared" si="0"/>
        <v>0</v>
      </c>
      <c r="BH10" s="7">
        <f t="shared" si="0"/>
        <v>0</v>
      </c>
      <c r="BI10" s="7">
        <f t="shared" si="0"/>
        <v>0</v>
      </c>
      <c r="BJ10" s="7">
        <f t="shared" si="0"/>
        <v>0</v>
      </c>
      <c r="BK10" s="7">
        <f t="shared" si="0"/>
        <v>0</v>
      </c>
      <c r="BL10" s="7">
        <f t="shared" si="0"/>
        <v>0</v>
      </c>
      <c r="BM10" s="7">
        <f t="shared" si="0"/>
        <v>0</v>
      </c>
      <c r="BN10" s="7">
        <f t="shared" si="0"/>
        <v>0</v>
      </c>
      <c r="BO10" s="7">
        <f t="shared" si="0"/>
        <v>0</v>
      </c>
      <c r="BP10" s="7">
        <f t="shared" si="0"/>
        <v>0</v>
      </c>
      <c r="BQ10" s="7">
        <f t="shared" si="0"/>
        <v>0</v>
      </c>
      <c r="BR10" s="7">
        <f t="shared" si="0"/>
        <v>0</v>
      </c>
      <c r="BS10" s="7">
        <f t="shared" si="0"/>
        <v>0</v>
      </c>
      <c r="BT10" s="7">
        <f t="shared" si="0"/>
        <v>0</v>
      </c>
      <c r="BU10" s="7">
        <f t="shared" si="0"/>
        <v>0</v>
      </c>
      <c r="BV10" s="7">
        <f t="shared" ref="BV10:CH10" si="1">$E$8*BV9</f>
        <v>0</v>
      </c>
      <c r="BW10" s="7">
        <f t="shared" si="1"/>
        <v>0</v>
      </c>
      <c r="BX10" s="7">
        <f t="shared" si="1"/>
        <v>0</v>
      </c>
      <c r="BY10" s="7">
        <f t="shared" si="1"/>
        <v>0</v>
      </c>
      <c r="BZ10" s="7">
        <f t="shared" si="1"/>
        <v>0</v>
      </c>
      <c r="CA10" s="7">
        <f t="shared" si="1"/>
        <v>0</v>
      </c>
      <c r="CB10" s="7">
        <f t="shared" si="1"/>
        <v>0</v>
      </c>
      <c r="CC10" s="7">
        <f t="shared" si="1"/>
        <v>0</v>
      </c>
      <c r="CD10" s="7">
        <f t="shared" si="1"/>
        <v>0</v>
      </c>
      <c r="CE10" s="7">
        <f t="shared" si="1"/>
        <v>0</v>
      </c>
      <c r="CF10" s="7">
        <f t="shared" si="1"/>
        <v>0</v>
      </c>
      <c r="CG10" s="7">
        <f t="shared" si="1"/>
        <v>0</v>
      </c>
      <c r="CH10" s="7">
        <f t="shared" si="1"/>
        <v>0</v>
      </c>
    </row>
    <row r="11" spans="1:86" x14ac:dyDescent="0.25">
      <c r="E11" s="18"/>
      <c r="F11" s="7"/>
      <c r="G11" s="7"/>
      <c r="H11" s="6"/>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18"/>
      <c r="BZ11" s="18"/>
      <c r="CA11" s="18"/>
      <c r="CB11" s="18"/>
      <c r="CC11" s="18"/>
      <c r="CD11" s="18"/>
      <c r="CE11" s="18"/>
      <c r="CF11" s="18"/>
      <c r="CG11" s="18"/>
      <c r="CH11" s="18"/>
    </row>
    <row r="12" spans="1:86" hidden="1" x14ac:dyDescent="0.25">
      <c r="D12" s="3" t="s">
        <v>61</v>
      </c>
      <c r="E12" s="48">
        <v>0</v>
      </c>
      <c r="F12" s="49" t="s">
        <v>59</v>
      </c>
    </row>
    <row r="13" spans="1:86" hidden="1" x14ac:dyDescent="0.25">
      <c r="A13" s="39"/>
      <c r="B13" s="39"/>
      <c r="C13" s="39"/>
      <c r="D13" s="37" t="str">
        <f>ConTiming!D$32</f>
        <v>Financial close date flag</v>
      </c>
      <c r="E13" s="37">
        <f>ConTiming!E$32</f>
        <v>0</v>
      </c>
      <c r="F13" s="40" t="str">
        <f>ConTiming!F$32</f>
        <v>Flag</v>
      </c>
      <c r="G13" s="37">
        <f>ConTiming!G$32</f>
        <v>1</v>
      </c>
      <c r="H13" s="37">
        <f>ConTiming!H$32</f>
        <v>0</v>
      </c>
      <c r="I13" s="37">
        <f>ConTiming!I$32</f>
        <v>1</v>
      </c>
      <c r="J13" s="37">
        <f>ConTiming!J$32</f>
        <v>0</v>
      </c>
      <c r="K13" s="37">
        <f>ConTiming!K$32</f>
        <v>0</v>
      </c>
      <c r="L13" s="37">
        <f>ConTiming!L$32</f>
        <v>0</v>
      </c>
      <c r="M13" s="37">
        <f>ConTiming!M$32</f>
        <v>0</v>
      </c>
      <c r="N13" s="37">
        <f>ConTiming!N$32</f>
        <v>0</v>
      </c>
      <c r="O13" s="37">
        <f>ConTiming!O$32</f>
        <v>0</v>
      </c>
      <c r="P13" s="37">
        <f>ConTiming!P$32</f>
        <v>0</v>
      </c>
      <c r="Q13" s="37">
        <f>ConTiming!Q$32</f>
        <v>0</v>
      </c>
      <c r="R13" s="37">
        <f>ConTiming!R$32</f>
        <v>0</v>
      </c>
      <c r="S13" s="37">
        <f>ConTiming!S$32</f>
        <v>0</v>
      </c>
      <c r="T13" s="37">
        <f>ConTiming!T$32</f>
        <v>0</v>
      </c>
      <c r="U13" s="37">
        <f>ConTiming!U$32</f>
        <v>0</v>
      </c>
      <c r="V13" s="37">
        <f>ConTiming!V$32</f>
        <v>0</v>
      </c>
      <c r="W13" s="37">
        <f>ConTiming!W$32</f>
        <v>0</v>
      </c>
      <c r="X13" s="37">
        <f>ConTiming!X$32</f>
        <v>0</v>
      </c>
      <c r="Y13" s="37">
        <f>ConTiming!Y$32</f>
        <v>0</v>
      </c>
      <c r="Z13" s="37">
        <f>ConTiming!Z$32</f>
        <v>0</v>
      </c>
      <c r="AA13" s="37">
        <f>ConTiming!AA$32</f>
        <v>0</v>
      </c>
      <c r="AB13" s="37">
        <f>ConTiming!AB$32</f>
        <v>0</v>
      </c>
      <c r="AC13" s="37">
        <f>ConTiming!AC$32</f>
        <v>0</v>
      </c>
      <c r="AD13" s="37">
        <f>ConTiming!AD$32</f>
        <v>0</v>
      </c>
      <c r="AE13" s="37">
        <f>ConTiming!AE$32</f>
        <v>0</v>
      </c>
      <c r="AF13" s="37">
        <f>ConTiming!AF$32</f>
        <v>0</v>
      </c>
      <c r="AG13" s="37">
        <f>ConTiming!AG$32</f>
        <v>0</v>
      </c>
      <c r="AH13" s="37">
        <f>ConTiming!AH$32</f>
        <v>0</v>
      </c>
      <c r="AI13" s="37">
        <f>ConTiming!AI$32</f>
        <v>0</v>
      </c>
      <c r="AJ13" s="37">
        <f>ConTiming!AJ$32</f>
        <v>0</v>
      </c>
      <c r="AK13" s="37">
        <f>ConTiming!AK$32</f>
        <v>0</v>
      </c>
      <c r="AL13" s="37">
        <f>ConTiming!AL$32</f>
        <v>0</v>
      </c>
      <c r="AM13" s="37">
        <f>ConTiming!AM$32</f>
        <v>0</v>
      </c>
      <c r="AN13" s="37">
        <f>ConTiming!AN$32</f>
        <v>0</v>
      </c>
      <c r="AO13" s="37">
        <f>ConTiming!AO$32</f>
        <v>0</v>
      </c>
      <c r="AP13" s="37">
        <f>ConTiming!AP$32</f>
        <v>0</v>
      </c>
      <c r="AQ13" s="37">
        <f>ConTiming!AQ$32</f>
        <v>0</v>
      </c>
      <c r="AR13" s="37">
        <f>ConTiming!AR$32</f>
        <v>0</v>
      </c>
      <c r="AS13" s="37">
        <f>ConTiming!AS$32</f>
        <v>0</v>
      </c>
      <c r="AT13" s="37">
        <f>ConTiming!AT$32</f>
        <v>0</v>
      </c>
      <c r="AU13" s="37">
        <f>ConTiming!AU$32</f>
        <v>0</v>
      </c>
      <c r="AV13" s="37">
        <f>ConTiming!AV$32</f>
        <v>0</v>
      </c>
      <c r="AW13" s="37">
        <f>ConTiming!AW$32</f>
        <v>0</v>
      </c>
      <c r="AX13" s="37">
        <f>ConTiming!AX$32</f>
        <v>0</v>
      </c>
      <c r="AY13" s="37">
        <f>ConTiming!AY$32</f>
        <v>0</v>
      </c>
      <c r="AZ13" s="37">
        <f>ConTiming!AZ$32</f>
        <v>0</v>
      </c>
      <c r="BA13" s="37">
        <f>ConTiming!BA$32</f>
        <v>0</v>
      </c>
      <c r="BB13" s="37">
        <f>ConTiming!BB$32</f>
        <v>0</v>
      </c>
      <c r="BC13" s="37">
        <f>ConTiming!BC$32</f>
        <v>0</v>
      </c>
      <c r="BD13" s="37">
        <f>ConTiming!BD$32</f>
        <v>0</v>
      </c>
      <c r="BE13" s="37">
        <f>ConTiming!BE$32</f>
        <v>0</v>
      </c>
      <c r="BF13" s="37">
        <f>ConTiming!BF$32</f>
        <v>0</v>
      </c>
      <c r="BG13" s="37">
        <f>ConTiming!BG$32</f>
        <v>0</v>
      </c>
      <c r="BH13" s="37">
        <f>ConTiming!BH$32</f>
        <v>0</v>
      </c>
      <c r="BI13" s="37">
        <f>ConTiming!BI$32</f>
        <v>0</v>
      </c>
      <c r="BJ13" s="37">
        <f>ConTiming!BJ$32</f>
        <v>0</v>
      </c>
      <c r="BK13" s="37">
        <f>ConTiming!BK$32</f>
        <v>0</v>
      </c>
      <c r="BL13" s="37">
        <f>ConTiming!BL$32</f>
        <v>0</v>
      </c>
      <c r="BM13" s="37">
        <f>ConTiming!BM$32</f>
        <v>0</v>
      </c>
      <c r="BN13" s="37">
        <f>ConTiming!BN$32</f>
        <v>0</v>
      </c>
      <c r="BO13" s="37">
        <f>ConTiming!BO$32</f>
        <v>0</v>
      </c>
      <c r="BP13" s="37">
        <f>ConTiming!BP$32</f>
        <v>0</v>
      </c>
      <c r="BQ13" s="37">
        <f>ConTiming!BQ$32</f>
        <v>0</v>
      </c>
      <c r="BR13" s="37">
        <f>ConTiming!BR$32</f>
        <v>0</v>
      </c>
      <c r="BS13" s="37">
        <f>ConTiming!BS$32</f>
        <v>0</v>
      </c>
      <c r="BT13" s="37">
        <f>ConTiming!BT$32</f>
        <v>0</v>
      </c>
      <c r="BU13" s="37">
        <f>ConTiming!BU$32</f>
        <v>0</v>
      </c>
      <c r="BV13" s="37">
        <f>ConTiming!BV$32</f>
        <v>0</v>
      </c>
      <c r="BW13" s="37">
        <f>ConTiming!BW$32</f>
        <v>0</v>
      </c>
      <c r="BX13" s="37">
        <f>ConTiming!BX$32</f>
        <v>0</v>
      </c>
      <c r="BY13" s="37">
        <f>ConTiming!BY$32</f>
        <v>0</v>
      </c>
      <c r="BZ13" s="37">
        <f>ConTiming!BZ$32</f>
        <v>0</v>
      </c>
      <c r="CA13" s="37">
        <f>ConTiming!CA$32</f>
        <v>0</v>
      </c>
      <c r="CB13" s="37">
        <f>ConTiming!CB$32</f>
        <v>0</v>
      </c>
      <c r="CC13" s="37">
        <f>ConTiming!CC$32</f>
        <v>0</v>
      </c>
      <c r="CD13" s="37">
        <f>ConTiming!CD$32</f>
        <v>0</v>
      </c>
      <c r="CE13" s="37">
        <f>ConTiming!CE$32</f>
        <v>0</v>
      </c>
      <c r="CF13" s="37">
        <f>ConTiming!CF$32</f>
        <v>0</v>
      </c>
      <c r="CG13" s="37">
        <f>ConTiming!CG$32</f>
        <v>0</v>
      </c>
      <c r="CH13" s="37">
        <f>ConTiming!CH$32</f>
        <v>0</v>
      </c>
    </row>
    <row r="14" spans="1:86" hidden="1" x14ac:dyDescent="0.25">
      <c r="D14" s="6" t="s">
        <v>61</v>
      </c>
      <c r="F14" s="47" t="s">
        <v>59</v>
      </c>
      <c r="G14" s="7">
        <f>SUM(I14:CH14)</f>
        <v>0</v>
      </c>
      <c r="I14" s="47">
        <f>$E$12*I13</f>
        <v>0</v>
      </c>
      <c r="J14" s="47">
        <f t="shared" ref="J14:BU14" si="2">$E$12*J13</f>
        <v>0</v>
      </c>
      <c r="K14" s="47">
        <f t="shared" si="2"/>
        <v>0</v>
      </c>
      <c r="L14" s="47">
        <f t="shared" si="2"/>
        <v>0</v>
      </c>
      <c r="M14" s="47">
        <f t="shared" si="2"/>
        <v>0</v>
      </c>
      <c r="N14" s="47">
        <f t="shared" si="2"/>
        <v>0</v>
      </c>
      <c r="O14" s="47">
        <f t="shared" si="2"/>
        <v>0</v>
      </c>
      <c r="P14" s="47">
        <f t="shared" si="2"/>
        <v>0</v>
      </c>
      <c r="Q14" s="47">
        <f t="shared" si="2"/>
        <v>0</v>
      </c>
      <c r="R14" s="47">
        <f t="shared" si="2"/>
        <v>0</v>
      </c>
      <c r="S14" s="47">
        <f t="shared" si="2"/>
        <v>0</v>
      </c>
      <c r="T14" s="47">
        <f t="shared" si="2"/>
        <v>0</v>
      </c>
      <c r="U14" s="47">
        <f t="shared" si="2"/>
        <v>0</v>
      </c>
      <c r="V14" s="47">
        <f t="shared" si="2"/>
        <v>0</v>
      </c>
      <c r="W14" s="47">
        <f t="shared" si="2"/>
        <v>0</v>
      </c>
      <c r="X14" s="47">
        <f t="shared" si="2"/>
        <v>0</v>
      </c>
      <c r="Y14" s="47">
        <f t="shared" si="2"/>
        <v>0</v>
      </c>
      <c r="Z14" s="47">
        <f t="shared" si="2"/>
        <v>0</v>
      </c>
      <c r="AA14" s="47">
        <f t="shared" si="2"/>
        <v>0</v>
      </c>
      <c r="AB14" s="47">
        <f t="shared" si="2"/>
        <v>0</v>
      </c>
      <c r="AC14" s="47">
        <f t="shared" si="2"/>
        <v>0</v>
      </c>
      <c r="AD14" s="47">
        <f t="shared" si="2"/>
        <v>0</v>
      </c>
      <c r="AE14" s="47">
        <f t="shared" si="2"/>
        <v>0</v>
      </c>
      <c r="AF14" s="47">
        <f t="shared" si="2"/>
        <v>0</v>
      </c>
      <c r="AG14" s="47">
        <f t="shared" si="2"/>
        <v>0</v>
      </c>
      <c r="AH14" s="47">
        <f t="shared" si="2"/>
        <v>0</v>
      </c>
      <c r="AI14" s="47">
        <f t="shared" si="2"/>
        <v>0</v>
      </c>
      <c r="AJ14" s="47">
        <f t="shared" si="2"/>
        <v>0</v>
      </c>
      <c r="AK14" s="47">
        <f t="shared" si="2"/>
        <v>0</v>
      </c>
      <c r="AL14" s="47">
        <f t="shared" si="2"/>
        <v>0</v>
      </c>
      <c r="AM14" s="47">
        <f t="shared" si="2"/>
        <v>0</v>
      </c>
      <c r="AN14" s="47">
        <f t="shared" si="2"/>
        <v>0</v>
      </c>
      <c r="AO14" s="47">
        <f t="shared" si="2"/>
        <v>0</v>
      </c>
      <c r="AP14" s="47">
        <f t="shared" si="2"/>
        <v>0</v>
      </c>
      <c r="AQ14" s="47">
        <f t="shared" si="2"/>
        <v>0</v>
      </c>
      <c r="AR14" s="47">
        <f t="shared" si="2"/>
        <v>0</v>
      </c>
      <c r="AS14" s="47">
        <f t="shared" si="2"/>
        <v>0</v>
      </c>
      <c r="AT14" s="47">
        <f t="shared" si="2"/>
        <v>0</v>
      </c>
      <c r="AU14" s="47">
        <f t="shared" si="2"/>
        <v>0</v>
      </c>
      <c r="AV14" s="47">
        <f t="shared" si="2"/>
        <v>0</v>
      </c>
      <c r="AW14" s="47">
        <f t="shared" si="2"/>
        <v>0</v>
      </c>
      <c r="AX14" s="47">
        <f t="shared" si="2"/>
        <v>0</v>
      </c>
      <c r="AY14" s="47">
        <f t="shared" si="2"/>
        <v>0</v>
      </c>
      <c r="AZ14" s="47">
        <f t="shared" si="2"/>
        <v>0</v>
      </c>
      <c r="BA14" s="47">
        <f t="shared" si="2"/>
        <v>0</v>
      </c>
      <c r="BB14" s="47">
        <f t="shared" si="2"/>
        <v>0</v>
      </c>
      <c r="BC14" s="47">
        <f t="shared" si="2"/>
        <v>0</v>
      </c>
      <c r="BD14" s="47">
        <f t="shared" si="2"/>
        <v>0</v>
      </c>
      <c r="BE14" s="47">
        <f t="shared" si="2"/>
        <v>0</v>
      </c>
      <c r="BF14" s="47">
        <f t="shared" si="2"/>
        <v>0</v>
      </c>
      <c r="BG14" s="47">
        <f t="shared" si="2"/>
        <v>0</v>
      </c>
      <c r="BH14" s="47">
        <f t="shared" si="2"/>
        <v>0</v>
      </c>
      <c r="BI14" s="47">
        <f t="shared" si="2"/>
        <v>0</v>
      </c>
      <c r="BJ14" s="47">
        <f t="shared" si="2"/>
        <v>0</v>
      </c>
      <c r="BK14" s="47">
        <f t="shared" si="2"/>
        <v>0</v>
      </c>
      <c r="BL14" s="47">
        <f t="shared" si="2"/>
        <v>0</v>
      </c>
      <c r="BM14" s="47">
        <f t="shared" si="2"/>
        <v>0</v>
      </c>
      <c r="BN14" s="47">
        <f t="shared" si="2"/>
        <v>0</v>
      </c>
      <c r="BO14" s="47">
        <f t="shared" si="2"/>
        <v>0</v>
      </c>
      <c r="BP14" s="47">
        <f t="shared" si="2"/>
        <v>0</v>
      </c>
      <c r="BQ14" s="47">
        <f t="shared" si="2"/>
        <v>0</v>
      </c>
      <c r="BR14" s="47">
        <f t="shared" si="2"/>
        <v>0</v>
      </c>
      <c r="BS14" s="47">
        <f t="shared" si="2"/>
        <v>0</v>
      </c>
      <c r="BT14" s="47">
        <f t="shared" si="2"/>
        <v>0</v>
      </c>
      <c r="BU14" s="47">
        <f t="shared" si="2"/>
        <v>0</v>
      </c>
      <c r="BV14" s="47">
        <f t="shared" ref="BV14:CH14" si="3">$E$12*BV13</f>
        <v>0</v>
      </c>
      <c r="BW14" s="47">
        <f t="shared" si="3"/>
        <v>0</v>
      </c>
      <c r="BX14" s="47">
        <f t="shared" si="3"/>
        <v>0</v>
      </c>
      <c r="BY14" s="47">
        <f t="shared" si="3"/>
        <v>0</v>
      </c>
      <c r="BZ14" s="47">
        <f t="shared" si="3"/>
        <v>0</v>
      </c>
      <c r="CA14" s="47">
        <f t="shared" si="3"/>
        <v>0</v>
      </c>
      <c r="CB14" s="47">
        <f t="shared" si="3"/>
        <v>0</v>
      </c>
      <c r="CC14" s="47">
        <f t="shared" si="3"/>
        <v>0</v>
      </c>
      <c r="CD14" s="47">
        <f t="shared" si="3"/>
        <v>0</v>
      </c>
      <c r="CE14" s="47">
        <f t="shared" si="3"/>
        <v>0</v>
      </c>
      <c r="CF14" s="47">
        <f t="shared" si="3"/>
        <v>0</v>
      </c>
      <c r="CG14" s="47">
        <f t="shared" si="3"/>
        <v>0</v>
      </c>
      <c r="CH14" s="47">
        <f t="shared" si="3"/>
        <v>0</v>
      </c>
    </row>
    <row r="15" spans="1:86" hidden="1" x14ac:dyDescent="0.25"/>
    <row r="16" spans="1:86" hidden="1" x14ac:dyDescent="0.25">
      <c r="D16" s="3" t="s">
        <v>62</v>
      </c>
      <c r="E16" s="48">
        <v>0</v>
      </c>
      <c r="F16" s="49" t="s">
        <v>59</v>
      </c>
    </row>
    <row r="17" spans="1:86" hidden="1" x14ac:dyDescent="0.25">
      <c r="A17" s="39"/>
      <c r="B17" s="39"/>
      <c r="C17" s="39"/>
      <c r="D17" s="37" t="str">
        <f>ConTiming!D$64</f>
        <v xml:space="preserve">Refinancing flag </v>
      </c>
      <c r="E17" s="37">
        <f>ConTiming!E$64</f>
        <v>0</v>
      </c>
      <c r="F17" s="40" t="str">
        <f>ConTiming!F$64</f>
        <v>Flag</v>
      </c>
      <c r="G17" s="37">
        <f>ConTiming!G$64</f>
        <v>1</v>
      </c>
      <c r="H17" s="37">
        <f>ConTiming!H$64</f>
        <v>0</v>
      </c>
      <c r="I17" s="37">
        <f>ConTiming!I$64</f>
        <v>0</v>
      </c>
      <c r="J17" s="37">
        <f>ConTiming!J$64</f>
        <v>0</v>
      </c>
      <c r="K17" s="37">
        <f>ConTiming!K$64</f>
        <v>1</v>
      </c>
      <c r="L17" s="37">
        <f>ConTiming!L$64</f>
        <v>0</v>
      </c>
      <c r="M17" s="37">
        <f>ConTiming!M$64</f>
        <v>0</v>
      </c>
      <c r="N17" s="37">
        <f>ConTiming!N$64</f>
        <v>0</v>
      </c>
      <c r="O17" s="37">
        <f>ConTiming!O$64</f>
        <v>0</v>
      </c>
      <c r="P17" s="37">
        <f>ConTiming!P$64</f>
        <v>0</v>
      </c>
      <c r="Q17" s="37">
        <f>ConTiming!Q$64</f>
        <v>0</v>
      </c>
      <c r="R17" s="37">
        <f>ConTiming!R$64</f>
        <v>0</v>
      </c>
      <c r="S17" s="37">
        <f>ConTiming!S$64</f>
        <v>0</v>
      </c>
      <c r="T17" s="37">
        <f>ConTiming!T$64</f>
        <v>0</v>
      </c>
      <c r="U17" s="37">
        <f>ConTiming!U$64</f>
        <v>0</v>
      </c>
      <c r="V17" s="37">
        <f>ConTiming!V$64</f>
        <v>0</v>
      </c>
      <c r="W17" s="37">
        <f>ConTiming!W$64</f>
        <v>0</v>
      </c>
      <c r="X17" s="37">
        <f>ConTiming!X$64</f>
        <v>0</v>
      </c>
      <c r="Y17" s="37">
        <f>ConTiming!Y$64</f>
        <v>0</v>
      </c>
      <c r="Z17" s="37">
        <f>ConTiming!Z$64</f>
        <v>0</v>
      </c>
      <c r="AA17" s="37">
        <f>ConTiming!AA$64</f>
        <v>0</v>
      </c>
      <c r="AB17" s="37">
        <f>ConTiming!AB$64</f>
        <v>0</v>
      </c>
      <c r="AC17" s="37">
        <f>ConTiming!AC$64</f>
        <v>0</v>
      </c>
      <c r="AD17" s="37">
        <f>ConTiming!AD$64</f>
        <v>0</v>
      </c>
      <c r="AE17" s="37">
        <f>ConTiming!AE$64</f>
        <v>0</v>
      </c>
      <c r="AF17" s="37">
        <f>ConTiming!AF$64</f>
        <v>0</v>
      </c>
      <c r="AG17" s="37">
        <f>ConTiming!AG$64</f>
        <v>0</v>
      </c>
      <c r="AH17" s="37">
        <f>ConTiming!AH$64</f>
        <v>0</v>
      </c>
      <c r="AI17" s="37">
        <f>ConTiming!AI$64</f>
        <v>0</v>
      </c>
      <c r="AJ17" s="37">
        <f>ConTiming!AJ$64</f>
        <v>0</v>
      </c>
      <c r="AK17" s="37">
        <f>ConTiming!AK$64</f>
        <v>0</v>
      </c>
      <c r="AL17" s="37">
        <f>ConTiming!AL$64</f>
        <v>0</v>
      </c>
      <c r="AM17" s="37">
        <f>ConTiming!AM$64</f>
        <v>0</v>
      </c>
      <c r="AN17" s="37">
        <f>ConTiming!AN$64</f>
        <v>0</v>
      </c>
      <c r="AO17" s="37">
        <f>ConTiming!AO$64</f>
        <v>0</v>
      </c>
      <c r="AP17" s="37">
        <f>ConTiming!AP$64</f>
        <v>0</v>
      </c>
      <c r="AQ17" s="37">
        <f>ConTiming!AQ$64</f>
        <v>0</v>
      </c>
      <c r="AR17" s="37">
        <f>ConTiming!AR$64</f>
        <v>0</v>
      </c>
      <c r="AS17" s="37">
        <f>ConTiming!AS$64</f>
        <v>0</v>
      </c>
      <c r="AT17" s="37">
        <f>ConTiming!AT$64</f>
        <v>0</v>
      </c>
      <c r="AU17" s="37">
        <f>ConTiming!AU$64</f>
        <v>0</v>
      </c>
      <c r="AV17" s="37">
        <f>ConTiming!AV$64</f>
        <v>0</v>
      </c>
      <c r="AW17" s="37">
        <f>ConTiming!AW$64</f>
        <v>0</v>
      </c>
      <c r="AX17" s="37">
        <f>ConTiming!AX$64</f>
        <v>0</v>
      </c>
      <c r="AY17" s="37">
        <f>ConTiming!AY$64</f>
        <v>0</v>
      </c>
      <c r="AZ17" s="37">
        <f>ConTiming!AZ$64</f>
        <v>0</v>
      </c>
      <c r="BA17" s="37">
        <f>ConTiming!BA$64</f>
        <v>0</v>
      </c>
      <c r="BB17" s="37">
        <f>ConTiming!BB$64</f>
        <v>0</v>
      </c>
      <c r="BC17" s="37">
        <f>ConTiming!BC$64</f>
        <v>0</v>
      </c>
      <c r="BD17" s="37">
        <f>ConTiming!BD$64</f>
        <v>0</v>
      </c>
      <c r="BE17" s="37">
        <f>ConTiming!BE$64</f>
        <v>0</v>
      </c>
      <c r="BF17" s="37">
        <f>ConTiming!BF$64</f>
        <v>0</v>
      </c>
      <c r="BG17" s="37">
        <f>ConTiming!BG$64</f>
        <v>0</v>
      </c>
      <c r="BH17" s="37">
        <f>ConTiming!BH$64</f>
        <v>0</v>
      </c>
      <c r="BI17" s="37">
        <f>ConTiming!BI$64</f>
        <v>0</v>
      </c>
      <c r="BJ17" s="37">
        <f>ConTiming!BJ$64</f>
        <v>0</v>
      </c>
      <c r="BK17" s="37">
        <f>ConTiming!BK$64</f>
        <v>0</v>
      </c>
      <c r="BL17" s="37">
        <f>ConTiming!BL$64</f>
        <v>0</v>
      </c>
      <c r="BM17" s="37">
        <f>ConTiming!BM$64</f>
        <v>0</v>
      </c>
      <c r="BN17" s="37">
        <f>ConTiming!BN$64</f>
        <v>0</v>
      </c>
      <c r="BO17" s="37">
        <f>ConTiming!BO$64</f>
        <v>0</v>
      </c>
      <c r="BP17" s="37">
        <f>ConTiming!BP$64</f>
        <v>0</v>
      </c>
      <c r="BQ17" s="37">
        <f>ConTiming!BQ$64</f>
        <v>0</v>
      </c>
      <c r="BR17" s="37">
        <f>ConTiming!BR$64</f>
        <v>0</v>
      </c>
      <c r="BS17" s="37">
        <f>ConTiming!BS$64</f>
        <v>0</v>
      </c>
      <c r="BT17" s="37">
        <f>ConTiming!BT$64</f>
        <v>0</v>
      </c>
      <c r="BU17" s="37">
        <f>ConTiming!BU$64</f>
        <v>0</v>
      </c>
      <c r="BV17" s="37">
        <f>ConTiming!BV$64</f>
        <v>0</v>
      </c>
      <c r="BW17" s="37">
        <f>ConTiming!BW$64</f>
        <v>0</v>
      </c>
      <c r="BX17" s="37">
        <f>ConTiming!BX$64</f>
        <v>0</v>
      </c>
      <c r="BY17" s="37">
        <f>ConTiming!BY$64</f>
        <v>0</v>
      </c>
      <c r="BZ17" s="37">
        <f>ConTiming!BZ$64</f>
        <v>0</v>
      </c>
      <c r="CA17" s="37">
        <f>ConTiming!CA$64</f>
        <v>0</v>
      </c>
      <c r="CB17" s="37">
        <f>ConTiming!CB$64</f>
        <v>0</v>
      </c>
      <c r="CC17" s="37">
        <f>ConTiming!CC$64</f>
        <v>0</v>
      </c>
      <c r="CD17" s="37">
        <f>ConTiming!CD$64</f>
        <v>0</v>
      </c>
      <c r="CE17" s="37">
        <f>ConTiming!CE$64</f>
        <v>0</v>
      </c>
      <c r="CF17" s="37">
        <f>ConTiming!CF$64</f>
        <v>0</v>
      </c>
      <c r="CG17" s="37">
        <f>ConTiming!CG$64</f>
        <v>0</v>
      </c>
      <c r="CH17" s="37">
        <f>ConTiming!CH$64</f>
        <v>0</v>
      </c>
    </row>
    <row r="18" spans="1:86" hidden="1" x14ac:dyDescent="0.25">
      <c r="D18" s="37" t="str">
        <f>ConTiming!D$118</f>
        <v>Escalation factor - M</v>
      </c>
      <c r="E18" s="37">
        <f>ConTiming!E$118</f>
        <v>0</v>
      </c>
      <c r="F18" s="40" t="str">
        <f>ConTiming!F$118</f>
        <v>Factor</v>
      </c>
      <c r="G18" s="37">
        <f>ConTiming!G$118</f>
        <v>0</v>
      </c>
      <c r="H18" s="37">
        <f>ConTiming!H$118</f>
        <v>0</v>
      </c>
      <c r="I18" s="42">
        <f>ConTiming!I$118</f>
        <v>1</v>
      </c>
      <c r="J18" s="42">
        <f>ConTiming!J$118</f>
        <v>1</v>
      </c>
      <c r="K18" s="42">
        <f>ConTiming!K$118</f>
        <v>1</v>
      </c>
      <c r="L18" s="42">
        <f>ConTiming!L$118</f>
        <v>1</v>
      </c>
      <c r="M18" s="42">
        <f>ConTiming!M$118</f>
        <v>1.02</v>
      </c>
      <c r="N18" s="42">
        <f>ConTiming!N$118</f>
        <v>1.0404</v>
      </c>
      <c r="O18" s="42">
        <f>ConTiming!O$118</f>
        <v>1.0612079999999999</v>
      </c>
      <c r="P18" s="42">
        <f>ConTiming!P$118</f>
        <v>1.08243216</v>
      </c>
      <c r="Q18" s="42">
        <f>ConTiming!Q$118</f>
        <v>1.1040808032</v>
      </c>
      <c r="R18" s="42">
        <f>ConTiming!R$118</f>
        <v>1.1261624192640001</v>
      </c>
      <c r="S18" s="42">
        <f>ConTiming!S$118</f>
        <v>1.14868566764928</v>
      </c>
      <c r="T18" s="42">
        <f>ConTiming!T$118</f>
        <v>1.1716593810022657</v>
      </c>
      <c r="U18" s="42">
        <f>ConTiming!U$118</f>
        <v>1.1950925686223111</v>
      </c>
      <c r="V18" s="42">
        <f>ConTiming!V$118</f>
        <v>1.2189944199947573</v>
      </c>
      <c r="W18" s="42">
        <f>ConTiming!W$118</f>
        <v>1.2433743083946525</v>
      </c>
      <c r="X18" s="42">
        <f>ConTiming!X$118</f>
        <v>1.2682417945625455</v>
      </c>
      <c r="Y18" s="42">
        <f>ConTiming!Y$118</f>
        <v>1.2936066304537963</v>
      </c>
      <c r="Z18" s="42">
        <f>ConTiming!Z$118</f>
        <v>1.3194787630628724</v>
      </c>
      <c r="AA18" s="42">
        <f>ConTiming!AA$118</f>
        <v>1.3458683383241299</v>
      </c>
      <c r="AB18" s="42">
        <f>ConTiming!AB$118</f>
        <v>1.3727857050906125</v>
      </c>
      <c r="AC18" s="42">
        <f>ConTiming!AC$118</f>
        <v>1.4002414191924248</v>
      </c>
      <c r="AD18" s="42">
        <f>ConTiming!AD$118</f>
        <v>1.4282462475762734</v>
      </c>
      <c r="AE18" s="42">
        <f>ConTiming!AE$118</f>
        <v>1.4568111725277988</v>
      </c>
      <c r="AF18" s="42">
        <f>ConTiming!AF$118</f>
        <v>1.4859473959783549</v>
      </c>
      <c r="AG18" s="42">
        <f>ConTiming!AG$118</f>
        <v>1.5156663438979221</v>
      </c>
      <c r="AH18" s="42">
        <f>ConTiming!AH$118</f>
        <v>1.5459796707758806</v>
      </c>
      <c r="AI18" s="42">
        <f>ConTiming!AI$118</f>
        <v>1.5768992641913981</v>
      </c>
      <c r="AJ18" s="42">
        <f>ConTiming!AJ$118</f>
        <v>1.6084372494752261</v>
      </c>
      <c r="AK18" s="42">
        <f>ConTiming!AK$118</f>
        <v>1.6406059944647307</v>
      </c>
      <c r="AL18" s="42">
        <f>ConTiming!AL$118</f>
        <v>1.6734181143540252</v>
      </c>
      <c r="AM18" s="42">
        <f>ConTiming!AM$118</f>
        <v>1.7068864766411058</v>
      </c>
      <c r="AN18" s="42">
        <f>ConTiming!AN$118</f>
        <v>1.7410242061739281</v>
      </c>
      <c r="AO18" s="42">
        <f>ConTiming!AO$118</f>
        <v>1.7758446902974065</v>
      </c>
      <c r="AP18" s="42">
        <f>ConTiming!AP$118</f>
        <v>1.8113615841033548</v>
      </c>
      <c r="AQ18" s="42">
        <f>ConTiming!AQ$118</f>
        <v>1.8475888157854219</v>
      </c>
      <c r="AR18" s="42">
        <f>ConTiming!AR$118</f>
        <v>1.8845405921011305</v>
      </c>
      <c r="AS18" s="42">
        <f>ConTiming!AS$118</f>
        <v>1.9222314039431532</v>
      </c>
      <c r="AT18" s="42">
        <f>ConTiming!AT$118</f>
        <v>1.9606760320220162</v>
      </c>
      <c r="AU18" s="42">
        <f>ConTiming!AU$118</f>
        <v>1.9998895526624565</v>
      </c>
      <c r="AV18" s="42">
        <f>ConTiming!AV$118</f>
        <v>2.0398873437157055</v>
      </c>
      <c r="AW18" s="42">
        <f>ConTiming!AW$118</f>
        <v>2.0806850905900198</v>
      </c>
      <c r="AX18" s="42">
        <f>ConTiming!AX$118</f>
        <v>2.1222987924018204</v>
      </c>
      <c r="AY18" s="42">
        <f>ConTiming!AY$118</f>
        <v>2.1647447682498568</v>
      </c>
      <c r="AZ18" s="42">
        <f>ConTiming!AZ$118</f>
        <v>2.208039663614854</v>
      </c>
      <c r="BA18" s="42">
        <f>ConTiming!BA$118</f>
        <v>2.252200456887151</v>
      </c>
      <c r="BB18" s="42">
        <f>ConTiming!BB$118</f>
        <v>2.2972444660248938</v>
      </c>
      <c r="BC18" s="42">
        <f>ConTiming!BC$118</f>
        <v>2.343189355345392</v>
      </c>
      <c r="BD18" s="42">
        <f>ConTiming!BD$118</f>
        <v>2.3900531424522997</v>
      </c>
      <c r="BE18" s="42">
        <f>ConTiming!BE$118</f>
        <v>2.4378542053013459</v>
      </c>
      <c r="BF18" s="42">
        <f>ConTiming!BF$118</f>
        <v>2.4866112894073726</v>
      </c>
      <c r="BG18" s="42">
        <f>ConTiming!BG$118</f>
        <v>2.53634351519552</v>
      </c>
      <c r="BH18" s="42">
        <f>ConTiming!BH$118</f>
        <v>2.5870703854994304</v>
      </c>
      <c r="BI18" s="42">
        <f>ConTiming!BI$118</f>
        <v>2.6388117932094191</v>
      </c>
      <c r="BJ18" s="42">
        <f>ConTiming!BJ$118</f>
        <v>2.6915880290736074</v>
      </c>
      <c r="BK18" s="42">
        <f>ConTiming!BK$118</f>
        <v>2.7454197896550796</v>
      </c>
      <c r="BL18" s="42">
        <f>ConTiming!BL$118</f>
        <v>2.8003281854481812</v>
      </c>
      <c r="BM18" s="42">
        <f>ConTiming!BM$118</f>
        <v>2.8563347491571447</v>
      </c>
      <c r="BN18" s="42">
        <f>ConTiming!BN$118</f>
        <v>2.9134614441402875</v>
      </c>
      <c r="BO18" s="42">
        <f>ConTiming!BO$118</f>
        <v>2.9717306730230932</v>
      </c>
      <c r="BP18" s="42">
        <f>ConTiming!BP$118</f>
        <v>3.0311652864835552</v>
      </c>
      <c r="BQ18" s="42">
        <f>ConTiming!BQ$118</f>
        <v>3.0917885922132262</v>
      </c>
      <c r="BR18" s="42">
        <f>ConTiming!BR$118</f>
        <v>3.1536243640574906</v>
      </c>
      <c r="BS18" s="42">
        <f>ConTiming!BS$118</f>
        <v>3.2166968513386403</v>
      </c>
      <c r="BT18" s="42">
        <f>ConTiming!BT$118</f>
        <v>3.2810307883654133</v>
      </c>
      <c r="BU18" s="42">
        <f>ConTiming!BU$118</f>
        <v>3.3466514041327216</v>
      </c>
      <c r="BV18" s="42">
        <f>ConTiming!BV$118</f>
        <v>3.4135844322153761</v>
      </c>
      <c r="BW18" s="42">
        <f>ConTiming!BW$118</f>
        <v>3.4818561208596837</v>
      </c>
      <c r="BX18" s="42">
        <f>ConTiming!BX$118</f>
        <v>3.5514932432768775</v>
      </c>
      <c r="BY18" s="42">
        <f>ConTiming!BY$118</f>
        <v>3.6225231081424152</v>
      </c>
      <c r="BZ18" s="42">
        <f>ConTiming!BZ$118</f>
        <v>3.6949735703052635</v>
      </c>
      <c r="CA18" s="42">
        <f>ConTiming!CA$118</f>
        <v>3.7688730417113687</v>
      </c>
      <c r="CB18" s="42">
        <f>ConTiming!CB$118</f>
        <v>3.844250502545596</v>
      </c>
      <c r="CC18" s="42">
        <f>ConTiming!CC$118</f>
        <v>3.9211355125965079</v>
      </c>
      <c r="CD18" s="42">
        <f>ConTiming!CD$118</f>
        <v>3.9995582228484383</v>
      </c>
      <c r="CE18" s="42">
        <f>ConTiming!CE$118</f>
        <v>4.0795493873054074</v>
      </c>
      <c r="CF18" s="42">
        <f>ConTiming!CF$118</f>
        <v>4.1611403750515157</v>
      </c>
      <c r="CG18" s="42">
        <f>ConTiming!CG$118</f>
        <v>4.2443631825525463</v>
      </c>
      <c r="CH18" s="42">
        <f>ConTiming!CH$118</f>
        <v>4.3292504462035977</v>
      </c>
    </row>
    <row r="19" spans="1:86" hidden="1" x14ac:dyDescent="0.25">
      <c r="D19" s="6" t="s">
        <v>62</v>
      </c>
      <c r="F19" s="47" t="s">
        <v>59</v>
      </c>
      <c r="G19" s="47">
        <f>SUM(I19:CH19)</f>
        <v>0</v>
      </c>
      <c r="I19" s="47">
        <f>$E$16*I17*I18</f>
        <v>0</v>
      </c>
      <c r="J19" s="47">
        <f t="shared" ref="J19:BU19" si="4">$E$16*J17*J18</f>
        <v>0</v>
      </c>
      <c r="K19" s="47">
        <f t="shared" si="4"/>
        <v>0</v>
      </c>
      <c r="L19" s="47">
        <f t="shared" si="4"/>
        <v>0</v>
      </c>
      <c r="M19" s="47">
        <f t="shared" si="4"/>
        <v>0</v>
      </c>
      <c r="N19" s="47">
        <f t="shared" si="4"/>
        <v>0</v>
      </c>
      <c r="O19" s="47">
        <f t="shared" si="4"/>
        <v>0</v>
      </c>
      <c r="P19" s="47">
        <f t="shared" si="4"/>
        <v>0</v>
      </c>
      <c r="Q19" s="47">
        <f t="shared" si="4"/>
        <v>0</v>
      </c>
      <c r="R19" s="47">
        <f t="shared" si="4"/>
        <v>0</v>
      </c>
      <c r="S19" s="47">
        <f t="shared" si="4"/>
        <v>0</v>
      </c>
      <c r="T19" s="47">
        <f t="shared" si="4"/>
        <v>0</v>
      </c>
      <c r="U19" s="47">
        <f t="shared" si="4"/>
        <v>0</v>
      </c>
      <c r="V19" s="47">
        <f t="shared" si="4"/>
        <v>0</v>
      </c>
      <c r="W19" s="47">
        <f t="shared" si="4"/>
        <v>0</v>
      </c>
      <c r="X19" s="47">
        <f t="shared" si="4"/>
        <v>0</v>
      </c>
      <c r="Y19" s="47">
        <f t="shared" si="4"/>
        <v>0</v>
      </c>
      <c r="Z19" s="47">
        <f t="shared" si="4"/>
        <v>0</v>
      </c>
      <c r="AA19" s="47">
        <f t="shared" si="4"/>
        <v>0</v>
      </c>
      <c r="AB19" s="47">
        <f t="shared" si="4"/>
        <v>0</v>
      </c>
      <c r="AC19" s="47">
        <f t="shared" si="4"/>
        <v>0</v>
      </c>
      <c r="AD19" s="47">
        <f t="shared" si="4"/>
        <v>0</v>
      </c>
      <c r="AE19" s="47">
        <f t="shared" si="4"/>
        <v>0</v>
      </c>
      <c r="AF19" s="47">
        <f t="shared" si="4"/>
        <v>0</v>
      </c>
      <c r="AG19" s="47">
        <f t="shared" si="4"/>
        <v>0</v>
      </c>
      <c r="AH19" s="47">
        <f t="shared" si="4"/>
        <v>0</v>
      </c>
      <c r="AI19" s="47">
        <f t="shared" si="4"/>
        <v>0</v>
      </c>
      <c r="AJ19" s="47">
        <f t="shared" si="4"/>
        <v>0</v>
      </c>
      <c r="AK19" s="47">
        <f t="shared" si="4"/>
        <v>0</v>
      </c>
      <c r="AL19" s="47">
        <f t="shared" si="4"/>
        <v>0</v>
      </c>
      <c r="AM19" s="47">
        <f t="shared" si="4"/>
        <v>0</v>
      </c>
      <c r="AN19" s="47">
        <f t="shared" si="4"/>
        <v>0</v>
      </c>
      <c r="AO19" s="47">
        <f t="shared" si="4"/>
        <v>0</v>
      </c>
      <c r="AP19" s="47">
        <f t="shared" si="4"/>
        <v>0</v>
      </c>
      <c r="AQ19" s="47">
        <f t="shared" si="4"/>
        <v>0</v>
      </c>
      <c r="AR19" s="47">
        <f t="shared" si="4"/>
        <v>0</v>
      </c>
      <c r="AS19" s="47">
        <f t="shared" si="4"/>
        <v>0</v>
      </c>
      <c r="AT19" s="47">
        <f t="shared" si="4"/>
        <v>0</v>
      </c>
      <c r="AU19" s="47">
        <f t="shared" si="4"/>
        <v>0</v>
      </c>
      <c r="AV19" s="47">
        <f t="shared" si="4"/>
        <v>0</v>
      </c>
      <c r="AW19" s="47">
        <f t="shared" si="4"/>
        <v>0</v>
      </c>
      <c r="AX19" s="47">
        <f t="shared" si="4"/>
        <v>0</v>
      </c>
      <c r="AY19" s="47">
        <f t="shared" si="4"/>
        <v>0</v>
      </c>
      <c r="AZ19" s="47">
        <f t="shared" si="4"/>
        <v>0</v>
      </c>
      <c r="BA19" s="47">
        <f t="shared" si="4"/>
        <v>0</v>
      </c>
      <c r="BB19" s="47">
        <f t="shared" si="4"/>
        <v>0</v>
      </c>
      <c r="BC19" s="47">
        <f t="shared" si="4"/>
        <v>0</v>
      </c>
      <c r="BD19" s="47">
        <f t="shared" si="4"/>
        <v>0</v>
      </c>
      <c r="BE19" s="47">
        <f t="shared" si="4"/>
        <v>0</v>
      </c>
      <c r="BF19" s="47">
        <f t="shared" si="4"/>
        <v>0</v>
      </c>
      <c r="BG19" s="47">
        <f t="shared" si="4"/>
        <v>0</v>
      </c>
      <c r="BH19" s="47">
        <f t="shared" si="4"/>
        <v>0</v>
      </c>
      <c r="BI19" s="47">
        <f t="shared" si="4"/>
        <v>0</v>
      </c>
      <c r="BJ19" s="47">
        <f t="shared" si="4"/>
        <v>0</v>
      </c>
      <c r="BK19" s="47">
        <f t="shared" si="4"/>
        <v>0</v>
      </c>
      <c r="BL19" s="47">
        <f t="shared" si="4"/>
        <v>0</v>
      </c>
      <c r="BM19" s="47">
        <f t="shared" si="4"/>
        <v>0</v>
      </c>
      <c r="BN19" s="47">
        <f t="shared" si="4"/>
        <v>0</v>
      </c>
      <c r="BO19" s="47">
        <f t="shared" si="4"/>
        <v>0</v>
      </c>
      <c r="BP19" s="47">
        <f t="shared" si="4"/>
        <v>0</v>
      </c>
      <c r="BQ19" s="47">
        <f t="shared" si="4"/>
        <v>0</v>
      </c>
      <c r="BR19" s="47">
        <f t="shared" si="4"/>
        <v>0</v>
      </c>
      <c r="BS19" s="47">
        <f t="shared" si="4"/>
        <v>0</v>
      </c>
      <c r="BT19" s="47">
        <f t="shared" si="4"/>
        <v>0</v>
      </c>
      <c r="BU19" s="47">
        <f t="shared" si="4"/>
        <v>0</v>
      </c>
      <c r="BV19" s="47">
        <f t="shared" ref="BV19:CH19" si="5">$E$16*BV17*BV18</f>
        <v>0</v>
      </c>
      <c r="BW19" s="47">
        <f t="shared" si="5"/>
        <v>0</v>
      </c>
      <c r="BX19" s="47">
        <f t="shared" si="5"/>
        <v>0</v>
      </c>
      <c r="BY19" s="47">
        <f t="shared" si="5"/>
        <v>0</v>
      </c>
      <c r="BZ19" s="47">
        <f t="shared" si="5"/>
        <v>0</v>
      </c>
      <c r="CA19" s="47">
        <f t="shared" si="5"/>
        <v>0</v>
      </c>
      <c r="CB19" s="47">
        <f t="shared" si="5"/>
        <v>0</v>
      </c>
      <c r="CC19" s="47">
        <f t="shared" si="5"/>
        <v>0</v>
      </c>
      <c r="CD19" s="47">
        <f t="shared" si="5"/>
        <v>0</v>
      </c>
      <c r="CE19" s="47">
        <f t="shared" si="5"/>
        <v>0</v>
      </c>
      <c r="CF19" s="47">
        <f t="shared" si="5"/>
        <v>0</v>
      </c>
      <c r="CG19" s="47">
        <f t="shared" si="5"/>
        <v>0</v>
      </c>
      <c r="CH19" s="47">
        <f t="shared" si="5"/>
        <v>0</v>
      </c>
    </row>
    <row r="20" spans="1:86" hidden="1" x14ac:dyDescent="0.25"/>
    <row r="21" spans="1:86" hidden="1" x14ac:dyDescent="0.25">
      <c r="D21" s="3" t="s">
        <v>63</v>
      </c>
      <c r="E21" s="48">
        <v>0</v>
      </c>
      <c r="F21" s="49" t="s">
        <v>59</v>
      </c>
    </row>
    <row r="22" spans="1:86" hidden="1" x14ac:dyDescent="0.25">
      <c r="D22" s="37" t="str">
        <f>ConTiming!D$49</f>
        <v xml:space="preserve">Payment schedule </v>
      </c>
      <c r="E22" s="37">
        <f>ConTiming!E$49</f>
        <v>0</v>
      </c>
      <c r="F22" s="40" t="str">
        <f>ConTiming!F$49</f>
        <v>%</v>
      </c>
      <c r="G22" s="37">
        <f>ConTiming!G$49</f>
        <v>1</v>
      </c>
      <c r="H22" s="37">
        <f>ConTiming!H$49</f>
        <v>0</v>
      </c>
      <c r="I22" s="53">
        <f>ConTiming!I$49</f>
        <v>0.3</v>
      </c>
      <c r="J22" s="53">
        <f>ConTiming!J$49</f>
        <v>0.3</v>
      </c>
      <c r="K22" s="53">
        <f>ConTiming!K$49</f>
        <v>0.4</v>
      </c>
      <c r="L22" s="53">
        <f>ConTiming!L$49</f>
        <v>0</v>
      </c>
      <c r="M22" s="53">
        <f>ConTiming!M$49</f>
        <v>0</v>
      </c>
      <c r="N22" s="53">
        <f>ConTiming!N$49</f>
        <v>0</v>
      </c>
      <c r="O22" s="53">
        <f>ConTiming!O$49</f>
        <v>0</v>
      </c>
      <c r="P22" s="53">
        <f>ConTiming!P$49</f>
        <v>0</v>
      </c>
      <c r="Q22" s="53">
        <f>ConTiming!Q$49</f>
        <v>0</v>
      </c>
      <c r="R22" s="53">
        <f>ConTiming!R$49</f>
        <v>0</v>
      </c>
      <c r="S22" s="53">
        <f>ConTiming!S$49</f>
        <v>0</v>
      </c>
      <c r="T22" s="53">
        <f>ConTiming!T$49</f>
        <v>0</v>
      </c>
      <c r="U22" s="53">
        <f>ConTiming!U$49</f>
        <v>0</v>
      </c>
      <c r="V22" s="53">
        <f>ConTiming!V$49</f>
        <v>0</v>
      </c>
      <c r="W22" s="53">
        <f>ConTiming!W$49</f>
        <v>0</v>
      </c>
      <c r="X22" s="53">
        <f>ConTiming!X$49</f>
        <v>0</v>
      </c>
      <c r="Y22" s="53">
        <f>ConTiming!Y$49</f>
        <v>0</v>
      </c>
      <c r="Z22" s="53">
        <f>ConTiming!Z$49</f>
        <v>0</v>
      </c>
      <c r="AA22" s="53">
        <f>ConTiming!AA$49</f>
        <v>0</v>
      </c>
      <c r="AB22" s="53">
        <f>ConTiming!AB$49</f>
        <v>0</v>
      </c>
      <c r="AC22" s="53">
        <f>ConTiming!AC$49</f>
        <v>0</v>
      </c>
      <c r="AD22" s="53">
        <f>ConTiming!AD$49</f>
        <v>0</v>
      </c>
      <c r="AE22" s="53">
        <f>ConTiming!AE$49</f>
        <v>0</v>
      </c>
      <c r="AF22" s="53">
        <f>ConTiming!AF$49</f>
        <v>0</v>
      </c>
      <c r="AG22" s="53">
        <f>ConTiming!AG$49</f>
        <v>0</v>
      </c>
      <c r="AH22" s="53">
        <f>ConTiming!AH$49</f>
        <v>0</v>
      </c>
      <c r="AI22" s="53">
        <f>ConTiming!AI$49</f>
        <v>0</v>
      </c>
      <c r="AJ22" s="53">
        <f>ConTiming!AJ$49</f>
        <v>0</v>
      </c>
      <c r="AK22" s="53">
        <f>ConTiming!AK$49</f>
        <v>0</v>
      </c>
      <c r="AL22" s="53">
        <f>ConTiming!AL$49</f>
        <v>0</v>
      </c>
      <c r="AM22" s="53">
        <f>ConTiming!AM$49</f>
        <v>0</v>
      </c>
      <c r="AN22" s="53">
        <f>ConTiming!AN$49</f>
        <v>0</v>
      </c>
      <c r="AO22" s="53">
        <f>ConTiming!AO$49</f>
        <v>0</v>
      </c>
      <c r="AP22" s="53">
        <f>ConTiming!AP$49</f>
        <v>0</v>
      </c>
      <c r="AQ22" s="53">
        <f>ConTiming!AQ$49</f>
        <v>0</v>
      </c>
      <c r="AR22" s="53">
        <f>ConTiming!AR$49</f>
        <v>0</v>
      </c>
      <c r="AS22" s="53">
        <f>ConTiming!AS$49</f>
        <v>0</v>
      </c>
      <c r="AT22" s="53">
        <f>ConTiming!AT$49</f>
        <v>0</v>
      </c>
      <c r="AU22" s="53">
        <f>ConTiming!AU$49</f>
        <v>0</v>
      </c>
      <c r="AV22" s="53">
        <f>ConTiming!AV$49</f>
        <v>0</v>
      </c>
      <c r="AW22" s="53">
        <f>ConTiming!AW$49</f>
        <v>0</v>
      </c>
      <c r="AX22" s="53">
        <f>ConTiming!AX$49</f>
        <v>0</v>
      </c>
      <c r="AY22" s="53">
        <f>ConTiming!AY$49</f>
        <v>0</v>
      </c>
      <c r="AZ22" s="53">
        <f>ConTiming!AZ$49</f>
        <v>0</v>
      </c>
      <c r="BA22" s="53">
        <f>ConTiming!BA$49</f>
        <v>0</v>
      </c>
      <c r="BB22" s="53">
        <f>ConTiming!BB$49</f>
        <v>0</v>
      </c>
      <c r="BC22" s="53">
        <f>ConTiming!BC$49</f>
        <v>0</v>
      </c>
      <c r="BD22" s="53">
        <f>ConTiming!BD$49</f>
        <v>0</v>
      </c>
      <c r="BE22" s="53">
        <f>ConTiming!BE$49</f>
        <v>0</v>
      </c>
      <c r="BF22" s="53">
        <f>ConTiming!BF$49</f>
        <v>0</v>
      </c>
      <c r="BG22" s="53">
        <f>ConTiming!BG$49</f>
        <v>0</v>
      </c>
      <c r="BH22" s="53">
        <f>ConTiming!BH$49</f>
        <v>0</v>
      </c>
      <c r="BI22" s="53">
        <f>ConTiming!BI$49</f>
        <v>0</v>
      </c>
      <c r="BJ22" s="53">
        <f>ConTiming!BJ$49</f>
        <v>0</v>
      </c>
      <c r="BK22" s="53">
        <f>ConTiming!BK$49</f>
        <v>0</v>
      </c>
      <c r="BL22" s="53">
        <f>ConTiming!BL$49</f>
        <v>0</v>
      </c>
      <c r="BM22" s="53">
        <f>ConTiming!BM$49</f>
        <v>0</v>
      </c>
      <c r="BN22" s="53">
        <f>ConTiming!BN$49</f>
        <v>0</v>
      </c>
      <c r="BO22" s="53">
        <f>ConTiming!BO$49</f>
        <v>0</v>
      </c>
      <c r="BP22" s="53">
        <f>ConTiming!BP$49</f>
        <v>0</v>
      </c>
      <c r="BQ22" s="53">
        <f>ConTiming!BQ$49</f>
        <v>0</v>
      </c>
      <c r="BR22" s="53">
        <f>ConTiming!BR$49</f>
        <v>0</v>
      </c>
      <c r="BS22" s="53">
        <f>ConTiming!BS$49</f>
        <v>0</v>
      </c>
      <c r="BT22" s="53">
        <f>ConTiming!BT$49</f>
        <v>0</v>
      </c>
      <c r="BU22" s="53">
        <f>ConTiming!BU$49</f>
        <v>0</v>
      </c>
      <c r="BV22" s="53">
        <f>ConTiming!BV$49</f>
        <v>0</v>
      </c>
      <c r="BW22" s="53">
        <f>ConTiming!BW$49</f>
        <v>0</v>
      </c>
      <c r="BX22" s="53">
        <f>ConTiming!BX$49</f>
        <v>0</v>
      </c>
      <c r="BY22" s="53">
        <f>ConTiming!BY$49</f>
        <v>0</v>
      </c>
      <c r="BZ22" s="53">
        <f>ConTiming!BZ$49</f>
        <v>0</v>
      </c>
      <c r="CA22" s="53">
        <f>ConTiming!CA$49</f>
        <v>0</v>
      </c>
      <c r="CB22" s="53">
        <f>ConTiming!CB$49</f>
        <v>0</v>
      </c>
      <c r="CC22" s="53">
        <f>ConTiming!CC$49</f>
        <v>0</v>
      </c>
      <c r="CD22" s="53">
        <f>ConTiming!CD$49</f>
        <v>0</v>
      </c>
      <c r="CE22" s="53">
        <f>ConTiming!CE$49</f>
        <v>0</v>
      </c>
      <c r="CF22" s="53">
        <f>ConTiming!CF$49</f>
        <v>0</v>
      </c>
      <c r="CG22" s="53">
        <f>ConTiming!CG$49</f>
        <v>0</v>
      </c>
      <c r="CH22" s="53">
        <f>ConTiming!CH$49</f>
        <v>0</v>
      </c>
    </row>
    <row r="23" spans="1:86" hidden="1" x14ac:dyDescent="0.25">
      <c r="D23" s="37" t="str">
        <f>ConTiming!D$118</f>
        <v>Escalation factor - M</v>
      </c>
      <c r="E23" s="37">
        <f>ConTiming!E$118</f>
        <v>0</v>
      </c>
      <c r="F23" s="40" t="str">
        <f>ConTiming!F$118</f>
        <v>Factor</v>
      </c>
      <c r="G23" s="37">
        <f>ConTiming!G$118</f>
        <v>0</v>
      </c>
      <c r="H23" s="37">
        <f>ConTiming!H$118</f>
        <v>0</v>
      </c>
      <c r="I23" s="42">
        <f>ConTiming!I$118</f>
        <v>1</v>
      </c>
      <c r="J23" s="42">
        <f>ConTiming!J$118</f>
        <v>1</v>
      </c>
      <c r="K23" s="42">
        <f>ConTiming!K$118</f>
        <v>1</v>
      </c>
      <c r="L23" s="42">
        <f>ConTiming!L$118</f>
        <v>1</v>
      </c>
      <c r="M23" s="42">
        <f>ConTiming!M$118</f>
        <v>1.02</v>
      </c>
      <c r="N23" s="42">
        <f>ConTiming!N$118</f>
        <v>1.0404</v>
      </c>
      <c r="O23" s="42">
        <f>ConTiming!O$118</f>
        <v>1.0612079999999999</v>
      </c>
      <c r="P23" s="42">
        <f>ConTiming!P$118</f>
        <v>1.08243216</v>
      </c>
      <c r="Q23" s="42">
        <f>ConTiming!Q$118</f>
        <v>1.1040808032</v>
      </c>
      <c r="R23" s="42">
        <f>ConTiming!R$118</f>
        <v>1.1261624192640001</v>
      </c>
      <c r="S23" s="42">
        <f>ConTiming!S$118</f>
        <v>1.14868566764928</v>
      </c>
      <c r="T23" s="42">
        <f>ConTiming!T$118</f>
        <v>1.1716593810022657</v>
      </c>
      <c r="U23" s="42">
        <f>ConTiming!U$118</f>
        <v>1.1950925686223111</v>
      </c>
      <c r="V23" s="42">
        <f>ConTiming!V$118</f>
        <v>1.2189944199947573</v>
      </c>
      <c r="W23" s="42">
        <f>ConTiming!W$118</f>
        <v>1.2433743083946525</v>
      </c>
      <c r="X23" s="42">
        <f>ConTiming!X$118</f>
        <v>1.2682417945625455</v>
      </c>
      <c r="Y23" s="42">
        <f>ConTiming!Y$118</f>
        <v>1.2936066304537963</v>
      </c>
      <c r="Z23" s="42">
        <f>ConTiming!Z$118</f>
        <v>1.3194787630628724</v>
      </c>
      <c r="AA23" s="42">
        <f>ConTiming!AA$118</f>
        <v>1.3458683383241299</v>
      </c>
      <c r="AB23" s="42">
        <f>ConTiming!AB$118</f>
        <v>1.3727857050906125</v>
      </c>
      <c r="AC23" s="42">
        <f>ConTiming!AC$118</f>
        <v>1.4002414191924248</v>
      </c>
      <c r="AD23" s="42">
        <f>ConTiming!AD$118</f>
        <v>1.4282462475762734</v>
      </c>
      <c r="AE23" s="42">
        <f>ConTiming!AE$118</f>
        <v>1.4568111725277988</v>
      </c>
      <c r="AF23" s="42">
        <f>ConTiming!AF$118</f>
        <v>1.4859473959783549</v>
      </c>
      <c r="AG23" s="42">
        <f>ConTiming!AG$118</f>
        <v>1.5156663438979221</v>
      </c>
      <c r="AH23" s="42">
        <f>ConTiming!AH$118</f>
        <v>1.5459796707758806</v>
      </c>
      <c r="AI23" s="42">
        <f>ConTiming!AI$118</f>
        <v>1.5768992641913981</v>
      </c>
      <c r="AJ23" s="42">
        <f>ConTiming!AJ$118</f>
        <v>1.6084372494752261</v>
      </c>
      <c r="AK23" s="42">
        <f>ConTiming!AK$118</f>
        <v>1.6406059944647307</v>
      </c>
      <c r="AL23" s="42">
        <f>ConTiming!AL$118</f>
        <v>1.6734181143540252</v>
      </c>
      <c r="AM23" s="42">
        <f>ConTiming!AM$118</f>
        <v>1.7068864766411058</v>
      </c>
      <c r="AN23" s="42">
        <f>ConTiming!AN$118</f>
        <v>1.7410242061739281</v>
      </c>
      <c r="AO23" s="42">
        <f>ConTiming!AO$118</f>
        <v>1.7758446902974065</v>
      </c>
      <c r="AP23" s="42">
        <f>ConTiming!AP$118</f>
        <v>1.8113615841033548</v>
      </c>
      <c r="AQ23" s="42">
        <f>ConTiming!AQ$118</f>
        <v>1.8475888157854219</v>
      </c>
      <c r="AR23" s="42">
        <f>ConTiming!AR$118</f>
        <v>1.8845405921011305</v>
      </c>
      <c r="AS23" s="42">
        <f>ConTiming!AS$118</f>
        <v>1.9222314039431532</v>
      </c>
      <c r="AT23" s="42">
        <f>ConTiming!AT$118</f>
        <v>1.9606760320220162</v>
      </c>
      <c r="AU23" s="42">
        <f>ConTiming!AU$118</f>
        <v>1.9998895526624565</v>
      </c>
      <c r="AV23" s="42">
        <f>ConTiming!AV$118</f>
        <v>2.0398873437157055</v>
      </c>
      <c r="AW23" s="42">
        <f>ConTiming!AW$118</f>
        <v>2.0806850905900198</v>
      </c>
      <c r="AX23" s="42">
        <f>ConTiming!AX$118</f>
        <v>2.1222987924018204</v>
      </c>
      <c r="AY23" s="42">
        <f>ConTiming!AY$118</f>
        <v>2.1647447682498568</v>
      </c>
      <c r="AZ23" s="42">
        <f>ConTiming!AZ$118</f>
        <v>2.208039663614854</v>
      </c>
      <c r="BA23" s="42">
        <f>ConTiming!BA$118</f>
        <v>2.252200456887151</v>
      </c>
      <c r="BB23" s="42">
        <f>ConTiming!BB$118</f>
        <v>2.2972444660248938</v>
      </c>
      <c r="BC23" s="42">
        <f>ConTiming!BC$118</f>
        <v>2.343189355345392</v>
      </c>
      <c r="BD23" s="42">
        <f>ConTiming!BD$118</f>
        <v>2.3900531424522997</v>
      </c>
      <c r="BE23" s="42">
        <f>ConTiming!BE$118</f>
        <v>2.4378542053013459</v>
      </c>
      <c r="BF23" s="42">
        <f>ConTiming!BF$118</f>
        <v>2.4866112894073726</v>
      </c>
      <c r="BG23" s="42">
        <f>ConTiming!BG$118</f>
        <v>2.53634351519552</v>
      </c>
      <c r="BH23" s="42">
        <f>ConTiming!BH$118</f>
        <v>2.5870703854994304</v>
      </c>
      <c r="BI23" s="42">
        <f>ConTiming!BI$118</f>
        <v>2.6388117932094191</v>
      </c>
      <c r="BJ23" s="42">
        <f>ConTiming!BJ$118</f>
        <v>2.6915880290736074</v>
      </c>
      <c r="BK23" s="42">
        <f>ConTiming!BK$118</f>
        <v>2.7454197896550796</v>
      </c>
      <c r="BL23" s="42">
        <f>ConTiming!BL$118</f>
        <v>2.8003281854481812</v>
      </c>
      <c r="BM23" s="42">
        <f>ConTiming!BM$118</f>
        <v>2.8563347491571447</v>
      </c>
      <c r="BN23" s="42">
        <f>ConTiming!BN$118</f>
        <v>2.9134614441402875</v>
      </c>
      <c r="BO23" s="42">
        <f>ConTiming!BO$118</f>
        <v>2.9717306730230932</v>
      </c>
      <c r="BP23" s="42">
        <f>ConTiming!BP$118</f>
        <v>3.0311652864835552</v>
      </c>
      <c r="BQ23" s="42">
        <f>ConTiming!BQ$118</f>
        <v>3.0917885922132262</v>
      </c>
      <c r="BR23" s="42">
        <f>ConTiming!BR$118</f>
        <v>3.1536243640574906</v>
      </c>
      <c r="BS23" s="42">
        <f>ConTiming!BS$118</f>
        <v>3.2166968513386403</v>
      </c>
      <c r="BT23" s="42">
        <f>ConTiming!BT$118</f>
        <v>3.2810307883654133</v>
      </c>
      <c r="BU23" s="42">
        <f>ConTiming!BU$118</f>
        <v>3.3466514041327216</v>
      </c>
      <c r="BV23" s="42">
        <f>ConTiming!BV$118</f>
        <v>3.4135844322153761</v>
      </c>
      <c r="BW23" s="42">
        <f>ConTiming!BW$118</f>
        <v>3.4818561208596837</v>
      </c>
      <c r="BX23" s="42">
        <f>ConTiming!BX$118</f>
        <v>3.5514932432768775</v>
      </c>
      <c r="BY23" s="42">
        <f>ConTiming!BY$118</f>
        <v>3.6225231081424152</v>
      </c>
      <c r="BZ23" s="42">
        <f>ConTiming!BZ$118</f>
        <v>3.6949735703052635</v>
      </c>
      <c r="CA23" s="42">
        <f>ConTiming!CA$118</f>
        <v>3.7688730417113687</v>
      </c>
      <c r="CB23" s="42">
        <f>ConTiming!CB$118</f>
        <v>3.844250502545596</v>
      </c>
      <c r="CC23" s="42">
        <f>ConTiming!CC$118</f>
        <v>3.9211355125965079</v>
      </c>
      <c r="CD23" s="42">
        <f>ConTiming!CD$118</f>
        <v>3.9995582228484383</v>
      </c>
      <c r="CE23" s="42">
        <f>ConTiming!CE$118</f>
        <v>4.0795493873054074</v>
      </c>
      <c r="CF23" s="42">
        <f>ConTiming!CF$118</f>
        <v>4.1611403750515157</v>
      </c>
      <c r="CG23" s="42">
        <f>ConTiming!CG$118</f>
        <v>4.2443631825525463</v>
      </c>
      <c r="CH23" s="42">
        <f>ConTiming!CH$118</f>
        <v>4.3292504462035977</v>
      </c>
    </row>
    <row r="24" spans="1:86" hidden="1" x14ac:dyDescent="0.25">
      <c r="D24" s="6" t="s">
        <v>63</v>
      </c>
      <c r="F24" s="47" t="s">
        <v>59</v>
      </c>
      <c r="G24" s="47">
        <f>SUM(I24:CH24)</f>
        <v>0</v>
      </c>
      <c r="I24" s="47">
        <f>$E$21*I22*I23</f>
        <v>0</v>
      </c>
      <c r="J24" s="47">
        <f t="shared" ref="J24:BU24" si="6">$E$21*J22*J23</f>
        <v>0</v>
      </c>
      <c r="K24" s="47">
        <f t="shared" si="6"/>
        <v>0</v>
      </c>
      <c r="L24" s="47">
        <f t="shared" si="6"/>
        <v>0</v>
      </c>
      <c r="M24" s="47">
        <f t="shared" si="6"/>
        <v>0</v>
      </c>
      <c r="N24" s="47">
        <f t="shared" si="6"/>
        <v>0</v>
      </c>
      <c r="O24" s="47">
        <f t="shared" si="6"/>
        <v>0</v>
      </c>
      <c r="P24" s="47">
        <f t="shared" si="6"/>
        <v>0</v>
      </c>
      <c r="Q24" s="47">
        <f t="shared" si="6"/>
        <v>0</v>
      </c>
      <c r="R24" s="47">
        <f t="shared" si="6"/>
        <v>0</v>
      </c>
      <c r="S24" s="47">
        <f t="shared" si="6"/>
        <v>0</v>
      </c>
      <c r="T24" s="47">
        <f t="shared" si="6"/>
        <v>0</v>
      </c>
      <c r="U24" s="47">
        <f t="shared" si="6"/>
        <v>0</v>
      </c>
      <c r="V24" s="47">
        <f t="shared" si="6"/>
        <v>0</v>
      </c>
      <c r="W24" s="47">
        <f t="shared" si="6"/>
        <v>0</v>
      </c>
      <c r="X24" s="47">
        <f t="shared" si="6"/>
        <v>0</v>
      </c>
      <c r="Y24" s="47">
        <f t="shared" si="6"/>
        <v>0</v>
      </c>
      <c r="Z24" s="47">
        <f t="shared" si="6"/>
        <v>0</v>
      </c>
      <c r="AA24" s="47">
        <f t="shared" si="6"/>
        <v>0</v>
      </c>
      <c r="AB24" s="47">
        <f t="shared" si="6"/>
        <v>0</v>
      </c>
      <c r="AC24" s="47">
        <f t="shared" si="6"/>
        <v>0</v>
      </c>
      <c r="AD24" s="47">
        <f t="shared" si="6"/>
        <v>0</v>
      </c>
      <c r="AE24" s="47">
        <f t="shared" si="6"/>
        <v>0</v>
      </c>
      <c r="AF24" s="47">
        <f t="shared" si="6"/>
        <v>0</v>
      </c>
      <c r="AG24" s="47">
        <f t="shared" si="6"/>
        <v>0</v>
      </c>
      <c r="AH24" s="47">
        <f t="shared" si="6"/>
        <v>0</v>
      </c>
      <c r="AI24" s="47">
        <f t="shared" si="6"/>
        <v>0</v>
      </c>
      <c r="AJ24" s="47">
        <f t="shared" si="6"/>
        <v>0</v>
      </c>
      <c r="AK24" s="47">
        <f t="shared" si="6"/>
        <v>0</v>
      </c>
      <c r="AL24" s="47">
        <f t="shared" si="6"/>
        <v>0</v>
      </c>
      <c r="AM24" s="47">
        <f t="shared" si="6"/>
        <v>0</v>
      </c>
      <c r="AN24" s="47">
        <f t="shared" si="6"/>
        <v>0</v>
      </c>
      <c r="AO24" s="47">
        <f t="shared" si="6"/>
        <v>0</v>
      </c>
      <c r="AP24" s="47">
        <f t="shared" si="6"/>
        <v>0</v>
      </c>
      <c r="AQ24" s="47">
        <f t="shared" si="6"/>
        <v>0</v>
      </c>
      <c r="AR24" s="47">
        <f t="shared" si="6"/>
        <v>0</v>
      </c>
      <c r="AS24" s="47">
        <f t="shared" si="6"/>
        <v>0</v>
      </c>
      <c r="AT24" s="47">
        <f t="shared" si="6"/>
        <v>0</v>
      </c>
      <c r="AU24" s="47">
        <f t="shared" si="6"/>
        <v>0</v>
      </c>
      <c r="AV24" s="47">
        <f t="shared" si="6"/>
        <v>0</v>
      </c>
      <c r="AW24" s="47">
        <f t="shared" si="6"/>
        <v>0</v>
      </c>
      <c r="AX24" s="47">
        <f t="shared" si="6"/>
        <v>0</v>
      </c>
      <c r="AY24" s="47">
        <f t="shared" si="6"/>
        <v>0</v>
      </c>
      <c r="AZ24" s="47">
        <f t="shared" si="6"/>
        <v>0</v>
      </c>
      <c r="BA24" s="47">
        <f t="shared" si="6"/>
        <v>0</v>
      </c>
      <c r="BB24" s="47">
        <f t="shared" si="6"/>
        <v>0</v>
      </c>
      <c r="BC24" s="47">
        <f t="shared" si="6"/>
        <v>0</v>
      </c>
      <c r="BD24" s="47">
        <f t="shared" si="6"/>
        <v>0</v>
      </c>
      <c r="BE24" s="47">
        <f t="shared" si="6"/>
        <v>0</v>
      </c>
      <c r="BF24" s="47">
        <f t="shared" si="6"/>
        <v>0</v>
      </c>
      <c r="BG24" s="47">
        <f t="shared" si="6"/>
        <v>0</v>
      </c>
      <c r="BH24" s="47">
        <f t="shared" si="6"/>
        <v>0</v>
      </c>
      <c r="BI24" s="47">
        <f t="shared" si="6"/>
        <v>0</v>
      </c>
      <c r="BJ24" s="47">
        <f t="shared" si="6"/>
        <v>0</v>
      </c>
      <c r="BK24" s="47">
        <f t="shared" si="6"/>
        <v>0</v>
      </c>
      <c r="BL24" s="47">
        <f t="shared" si="6"/>
        <v>0</v>
      </c>
      <c r="BM24" s="47">
        <f t="shared" si="6"/>
        <v>0</v>
      </c>
      <c r="BN24" s="47">
        <f t="shared" si="6"/>
        <v>0</v>
      </c>
      <c r="BO24" s="47">
        <f t="shared" si="6"/>
        <v>0</v>
      </c>
      <c r="BP24" s="47">
        <f t="shared" si="6"/>
        <v>0</v>
      </c>
      <c r="BQ24" s="47">
        <f t="shared" si="6"/>
        <v>0</v>
      </c>
      <c r="BR24" s="47">
        <f t="shared" si="6"/>
        <v>0</v>
      </c>
      <c r="BS24" s="47">
        <f t="shared" si="6"/>
        <v>0</v>
      </c>
      <c r="BT24" s="47">
        <f t="shared" si="6"/>
        <v>0</v>
      </c>
      <c r="BU24" s="47">
        <f t="shared" si="6"/>
        <v>0</v>
      </c>
      <c r="BV24" s="47">
        <f t="shared" ref="BV24:CH24" si="7">$E$21*BV22*BV23</f>
        <v>0</v>
      </c>
      <c r="BW24" s="47">
        <f t="shared" si="7"/>
        <v>0</v>
      </c>
      <c r="BX24" s="47">
        <f t="shared" si="7"/>
        <v>0</v>
      </c>
      <c r="BY24" s="47">
        <f t="shared" si="7"/>
        <v>0</v>
      </c>
      <c r="BZ24" s="47">
        <f t="shared" si="7"/>
        <v>0</v>
      </c>
      <c r="CA24" s="47">
        <f t="shared" si="7"/>
        <v>0</v>
      </c>
      <c r="CB24" s="47">
        <f t="shared" si="7"/>
        <v>0</v>
      </c>
      <c r="CC24" s="47">
        <f t="shared" si="7"/>
        <v>0</v>
      </c>
      <c r="CD24" s="47">
        <f t="shared" si="7"/>
        <v>0</v>
      </c>
      <c r="CE24" s="47">
        <f t="shared" si="7"/>
        <v>0</v>
      </c>
      <c r="CF24" s="47">
        <f t="shared" si="7"/>
        <v>0</v>
      </c>
      <c r="CG24" s="47">
        <f t="shared" si="7"/>
        <v>0</v>
      </c>
      <c r="CH24" s="47">
        <f t="shared" si="7"/>
        <v>0</v>
      </c>
    </row>
    <row r="25" spans="1:86" hidden="1" x14ac:dyDescent="0.25"/>
    <row r="26" spans="1:86" x14ac:dyDescent="0.25">
      <c r="B26" s="5" t="s">
        <v>64</v>
      </c>
    </row>
    <row r="27" spans="1:86" s="38" customFormat="1" x14ac:dyDescent="0.25">
      <c r="A27" s="32"/>
      <c r="B27" s="32"/>
      <c r="C27" s="32"/>
      <c r="D27" s="33" t="str">
        <f>D$10</f>
        <v xml:space="preserve">EPC cost </v>
      </c>
      <c r="E27" s="33">
        <f t="shared" ref="E27:BP27" si="8">E$10</f>
        <v>0</v>
      </c>
      <c r="F27" s="34" t="str">
        <f t="shared" si="8"/>
        <v>$ 000s</v>
      </c>
      <c r="G27" s="33">
        <f t="shared" si="8"/>
        <v>70000</v>
      </c>
      <c r="H27" s="33">
        <f t="shared" si="8"/>
        <v>0</v>
      </c>
      <c r="I27" s="33">
        <f t="shared" si="8"/>
        <v>21000</v>
      </c>
      <c r="J27" s="33">
        <f t="shared" si="8"/>
        <v>21000</v>
      </c>
      <c r="K27" s="33">
        <f t="shared" si="8"/>
        <v>28000</v>
      </c>
      <c r="L27" s="33">
        <f t="shared" si="8"/>
        <v>0</v>
      </c>
      <c r="M27" s="33">
        <f t="shared" si="8"/>
        <v>0</v>
      </c>
      <c r="N27" s="33">
        <f t="shared" si="8"/>
        <v>0</v>
      </c>
      <c r="O27" s="33">
        <f t="shared" si="8"/>
        <v>0</v>
      </c>
      <c r="P27" s="33">
        <f t="shared" si="8"/>
        <v>0</v>
      </c>
      <c r="Q27" s="33">
        <f t="shared" si="8"/>
        <v>0</v>
      </c>
      <c r="R27" s="33">
        <f t="shared" si="8"/>
        <v>0</v>
      </c>
      <c r="S27" s="33">
        <f t="shared" si="8"/>
        <v>0</v>
      </c>
      <c r="T27" s="33">
        <f t="shared" si="8"/>
        <v>0</v>
      </c>
      <c r="U27" s="33">
        <f t="shared" si="8"/>
        <v>0</v>
      </c>
      <c r="V27" s="33">
        <f t="shared" si="8"/>
        <v>0</v>
      </c>
      <c r="W27" s="33">
        <f t="shared" si="8"/>
        <v>0</v>
      </c>
      <c r="X27" s="33">
        <f t="shared" si="8"/>
        <v>0</v>
      </c>
      <c r="Y27" s="33">
        <f t="shared" si="8"/>
        <v>0</v>
      </c>
      <c r="Z27" s="33">
        <f t="shared" si="8"/>
        <v>0</v>
      </c>
      <c r="AA27" s="33">
        <f t="shared" si="8"/>
        <v>0</v>
      </c>
      <c r="AB27" s="33">
        <f t="shared" si="8"/>
        <v>0</v>
      </c>
      <c r="AC27" s="33">
        <f t="shared" si="8"/>
        <v>0</v>
      </c>
      <c r="AD27" s="33">
        <f t="shared" si="8"/>
        <v>0</v>
      </c>
      <c r="AE27" s="33">
        <f t="shared" si="8"/>
        <v>0</v>
      </c>
      <c r="AF27" s="33">
        <f t="shared" si="8"/>
        <v>0</v>
      </c>
      <c r="AG27" s="33">
        <f t="shared" si="8"/>
        <v>0</v>
      </c>
      <c r="AH27" s="33">
        <f t="shared" si="8"/>
        <v>0</v>
      </c>
      <c r="AI27" s="33">
        <f t="shared" si="8"/>
        <v>0</v>
      </c>
      <c r="AJ27" s="33">
        <f t="shared" si="8"/>
        <v>0</v>
      </c>
      <c r="AK27" s="33">
        <f t="shared" si="8"/>
        <v>0</v>
      </c>
      <c r="AL27" s="33">
        <f t="shared" si="8"/>
        <v>0</v>
      </c>
      <c r="AM27" s="33">
        <f t="shared" si="8"/>
        <v>0</v>
      </c>
      <c r="AN27" s="33">
        <f t="shared" si="8"/>
        <v>0</v>
      </c>
      <c r="AO27" s="33">
        <f t="shared" si="8"/>
        <v>0</v>
      </c>
      <c r="AP27" s="33">
        <f t="shared" si="8"/>
        <v>0</v>
      </c>
      <c r="AQ27" s="33">
        <f t="shared" si="8"/>
        <v>0</v>
      </c>
      <c r="AR27" s="33">
        <f t="shared" si="8"/>
        <v>0</v>
      </c>
      <c r="AS27" s="33">
        <f t="shared" si="8"/>
        <v>0</v>
      </c>
      <c r="AT27" s="33">
        <f t="shared" si="8"/>
        <v>0</v>
      </c>
      <c r="AU27" s="33">
        <f t="shared" si="8"/>
        <v>0</v>
      </c>
      <c r="AV27" s="33">
        <f t="shared" si="8"/>
        <v>0</v>
      </c>
      <c r="AW27" s="33">
        <f t="shared" si="8"/>
        <v>0</v>
      </c>
      <c r="AX27" s="33">
        <f t="shared" si="8"/>
        <v>0</v>
      </c>
      <c r="AY27" s="33">
        <f t="shared" si="8"/>
        <v>0</v>
      </c>
      <c r="AZ27" s="33">
        <f t="shared" si="8"/>
        <v>0</v>
      </c>
      <c r="BA27" s="33">
        <f t="shared" si="8"/>
        <v>0</v>
      </c>
      <c r="BB27" s="33">
        <f t="shared" si="8"/>
        <v>0</v>
      </c>
      <c r="BC27" s="33">
        <f t="shared" si="8"/>
        <v>0</v>
      </c>
      <c r="BD27" s="33">
        <f t="shared" si="8"/>
        <v>0</v>
      </c>
      <c r="BE27" s="33">
        <f t="shared" si="8"/>
        <v>0</v>
      </c>
      <c r="BF27" s="33">
        <f t="shared" si="8"/>
        <v>0</v>
      </c>
      <c r="BG27" s="33">
        <f t="shared" si="8"/>
        <v>0</v>
      </c>
      <c r="BH27" s="33">
        <f t="shared" si="8"/>
        <v>0</v>
      </c>
      <c r="BI27" s="33">
        <f t="shared" si="8"/>
        <v>0</v>
      </c>
      <c r="BJ27" s="33">
        <f t="shared" si="8"/>
        <v>0</v>
      </c>
      <c r="BK27" s="33">
        <f t="shared" si="8"/>
        <v>0</v>
      </c>
      <c r="BL27" s="33">
        <f t="shared" si="8"/>
        <v>0</v>
      </c>
      <c r="BM27" s="33">
        <f t="shared" si="8"/>
        <v>0</v>
      </c>
      <c r="BN27" s="33">
        <f t="shared" si="8"/>
        <v>0</v>
      </c>
      <c r="BO27" s="33">
        <f t="shared" si="8"/>
        <v>0</v>
      </c>
      <c r="BP27" s="33">
        <f t="shared" si="8"/>
        <v>0</v>
      </c>
      <c r="BQ27" s="33">
        <f t="shared" ref="BQ27:CH27" si="9">BQ$10</f>
        <v>0</v>
      </c>
      <c r="BR27" s="33">
        <f t="shared" si="9"/>
        <v>0</v>
      </c>
      <c r="BS27" s="33">
        <f t="shared" si="9"/>
        <v>0</v>
      </c>
      <c r="BT27" s="33">
        <f t="shared" si="9"/>
        <v>0</v>
      </c>
      <c r="BU27" s="33">
        <f t="shared" si="9"/>
        <v>0</v>
      </c>
      <c r="BV27" s="33">
        <f t="shared" si="9"/>
        <v>0</v>
      </c>
      <c r="BW27" s="33">
        <f t="shared" si="9"/>
        <v>0</v>
      </c>
      <c r="BX27" s="33">
        <f t="shared" si="9"/>
        <v>0</v>
      </c>
      <c r="BY27" s="33">
        <f t="shared" si="9"/>
        <v>0</v>
      </c>
      <c r="BZ27" s="33">
        <f t="shared" si="9"/>
        <v>0</v>
      </c>
      <c r="CA27" s="33">
        <f t="shared" si="9"/>
        <v>0</v>
      </c>
      <c r="CB27" s="33">
        <f t="shared" si="9"/>
        <v>0</v>
      </c>
      <c r="CC27" s="33">
        <f t="shared" si="9"/>
        <v>0</v>
      </c>
      <c r="CD27" s="33">
        <f t="shared" si="9"/>
        <v>0</v>
      </c>
      <c r="CE27" s="33">
        <f t="shared" si="9"/>
        <v>0</v>
      </c>
      <c r="CF27" s="33">
        <f t="shared" si="9"/>
        <v>0</v>
      </c>
      <c r="CG27" s="33">
        <f t="shared" si="9"/>
        <v>0</v>
      </c>
      <c r="CH27" s="33">
        <f t="shared" si="9"/>
        <v>0</v>
      </c>
    </row>
    <row r="28" spans="1:86" s="38" customFormat="1" hidden="1" x14ac:dyDescent="0.25">
      <c r="A28" s="32"/>
      <c r="B28" s="32"/>
      <c r="C28" s="32"/>
      <c r="D28" s="33" t="str">
        <f>D$14</f>
        <v xml:space="preserve">Development cost </v>
      </c>
      <c r="E28" s="33">
        <f t="shared" ref="E28:BP28" si="10">E$14</f>
        <v>0</v>
      </c>
      <c r="F28" s="34" t="str">
        <f t="shared" si="10"/>
        <v>$ 000s</v>
      </c>
      <c r="G28" s="33">
        <f t="shared" si="10"/>
        <v>0</v>
      </c>
      <c r="H28" s="33">
        <f t="shared" si="10"/>
        <v>0</v>
      </c>
      <c r="I28" s="33">
        <f t="shared" si="10"/>
        <v>0</v>
      </c>
      <c r="J28" s="33">
        <f t="shared" si="10"/>
        <v>0</v>
      </c>
      <c r="K28" s="33">
        <f t="shared" si="10"/>
        <v>0</v>
      </c>
      <c r="L28" s="33">
        <f t="shared" si="10"/>
        <v>0</v>
      </c>
      <c r="M28" s="33">
        <f t="shared" si="10"/>
        <v>0</v>
      </c>
      <c r="N28" s="33">
        <f t="shared" si="10"/>
        <v>0</v>
      </c>
      <c r="O28" s="33">
        <f t="shared" si="10"/>
        <v>0</v>
      </c>
      <c r="P28" s="33">
        <f t="shared" si="10"/>
        <v>0</v>
      </c>
      <c r="Q28" s="33">
        <f t="shared" si="10"/>
        <v>0</v>
      </c>
      <c r="R28" s="33">
        <f t="shared" si="10"/>
        <v>0</v>
      </c>
      <c r="S28" s="33">
        <f t="shared" si="10"/>
        <v>0</v>
      </c>
      <c r="T28" s="33">
        <f t="shared" si="10"/>
        <v>0</v>
      </c>
      <c r="U28" s="33">
        <f t="shared" si="10"/>
        <v>0</v>
      </c>
      <c r="V28" s="33">
        <f t="shared" si="10"/>
        <v>0</v>
      </c>
      <c r="W28" s="33">
        <f t="shared" si="10"/>
        <v>0</v>
      </c>
      <c r="X28" s="33">
        <f t="shared" si="10"/>
        <v>0</v>
      </c>
      <c r="Y28" s="33">
        <f t="shared" si="10"/>
        <v>0</v>
      </c>
      <c r="Z28" s="33">
        <f t="shared" si="10"/>
        <v>0</v>
      </c>
      <c r="AA28" s="33">
        <f t="shared" si="10"/>
        <v>0</v>
      </c>
      <c r="AB28" s="33">
        <f t="shared" si="10"/>
        <v>0</v>
      </c>
      <c r="AC28" s="33">
        <f t="shared" si="10"/>
        <v>0</v>
      </c>
      <c r="AD28" s="33">
        <f t="shared" si="10"/>
        <v>0</v>
      </c>
      <c r="AE28" s="33">
        <f t="shared" si="10"/>
        <v>0</v>
      </c>
      <c r="AF28" s="33">
        <f t="shared" si="10"/>
        <v>0</v>
      </c>
      <c r="AG28" s="33">
        <f t="shared" si="10"/>
        <v>0</v>
      </c>
      <c r="AH28" s="33">
        <f t="shared" si="10"/>
        <v>0</v>
      </c>
      <c r="AI28" s="33">
        <f t="shared" si="10"/>
        <v>0</v>
      </c>
      <c r="AJ28" s="33">
        <f t="shared" si="10"/>
        <v>0</v>
      </c>
      <c r="AK28" s="33">
        <f t="shared" si="10"/>
        <v>0</v>
      </c>
      <c r="AL28" s="33">
        <f t="shared" si="10"/>
        <v>0</v>
      </c>
      <c r="AM28" s="33">
        <f t="shared" si="10"/>
        <v>0</v>
      </c>
      <c r="AN28" s="33">
        <f t="shared" si="10"/>
        <v>0</v>
      </c>
      <c r="AO28" s="33">
        <f t="shared" si="10"/>
        <v>0</v>
      </c>
      <c r="AP28" s="33">
        <f t="shared" si="10"/>
        <v>0</v>
      </c>
      <c r="AQ28" s="33">
        <f t="shared" si="10"/>
        <v>0</v>
      </c>
      <c r="AR28" s="33">
        <f t="shared" si="10"/>
        <v>0</v>
      </c>
      <c r="AS28" s="33">
        <f t="shared" si="10"/>
        <v>0</v>
      </c>
      <c r="AT28" s="33">
        <f t="shared" si="10"/>
        <v>0</v>
      </c>
      <c r="AU28" s="33">
        <f t="shared" si="10"/>
        <v>0</v>
      </c>
      <c r="AV28" s="33">
        <f t="shared" si="10"/>
        <v>0</v>
      </c>
      <c r="AW28" s="33">
        <f t="shared" si="10"/>
        <v>0</v>
      </c>
      <c r="AX28" s="33">
        <f t="shared" si="10"/>
        <v>0</v>
      </c>
      <c r="AY28" s="33">
        <f t="shared" si="10"/>
        <v>0</v>
      </c>
      <c r="AZ28" s="33">
        <f t="shared" si="10"/>
        <v>0</v>
      </c>
      <c r="BA28" s="33">
        <f t="shared" si="10"/>
        <v>0</v>
      </c>
      <c r="BB28" s="33">
        <f t="shared" si="10"/>
        <v>0</v>
      </c>
      <c r="BC28" s="33">
        <f t="shared" si="10"/>
        <v>0</v>
      </c>
      <c r="BD28" s="33">
        <f t="shared" si="10"/>
        <v>0</v>
      </c>
      <c r="BE28" s="33">
        <f t="shared" si="10"/>
        <v>0</v>
      </c>
      <c r="BF28" s="33">
        <f t="shared" si="10"/>
        <v>0</v>
      </c>
      <c r="BG28" s="33">
        <f t="shared" si="10"/>
        <v>0</v>
      </c>
      <c r="BH28" s="33">
        <f t="shared" si="10"/>
        <v>0</v>
      </c>
      <c r="BI28" s="33">
        <f t="shared" si="10"/>
        <v>0</v>
      </c>
      <c r="BJ28" s="33">
        <f t="shared" si="10"/>
        <v>0</v>
      </c>
      <c r="BK28" s="33">
        <f t="shared" si="10"/>
        <v>0</v>
      </c>
      <c r="BL28" s="33">
        <f t="shared" si="10"/>
        <v>0</v>
      </c>
      <c r="BM28" s="33">
        <f t="shared" si="10"/>
        <v>0</v>
      </c>
      <c r="BN28" s="33">
        <f t="shared" si="10"/>
        <v>0</v>
      </c>
      <c r="BO28" s="33">
        <f t="shared" si="10"/>
        <v>0</v>
      </c>
      <c r="BP28" s="33">
        <f t="shared" si="10"/>
        <v>0</v>
      </c>
      <c r="BQ28" s="33">
        <f t="shared" ref="BQ28:CH28" si="11">BQ$14</f>
        <v>0</v>
      </c>
      <c r="BR28" s="33">
        <f t="shared" si="11"/>
        <v>0</v>
      </c>
      <c r="BS28" s="33">
        <f t="shared" si="11"/>
        <v>0</v>
      </c>
      <c r="BT28" s="33">
        <f t="shared" si="11"/>
        <v>0</v>
      </c>
      <c r="BU28" s="33">
        <f t="shared" si="11"/>
        <v>0</v>
      </c>
      <c r="BV28" s="33">
        <f t="shared" si="11"/>
        <v>0</v>
      </c>
      <c r="BW28" s="33">
        <f t="shared" si="11"/>
        <v>0</v>
      </c>
      <c r="BX28" s="33">
        <f t="shared" si="11"/>
        <v>0</v>
      </c>
      <c r="BY28" s="33">
        <f t="shared" si="11"/>
        <v>0</v>
      </c>
      <c r="BZ28" s="33">
        <f t="shared" si="11"/>
        <v>0</v>
      </c>
      <c r="CA28" s="33">
        <f t="shared" si="11"/>
        <v>0</v>
      </c>
      <c r="CB28" s="33">
        <f t="shared" si="11"/>
        <v>0</v>
      </c>
      <c r="CC28" s="33">
        <f t="shared" si="11"/>
        <v>0</v>
      </c>
      <c r="CD28" s="33">
        <f t="shared" si="11"/>
        <v>0</v>
      </c>
      <c r="CE28" s="33">
        <f t="shared" si="11"/>
        <v>0</v>
      </c>
      <c r="CF28" s="33">
        <f t="shared" si="11"/>
        <v>0</v>
      </c>
      <c r="CG28" s="33">
        <f t="shared" si="11"/>
        <v>0</v>
      </c>
      <c r="CH28" s="33">
        <f t="shared" si="11"/>
        <v>0</v>
      </c>
    </row>
    <row r="29" spans="1:86" s="38" customFormat="1" hidden="1" x14ac:dyDescent="0.25">
      <c r="A29" s="32"/>
      <c r="B29" s="32"/>
      <c r="C29" s="32"/>
      <c r="D29" s="33" t="str">
        <f>D$19</f>
        <v>Mobilization cost</v>
      </c>
      <c r="E29" s="33">
        <f t="shared" ref="E29:BP29" si="12">E$19</f>
        <v>0</v>
      </c>
      <c r="F29" s="34" t="str">
        <f t="shared" si="12"/>
        <v>$ 000s</v>
      </c>
      <c r="G29" s="33">
        <f t="shared" si="12"/>
        <v>0</v>
      </c>
      <c r="H29" s="33">
        <f t="shared" si="12"/>
        <v>0</v>
      </c>
      <c r="I29" s="33">
        <f t="shared" si="12"/>
        <v>0</v>
      </c>
      <c r="J29" s="33">
        <f t="shared" si="12"/>
        <v>0</v>
      </c>
      <c r="K29" s="33">
        <f t="shared" si="12"/>
        <v>0</v>
      </c>
      <c r="L29" s="33">
        <f t="shared" si="12"/>
        <v>0</v>
      </c>
      <c r="M29" s="33">
        <f t="shared" si="12"/>
        <v>0</v>
      </c>
      <c r="N29" s="33">
        <f t="shared" si="12"/>
        <v>0</v>
      </c>
      <c r="O29" s="33">
        <f t="shared" si="12"/>
        <v>0</v>
      </c>
      <c r="P29" s="33">
        <f t="shared" si="12"/>
        <v>0</v>
      </c>
      <c r="Q29" s="33">
        <f t="shared" si="12"/>
        <v>0</v>
      </c>
      <c r="R29" s="33">
        <f t="shared" si="12"/>
        <v>0</v>
      </c>
      <c r="S29" s="33">
        <f t="shared" si="12"/>
        <v>0</v>
      </c>
      <c r="T29" s="33">
        <f t="shared" si="12"/>
        <v>0</v>
      </c>
      <c r="U29" s="33">
        <f t="shared" si="12"/>
        <v>0</v>
      </c>
      <c r="V29" s="33">
        <f t="shared" si="12"/>
        <v>0</v>
      </c>
      <c r="W29" s="33">
        <f t="shared" si="12"/>
        <v>0</v>
      </c>
      <c r="X29" s="33">
        <f t="shared" si="12"/>
        <v>0</v>
      </c>
      <c r="Y29" s="33">
        <f t="shared" si="12"/>
        <v>0</v>
      </c>
      <c r="Z29" s="33">
        <f t="shared" si="12"/>
        <v>0</v>
      </c>
      <c r="AA29" s="33">
        <f t="shared" si="12"/>
        <v>0</v>
      </c>
      <c r="AB29" s="33">
        <f t="shared" si="12"/>
        <v>0</v>
      </c>
      <c r="AC29" s="33">
        <f t="shared" si="12"/>
        <v>0</v>
      </c>
      <c r="AD29" s="33">
        <f t="shared" si="12"/>
        <v>0</v>
      </c>
      <c r="AE29" s="33">
        <f t="shared" si="12"/>
        <v>0</v>
      </c>
      <c r="AF29" s="33">
        <f t="shared" si="12"/>
        <v>0</v>
      </c>
      <c r="AG29" s="33">
        <f t="shared" si="12"/>
        <v>0</v>
      </c>
      <c r="AH29" s="33">
        <f t="shared" si="12"/>
        <v>0</v>
      </c>
      <c r="AI29" s="33">
        <f t="shared" si="12"/>
        <v>0</v>
      </c>
      <c r="AJ29" s="33">
        <f t="shared" si="12"/>
        <v>0</v>
      </c>
      <c r="AK29" s="33">
        <f t="shared" si="12"/>
        <v>0</v>
      </c>
      <c r="AL29" s="33">
        <f t="shared" si="12"/>
        <v>0</v>
      </c>
      <c r="AM29" s="33">
        <f t="shared" si="12"/>
        <v>0</v>
      </c>
      <c r="AN29" s="33">
        <f t="shared" si="12"/>
        <v>0</v>
      </c>
      <c r="AO29" s="33">
        <f t="shared" si="12"/>
        <v>0</v>
      </c>
      <c r="AP29" s="33">
        <f t="shared" si="12"/>
        <v>0</v>
      </c>
      <c r="AQ29" s="33">
        <f t="shared" si="12"/>
        <v>0</v>
      </c>
      <c r="AR29" s="33">
        <f t="shared" si="12"/>
        <v>0</v>
      </c>
      <c r="AS29" s="33">
        <f t="shared" si="12"/>
        <v>0</v>
      </c>
      <c r="AT29" s="33">
        <f t="shared" si="12"/>
        <v>0</v>
      </c>
      <c r="AU29" s="33">
        <f t="shared" si="12"/>
        <v>0</v>
      </c>
      <c r="AV29" s="33">
        <f t="shared" si="12"/>
        <v>0</v>
      </c>
      <c r="AW29" s="33">
        <f t="shared" si="12"/>
        <v>0</v>
      </c>
      <c r="AX29" s="33">
        <f t="shared" si="12"/>
        <v>0</v>
      </c>
      <c r="AY29" s="33">
        <f t="shared" si="12"/>
        <v>0</v>
      </c>
      <c r="AZ29" s="33">
        <f t="shared" si="12"/>
        <v>0</v>
      </c>
      <c r="BA29" s="33">
        <f t="shared" si="12"/>
        <v>0</v>
      </c>
      <c r="BB29" s="33">
        <f t="shared" si="12"/>
        <v>0</v>
      </c>
      <c r="BC29" s="33">
        <f t="shared" si="12"/>
        <v>0</v>
      </c>
      <c r="BD29" s="33">
        <f t="shared" si="12"/>
        <v>0</v>
      </c>
      <c r="BE29" s="33">
        <f t="shared" si="12"/>
        <v>0</v>
      </c>
      <c r="BF29" s="33">
        <f t="shared" si="12"/>
        <v>0</v>
      </c>
      <c r="BG29" s="33">
        <f t="shared" si="12"/>
        <v>0</v>
      </c>
      <c r="BH29" s="33">
        <f t="shared" si="12"/>
        <v>0</v>
      </c>
      <c r="BI29" s="33">
        <f t="shared" si="12"/>
        <v>0</v>
      </c>
      <c r="BJ29" s="33">
        <f t="shared" si="12"/>
        <v>0</v>
      </c>
      <c r="BK29" s="33">
        <f t="shared" si="12"/>
        <v>0</v>
      </c>
      <c r="BL29" s="33">
        <f t="shared" si="12"/>
        <v>0</v>
      </c>
      <c r="BM29" s="33">
        <f t="shared" si="12"/>
        <v>0</v>
      </c>
      <c r="BN29" s="33">
        <f t="shared" si="12"/>
        <v>0</v>
      </c>
      <c r="BO29" s="33">
        <f t="shared" si="12"/>
        <v>0</v>
      </c>
      <c r="BP29" s="33">
        <f t="shared" si="12"/>
        <v>0</v>
      </c>
      <c r="BQ29" s="33">
        <f t="shared" ref="BQ29:CH29" si="13">BQ$19</f>
        <v>0</v>
      </c>
      <c r="BR29" s="33">
        <f t="shared" si="13"/>
        <v>0</v>
      </c>
      <c r="BS29" s="33">
        <f t="shared" si="13"/>
        <v>0</v>
      </c>
      <c r="BT29" s="33">
        <f t="shared" si="13"/>
        <v>0</v>
      </c>
      <c r="BU29" s="33">
        <f t="shared" si="13"/>
        <v>0</v>
      </c>
      <c r="BV29" s="33">
        <f t="shared" si="13"/>
        <v>0</v>
      </c>
      <c r="BW29" s="33">
        <f t="shared" si="13"/>
        <v>0</v>
      </c>
      <c r="BX29" s="33">
        <f t="shared" si="13"/>
        <v>0</v>
      </c>
      <c r="BY29" s="33">
        <f t="shared" si="13"/>
        <v>0</v>
      </c>
      <c r="BZ29" s="33">
        <f t="shared" si="13"/>
        <v>0</v>
      </c>
      <c r="CA29" s="33">
        <f t="shared" si="13"/>
        <v>0</v>
      </c>
      <c r="CB29" s="33">
        <f t="shared" si="13"/>
        <v>0</v>
      </c>
      <c r="CC29" s="33">
        <f t="shared" si="13"/>
        <v>0</v>
      </c>
      <c r="CD29" s="33">
        <f t="shared" si="13"/>
        <v>0</v>
      </c>
      <c r="CE29" s="33">
        <f t="shared" si="13"/>
        <v>0</v>
      </c>
      <c r="CF29" s="33">
        <f t="shared" si="13"/>
        <v>0</v>
      </c>
      <c r="CG29" s="33">
        <f t="shared" si="13"/>
        <v>0</v>
      </c>
      <c r="CH29" s="33">
        <f t="shared" si="13"/>
        <v>0</v>
      </c>
    </row>
    <row r="30" spans="1:86" s="38" customFormat="1" hidden="1" x14ac:dyDescent="0.25">
      <c r="A30" s="32"/>
      <c r="B30" s="32"/>
      <c r="C30" s="32"/>
      <c r="D30" s="33" t="str">
        <f>D$24</f>
        <v>Owner G&amp;A cost</v>
      </c>
      <c r="E30" s="33">
        <f t="shared" ref="E30:BP30" si="14">E$24</f>
        <v>0</v>
      </c>
      <c r="F30" s="34" t="str">
        <f t="shared" si="14"/>
        <v>$ 000s</v>
      </c>
      <c r="G30" s="33">
        <f t="shared" si="14"/>
        <v>0</v>
      </c>
      <c r="H30" s="33">
        <f t="shared" si="14"/>
        <v>0</v>
      </c>
      <c r="I30" s="33">
        <f t="shared" si="14"/>
        <v>0</v>
      </c>
      <c r="J30" s="33">
        <f t="shared" si="14"/>
        <v>0</v>
      </c>
      <c r="K30" s="33">
        <f t="shared" si="14"/>
        <v>0</v>
      </c>
      <c r="L30" s="33">
        <f t="shared" si="14"/>
        <v>0</v>
      </c>
      <c r="M30" s="33">
        <f t="shared" si="14"/>
        <v>0</v>
      </c>
      <c r="N30" s="33">
        <f t="shared" si="14"/>
        <v>0</v>
      </c>
      <c r="O30" s="33">
        <f t="shared" si="14"/>
        <v>0</v>
      </c>
      <c r="P30" s="33">
        <f t="shared" si="14"/>
        <v>0</v>
      </c>
      <c r="Q30" s="33">
        <f t="shared" si="14"/>
        <v>0</v>
      </c>
      <c r="R30" s="33">
        <f t="shared" si="14"/>
        <v>0</v>
      </c>
      <c r="S30" s="33">
        <f t="shared" si="14"/>
        <v>0</v>
      </c>
      <c r="T30" s="33">
        <f t="shared" si="14"/>
        <v>0</v>
      </c>
      <c r="U30" s="33">
        <f t="shared" si="14"/>
        <v>0</v>
      </c>
      <c r="V30" s="33">
        <f t="shared" si="14"/>
        <v>0</v>
      </c>
      <c r="W30" s="33">
        <f t="shared" si="14"/>
        <v>0</v>
      </c>
      <c r="X30" s="33">
        <f t="shared" si="14"/>
        <v>0</v>
      </c>
      <c r="Y30" s="33">
        <f t="shared" si="14"/>
        <v>0</v>
      </c>
      <c r="Z30" s="33">
        <f t="shared" si="14"/>
        <v>0</v>
      </c>
      <c r="AA30" s="33">
        <f t="shared" si="14"/>
        <v>0</v>
      </c>
      <c r="AB30" s="33">
        <f t="shared" si="14"/>
        <v>0</v>
      </c>
      <c r="AC30" s="33">
        <f t="shared" si="14"/>
        <v>0</v>
      </c>
      <c r="AD30" s="33">
        <f t="shared" si="14"/>
        <v>0</v>
      </c>
      <c r="AE30" s="33">
        <f t="shared" si="14"/>
        <v>0</v>
      </c>
      <c r="AF30" s="33">
        <f t="shared" si="14"/>
        <v>0</v>
      </c>
      <c r="AG30" s="33">
        <f t="shared" si="14"/>
        <v>0</v>
      </c>
      <c r="AH30" s="33">
        <f t="shared" si="14"/>
        <v>0</v>
      </c>
      <c r="AI30" s="33">
        <f t="shared" si="14"/>
        <v>0</v>
      </c>
      <c r="AJ30" s="33">
        <f t="shared" si="14"/>
        <v>0</v>
      </c>
      <c r="AK30" s="33">
        <f t="shared" si="14"/>
        <v>0</v>
      </c>
      <c r="AL30" s="33">
        <f t="shared" si="14"/>
        <v>0</v>
      </c>
      <c r="AM30" s="33">
        <f t="shared" si="14"/>
        <v>0</v>
      </c>
      <c r="AN30" s="33">
        <f t="shared" si="14"/>
        <v>0</v>
      </c>
      <c r="AO30" s="33">
        <f t="shared" si="14"/>
        <v>0</v>
      </c>
      <c r="AP30" s="33">
        <f t="shared" si="14"/>
        <v>0</v>
      </c>
      <c r="AQ30" s="33">
        <f t="shared" si="14"/>
        <v>0</v>
      </c>
      <c r="AR30" s="33">
        <f t="shared" si="14"/>
        <v>0</v>
      </c>
      <c r="AS30" s="33">
        <f t="shared" si="14"/>
        <v>0</v>
      </c>
      <c r="AT30" s="33">
        <f t="shared" si="14"/>
        <v>0</v>
      </c>
      <c r="AU30" s="33">
        <f t="shared" si="14"/>
        <v>0</v>
      </c>
      <c r="AV30" s="33">
        <f t="shared" si="14"/>
        <v>0</v>
      </c>
      <c r="AW30" s="33">
        <f t="shared" si="14"/>
        <v>0</v>
      </c>
      <c r="AX30" s="33">
        <f t="shared" si="14"/>
        <v>0</v>
      </c>
      <c r="AY30" s="33">
        <f t="shared" si="14"/>
        <v>0</v>
      </c>
      <c r="AZ30" s="33">
        <f t="shared" si="14"/>
        <v>0</v>
      </c>
      <c r="BA30" s="33">
        <f t="shared" si="14"/>
        <v>0</v>
      </c>
      <c r="BB30" s="33">
        <f t="shared" si="14"/>
        <v>0</v>
      </c>
      <c r="BC30" s="33">
        <f t="shared" si="14"/>
        <v>0</v>
      </c>
      <c r="BD30" s="33">
        <f t="shared" si="14"/>
        <v>0</v>
      </c>
      <c r="BE30" s="33">
        <f t="shared" si="14"/>
        <v>0</v>
      </c>
      <c r="BF30" s="33">
        <f t="shared" si="14"/>
        <v>0</v>
      </c>
      <c r="BG30" s="33">
        <f t="shared" si="14"/>
        <v>0</v>
      </c>
      <c r="BH30" s="33">
        <f t="shared" si="14"/>
        <v>0</v>
      </c>
      <c r="BI30" s="33">
        <f t="shared" si="14"/>
        <v>0</v>
      </c>
      <c r="BJ30" s="33">
        <f t="shared" si="14"/>
        <v>0</v>
      </c>
      <c r="BK30" s="33">
        <f t="shared" si="14"/>
        <v>0</v>
      </c>
      <c r="BL30" s="33">
        <f t="shared" si="14"/>
        <v>0</v>
      </c>
      <c r="BM30" s="33">
        <f t="shared" si="14"/>
        <v>0</v>
      </c>
      <c r="BN30" s="33">
        <f t="shared" si="14"/>
        <v>0</v>
      </c>
      <c r="BO30" s="33">
        <f t="shared" si="14"/>
        <v>0</v>
      </c>
      <c r="BP30" s="33">
        <f t="shared" si="14"/>
        <v>0</v>
      </c>
      <c r="BQ30" s="33">
        <f t="shared" ref="BQ30:CH30" si="15">BQ$24</f>
        <v>0</v>
      </c>
      <c r="BR30" s="33">
        <f t="shared" si="15"/>
        <v>0</v>
      </c>
      <c r="BS30" s="33">
        <f t="shared" si="15"/>
        <v>0</v>
      </c>
      <c r="BT30" s="33">
        <f t="shared" si="15"/>
        <v>0</v>
      </c>
      <c r="BU30" s="33">
        <f t="shared" si="15"/>
        <v>0</v>
      </c>
      <c r="BV30" s="33">
        <f t="shared" si="15"/>
        <v>0</v>
      </c>
      <c r="BW30" s="33">
        <f t="shared" si="15"/>
        <v>0</v>
      </c>
      <c r="BX30" s="33">
        <f t="shared" si="15"/>
        <v>0</v>
      </c>
      <c r="BY30" s="33">
        <f t="shared" si="15"/>
        <v>0</v>
      </c>
      <c r="BZ30" s="33">
        <f t="shared" si="15"/>
        <v>0</v>
      </c>
      <c r="CA30" s="33">
        <f t="shared" si="15"/>
        <v>0</v>
      </c>
      <c r="CB30" s="33">
        <f t="shared" si="15"/>
        <v>0</v>
      </c>
      <c r="CC30" s="33">
        <f t="shared" si="15"/>
        <v>0</v>
      </c>
      <c r="CD30" s="33">
        <f t="shared" si="15"/>
        <v>0</v>
      </c>
      <c r="CE30" s="33">
        <f t="shared" si="15"/>
        <v>0</v>
      </c>
      <c r="CF30" s="33">
        <f t="shared" si="15"/>
        <v>0</v>
      </c>
      <c r="CG30" s="33">
        <f t="shared" si="15"/>
        <v>0</v>
      </c>
      <c r="CH30" s="33">
        <f t="shared" si="15"/>
        <v>0</v>
      </c>
    </row>
    <row r="31" spans="1:86" s="45" customFormat="1" x14ac:dyDescent="0.25">
      <c r="A31" s="43"/>
      <c r="B31" s="43"/>
      <c r="C31" s="43"/>
      <c r="D31" s="44" t="s">
        <v>56</v>
      </c>
      <c r="F31" s="46" t="s">
        <v>59</v>
      </c>
      <c r="G31" s="46">
        <f>SUM(I31:CH31)</f>
        <v>70000</v>
      </c>
      <c r="H31" s="44"/>
      <c r="I31" s="46">
        <f>SUM(I27:I30)</f>
        <v>21000</v>
      </c>
      <c r="J31" s="46">
        <f t="shared" ref="J31:BU31" si="16">SUM(J27:J30)</f>
        <v>21000</v>
      </c>
      <c r="K31" s="46">
        <f t="shared" si="16"/>
        <v>28000</v>
      </c>
      <c r="L31" s="46">
        <f t="shared" si="16"/>
        <v>0</v>
      </c>
      <c r="M31" s="46">
        <f t="shared" si="16"/>
        <v>0</v>
      </c>
      <c r="N31" s="46">
        <f t="shared" si="16"/>
        <v>0</v>
      </c>
      <c r="O31" s="46">
        <f t="shared" si="16"/>
        <v>0</v>
      </c>
      <c r="P31" s="46">
        <f t="shared" si="16"/>
        <v>0</v>
      </c>
      <c r="Q31" s="46">
        <f t="shared" si="16"/>
        <v>0</v>
      </c>
      <c r="R31" s="46">
        <f t="shared" si="16"/>
        <v>0</v>
      </c>
      <c r="S31" s="46">
        <f t="shared" si="16"/>
        <v>0</v>
      </c>
      <c r="T31" s="46">
        <f t="shared" si="16"/>
        <v>0</v>
      </c>
      <c r="U31" s="46">
        <f t="shared" si="16"/>
        <v>0</v>
      </c>
      <c r="V31" s="46">
        <f t="shared" si="16"/>
        <v>0</v>
      </c>
      <c r="W31" s="46">
        <f t="shared" si="16"/>
        <v>0</v>
      </c>
      <c r="X31" s="46">
        <f t="shared" si="16"/>
        <v>0</v>
      </c>
      <c r="Y31" s="46">
        <f t="shared" si="16"/>
        <v>0</v>
      </c>
      <c r="Z31" s="46">
        <f t="shared" si="16"/>
        <v>0</v>
      </c>
      <c r="AA31" s="46">
        <f t="shared" si="16"/>
        <v>0</v>
      </c>
      <c r="AB31" s="46">
        <f t="shared" si="16"/>
        <v>0</v>
      </c>
      <c r="AC31" s="46">
        <f t="shared" si="16"/>
        <v>0</v>
      </c>
      <c r="AD31" s="46">
        <f t="shared" si="16"/>
        <v>0</v>
      </c>
      <c r="AE31" s="46">
        <f t="shared" si="16"/>
        <v>0</v>
      </c>
      <c r="AF31" s="46">
        <f t="shared" si="16"/>
        <v>0</v>
      </c>
      <c r="AG31" s="46">
        <f t="shared" si="16"/>
        <v>0</v>
      </c>
      <c r="AH31" s="46">
        <f t="shared" si="16"/>
        <v>0</v>
      </c>
      <c r="AI31" s="46">
        <f t="shared" si="16"/>
        <v>0</v>
      </c>
      <c r="AJ31" s="46">
        <f t="shared" si="16"/>
        <v>0</v>
      </c>
      <c r="AK31" s="46">
        <f t="shared" si="16"/>
        <v>0</v>
      </c>
      <c r="AL31" s="46">
        <f t="shared" si="16"/>
        <v>0</v>
      </c>
      <c r="AM31" s="46">
        <f t="shared" si="16"/>
        <v>0</v>
      </c>
      <c r="AN31" s="46">
        <f t="shared" si="16"/>
        <v>0</v>
      </c>
      <c r="AO31" s="46">
        <f t="shared" si="16"/>
        <v>0</v>
      </c>
      <c r="AP31" s="46">
        <f t="shared" si="16"/>
        <v>0</v>
      </c>
      <c r="AQ31" s="46">
        <f t="shared" si="16"/>
        <v>0</v>
      </c>
      <c r="AR31" s="46">
        <f t="shared" si="16"/>
        <v>0</v>
      </c>
      <c r="AS31" s="46">
        <f t="shared" si="16"/>
        <v>0</v>
      </c>
      <c r="AT31" s="46">
        <f t="shared" si="16"/>
        <v>0</v>
      </c>
      <c r="AU31" s="46">
        <f t="shared" si="16"/>
        <v>0</v>
      </c>
      <c r="AV31" s="46">
        <f t="shared" si="16"/>
        <v>0</v>
      </c>
      <c r="AW31" s="46">
        <f t="shared" si="16"/>
        <v>0</v>
      </c>
      <c r="AX31" s="46">
        <f t="shared" si="16"/>
        <v>0</v>
      </c>
      <c r="AY31" s="46">
        <f t="shared" si="16"/>
        <v>0</v>
      </c>
      <c r="AZ31" s="46">
        <f t="shared" si="16"/>
        <v>0</v>
      </c>
      <c r="BA31" s="46">
        <f t="shared" si="16"/>
        <v>0</v>
      </c>
      <c r="BB31" s="46">
        <f t="shared" si="16"/>
        <v>0</v>
      </c>
      <c r="BC31" s="46">
        <f t="shared" si="16"/>
        <v>0</v>
      </c>
      <c r="BD31" s="46">
        <f t="shared" si="16"/>
        <v>0</v>
      </c>
      <c r="BE31" s="46">
        <f t="shared" si="16"/>
        <v>0</v>
      </c>
      <c r="BF31" s="46">
        <f t="shared" si="16"/>
        <v>0</v>
      </c>
      <c r="BG31" s="46">
        <f t="shared" si="16"/>
        <v>0</v>
      </c>
      <c r="BH31" s="46">
        <f t="shared" si="16"/>
        <v>0</v>
      </c>
      <c r="BI31" s="46">
        <f t="shared" si="16"/>
        <v>0</v>
      </c>
      <c r="BJ31" s="46">
        <f t="shared" si="16"/>
        <v>0</v>
      </c>
      <c r="BK31" s="46">
        <f t="shared" si="16"/>
        <v>0</v>
      </c>
      <c r="BL31" s="46">
        <f t="shared" si="16"/>
        <v>0</v>
      </c>
      <c r="BM31" s="46">
        <f t="shared" si="16"/>
        <v>0</v>
      </c>
      <c r="BN31" s="46">
        <f t="shared" si="16"/>
        <v>0</v>
      </c>
      <c r="BO31" s="46">
        <f t="shared" si="16"/>
        <v>0</v>
      </c>
      <c r="BP31" s="46">
        <f t="shared" si="16"/>
        <v>0</v>
      </c>
      <c r="BQ31" s="46">
        <f t="shared" si="16"/>
        <v>0</v>
      </c>
      <c r="BR31" s="46">
        <f t="shared" si="16"/>
        <v>0</v>
      </c>
      <c r="BS31" s="46">
        <f t="shared" si="16"/>
        <v>0</v>
      </c>
      <c r="BT31" s="46">
        <f t="shared" si="16"/>
        <v>0</v>
      </c>
      <c r="BU31" s="46">
        <f t="shared" si="16"/>
        <v>0</v>
      </c>
      <c r="BV31" s="46">
        <f t="shared" ref="BV31:CH31" si="17">SUM(BV27:BV30)</f>
        <v>0</v>
      </c>
      <c r="BW31" s="46">
        <f t="shared" si="17"/>
        <v>0</v>
      </c>
      <c r="BX31" s="46">
        <f t="shared" si="17"/>
        <v>0</v>
      </c>
      <c r="BY31" s="46">
        <f t="shared" si="17"/>
        <v>0</v>
      </c>
      <c r="BZ31" s="46">
        <f t="shared" si="17"/>
        <v>0</v>
      </c>
      <c r="CA31" s="46">
        <f t="shared" si="17"/>
        <v>0</v>
      </c>
      <c r="CB31" s="46">
        <f t="shared" si="17"/>
        <v>0</v>
      </c>
      <c r="CC31" s="46">
        <f t="shared" si="17"/>
        <v>0</v>
      </c>
      <c r="CD31" s="46">
        <f t="shared" si="17"/>
        <v>0</v>
      </c>
      <c r="CE31" s="46">
        <f t="shared" si="17"/>
        <v>0</v>
      </c>
      <c r="CF31" s="46">
        <f t="shared" si="17"/>
        <v>0</v>
      </c>
      <c r="CG31" s="46">
        <f t="shared" si="17"/>
        <v>0</v>
      </c>
      <c r="CH31" s="46">
        <f t="shared" si="17"/>
        <v>0</v>
      </c>
    </row>
    <row r="33" spans="1:86" x14ac:dyDescent="0.25">
      <c r="B33" s="5" t="s">
        <v>65</v>
      </c>
    </row>
    <row r="34" spans="1:86" x14ac:dyDescent="0.25">
      <c r="D34" s="3" t="s">
        <v>66</v>
      </c>
      <c r="E34" s="52">
        <v>0</v>
      </c>
      <c r="F34" s="49" t="s">
        <v>52</v>
      </c>
    </row>
    <row r="35" spans="1:86" x14ac:dyDescent="0.25">
      <c r="D35" s="6" t="str">
        <f>D$31</f>
        <v>Base construction costs</v>
      </c>
      <c r="E35" s="6">
        <f t="shared" ref="E35:BP35" si="18">E$31</f>
        <v>0</v>
      </c>
      <c r="F35" s="7" t="str">
        <f t="shared" si="18"/>
        <v>$ 000s</v>
      </c>
      <c r="G35" s="6">
        <f t="shared" si="18"/>
        <v>70000</v>
      </c>
      <c r="H35" s="6">
        <f t="shared" si="18"/>
        <v>0</v>
      </c>
      <c r="I35" s="6">
        <f t="shared" si="18"/>
        <v>21000</v>
      </c>
      <c r="J35" s="6">
        <f t="shared" si="18"/>
        <v>21000</v>
      </c>
      <c r="K35" s="6">
        <f t="shared" si="18"/>
        <v>28000</v>
      </c>
      <c r="L35" s="6">
        <f t="shared" si="18"/>
        <v>0</v>
      </c>
      <c r="M35" s="6">
        <f t="shared" si="18"/>
        <v>0</v>
      </c>
      <c r="N35" s="6">
        <f t="shared" si="18"/>
        <v>0</v>
      </c>
      <c r="O35" s="6">
        <f t="shared" si="18"/>
        <v>0</v>
      </c>
      <c r="P35" s="6">
        <f t="shared" si="18"/>
        <v>0</v>
      </c>
      <c r="Q35" s="6">
        <f t="shared" si="18"/>
        <v>0</v>
      </c>
      <c r="R35" s="6">
        <f t="shared" si="18"/>
        <v>0</v>
      </c>
      <c r="S35" s="6">
        <f t="shared" si="18"/>
        <v>0</v>
      </c>
      <c r="T35" s="6">
        <f t="shared" si="18"/>
        <v>0</v>
      </c>
      <c r="U35" s="6">
        <f t="shared" si="18"/>
        <v>0</v>
      </c>
      <c r="V35" s="6">
        <f t="shared" si="18"/>
        <v>0</v>
      </c>
      <c r="W35" s="6">
        <f t="shared" si="18"/>
        <v>0</v>
      </c>
      <c r="X35" s="6">
        <f t="shared" si="18"/>
        <v>0</v>
      </c>
      <c r="Y35" s="6">
        <f t="shared" si="18"/>
        <v>0</v>
      </c>
      <c r="Z35" s="6">
        <f t="shared" si="18"/>
        <v>0</v>
      </c>
      <c r="AA35" s="6">
        <f t="shared" si="18"/>
        <v>0</v>
      </c>
      <c r="AB35" s="6">
        <f t="shared" si="18"/>
        <v>0</v>
      </c>
      <c r="AC35" s="6">
        <f t="shared" si="18"/>
        <v>0</v>
      </c>
      <c r="AD35" s="6">
        <f t="shared" si="18"/>
        <v>0</v>
      </c>
      <c r="AE35" s="6">
        <f t="shared" si="18"/>
        <v>0</v>
      </c>
      <c r="AF35" s="6">
        <f t="shared" si="18"/>
        <v>0</v>
      </c>
      <c r="AG35" s="6">
        <f t="shared" si="18"/>
        <v>0</v>
      </c>
      <c r="AH35" s="6">
        <f t="shared" si="18"/>
        <v>0</v>
      </c>
      <c r="AI35" s="6">
        <f t="shared" si="18"/>
        <v>0</v>
      </c>
      <c r="AJ35" s="6">
        <f t="shared" si="18"/>
        <v>0</v>
      </c>
      <c r="AK35" s="6">
        <f t="shared" si="18"/>
        <v>0</v>
      </c>
      <c r="AL35" s="6">
        <f t="shared" si="18"/>
        <v>0</v>
      </c>
      <c r="AM35" s="6">
        <f t="shared" si="18"/>
        <v>0</v>
      </c>
      <c r="AN35" s="6">
        <f t="shared" si="18"/>
        <v>0</v>
      </c>
      <c r="AO35" s="6">
        <f t="shared" si="18"/>
        <v>0</v>
      </c>
      <c r="AP35" s="6">
        <f t="shared" si="18"/>
        <v>0</v>
      </c>
      <c r="AQ35" s="6">
        <f t="shared" si="18"/>
        <v>0</v>
      </c>
      <c r="AR35" s="6">
        <f t="shared" si="18"/>
        <v>0</v>
      </c>
      <c r="AS35" s="6">
        <f t="shared" si="18"/>
        <v>0</v>
      </c>
      <c r="AT35" s="6">
        <f t="shared" si="18"/>
        <v>0</v>
      </c>
      <c r="AU35" s="6">
        <f t="shared" si="18"/>
        <v>0</v>
      </c>
      <c r="AV35" s="6">
        <f t="shared" si="18"/>
        <v>0</v>
      </c>
      <c r="AW35" s="6">
        <f t="shared" si="18"/>
        <v>0</v>
      </c>
      <c r="AX35" s="6">
        <f t="shared" si="18"/>
        <v>0</v>
      </c>
      <c r="AY35" s="6">
        <f t="shared" si="18"/>
        <v>0</v>
      </c>
      <c r="AZ35" s="6">
        <f t="shared" si="18"/>
        <v>0</v>
      </c>
      <c r="BA35" s="6">
        <f t="shared" si="18"/>
        <v>0</v>
      </c>
      <c r="BB35" s="6">
        <f t="shared" si="18"/>
        <v>0</v>
      </c>
      <c r="BC35" s="6">
        <f t="shared" si="18"/>
        <v>0</v>
      </c>
      <c r="BD35" s="6">
        <f t="shared" si="18"/>
        <v>0</v>
      </c>
      <c r="BE35" s="6">
        <f t="shared" si="18"/>
        <v>0</v>
      </c>
      <c r="BF35" s="6">
        <f t="shared" si="18"/>
        <v>0</v>
      </c>
      <c r="BG35" s="6">
        <f t="shared" si="18"/>
        <v>0</v>
      </c>
      <c r="BH35" s="6">
        <f t="shared" si="18"/>
        <v>0</v>
      </c>
      <c r="BI35" s="6">
        <f t="shared" si="18"/>
        <v>0</v>
      </c>
      <c r="BJ35" s="6">
        <f t="shared" si="18"/>
        <v>0</v>
      </c>
      <c r="BK35" s="6">
        <f t="shared" si="18"/>
        <v>0</v>
      </c>
      <c r="BL35" s="6">
        <f t="shared" si="18"/>
        <v>0</v>
      </c>
      <c r="BM35" s="6">
        <f t="shared" si="18"/>
        <v>0</v>
      </c>
      <c r="BN35" s="6">
        <f t="shared" si="18"/>
        <v>0</v>
      </c>
      <c r="BO35" s="6">
        <f t="shared" si="18"/>
        <v>0</v>
      </c>
      <c r="BP35" s="6">
        <f t="shared" si="18"/>
        <v>0</v>
      </c>
      <c r="BQ35" s="6">
        <f t="shared" ref="BQ35:CH35" si="19">BQ$31</f>
        <v>0</v>
      </c>
      <c r="BR35" s="6">
        <f t="shared" si="19"/>
        <v>0</v>
      </c>
      <c r="BS35" s="6">
        <f t="shared" si="19"/>
        <v>0</v>
      </c>
      <c r="BT35" s="6">
        <f t="shared" si="19"/>
        <v>0</v>
      </c>
      <c r="BU35" s="6">
        <f t="shared" si="19"/>
        <v>0</v>
      </c>
      <c r="BV35" s="6">
        <f t="shared" si="19"/>
        <v>0</v>
      </c>
      <c r="BW35" s="6">
        <f t="shared" si="19"/>
        <v>0</v>
      </c>
      <c r="BX35" s="6">
        <f t="shared" si="19"/>
        <v>0</v>
      </c>
      <c r="BY35" s="6">
        <f t="shared" si="19"/>
        <v>0</v>
      </c>
      <c r="BZ35" s="6">
        <f t="shared" si="19"/>
        <v>0</v>
      </c>
      <c r="CA35" s="6">
        <f t="shared" si="19"/>
        <v>0</v>
      </c>
      <c r="CB35" s="6">
        <f t="shared" si="19"/>
        <v>0</v>
      </c>
      <c r="CC35" s="6">
        <f t="shared" si="19"/>
        <v>0</v>
      </c>
      <c r="CD35" s="6">
        <f t="shared" si="19"/>
        <v>0</v>
      </c>
      <c r="CE35" s="6">
        <f t="shared" si="19"/>
        <v>0</v>
      </c>
      <c r="CF35" s="6">
        <f t="shared" si="19"/>
        <v>0</v>
      </c>
      <c r="CG35" s="6">
        <f t="shared" si="19"/>
        <v>0</v>
      </c>
      <c r="CH35" s="6">
        <f t="shared" si="19"/>
        <v>0</v>
      </c>
    </row>
    <row r="36" spans="1:86" x14ac:dyDescent="0.25">
      <c r="D36" s="6" t="s">
        <v>66</v>
      </c>
      <c r="F36" s="47" t="s">
        <v>59</v>
      </c>
      <c r="G36" s="47">
        <f>SUM(I36:CH36)</f>
        <v>0</v>
      </c>
      <c r="I36" s="47">
        <f>$E$34*I35</f>
        <v>0</v>
      </c>
      <c r="J36" s="47">
        <f t="shared" ref="J36:BU36" si="20">$E$34*J35</f>
        <v>0</v>
      </c>
      <c r="K36" s="47">
        <f t="shared" si="20"/>
        <v>0</v>
      </c>
      <c r="L36" s="47">
        <f t="shared" si="20"/>
        <v>0</v>
      </c>
      <c r="M36" s="47">
        <f t="shared" si="20"/>
        <v>0</v>
      </c>
      <c r="N36" s="47">
        <f t="shared" si="20"/>
        <v>0</v>
      </c>
      <c r="O36" s="47">
        <f t="shared" si="20"/>
        <v>0</v>
      </c>
      <c r="P36" s="47">
        <f t="shared" si="20"/>
        <v>0</v>
      </c>
      <c r="Q36" s="47">
        <f t="shared" si="20"/>
        <v>0</v>
      </c>
      <c r="R36" s="47">
        <f t="shared" si="20"/>
        <v>0</v>
      </c>
      <c r="S36" s="47">
        <f t="shared" si="20"/>
        <v>0</v>
      </c>
      <c r="T36" s="47">
        <f t="shared" si="20"/>
        <v>0</v>
      </c>
      <c r="U36" s="47">
        <f t="shared" si="20"/>
        <v>0</v>
      </c>
      <c r="V36" s="47">
        <f t="shared" si="20"/>
        <v>0</v>
      </c>
      <c r="W36" s="47">
        <f t="shared" si="20"/>
        <v>0</v>
      </c>
      <c r="X36" s="47">
        <f t="shared" si="20"/>
        <v>0</v>
      </c>
      <c r="Y36" s="47">
        <f t="shared" si="20"/>
        <v>0</v>
      </c>
      <c r="Z36" s="47">
        <f t="shared" si="20"/>
        <v>0</v>
      </c>
      <c r="AA36" s="47">
        <f t="shared" si="20"/>
        <v>0</v>
      </c>
      <c r="AB36" s="47">
        <f t="shared" si="20"/>
        <v>0</v>
      </c>
      <c r="AC36" s="47">
        <f t="shared" si="20"/>
        <v>0</v>
      </c>
      <c r="AD36" s="47">
        <f t="shared" si="20"/>
        <v>0</v>
      </c>
      <c r="AE36" s="47">
        <f t="shared" si="20"/>
        <v>0</v>
      </c>
      <c r="AF36" s="47">
        <f t="shared" si="20"/>
        <v>0</v>
      </c>
      <c r="AG36" s="47">
        <f t="shared" si="20"/>
        <v>0</v>
      </c>
      <c r="AH36" s="47">
        <f t="shared" si="20"/>
        <v>0</v>
      </c>
      <c r="AI36" s="47">
        <f t="shared" si="20"/>
        <v>0</v>
      </c>
      <c r="AJ36" s="47">
        <f t="shared" si="20"/>
        <v>0</v>
      </c>
      <c r="AK36" s="47">
        <f t="shared" si="20"/>
        <v>0</v>
      </c>
      <c r="AL36" s="47">
        <f t="shared" si="20"/>
        <v>0</v>
      </c>
      <c r="AM36" s="47">
        <f t="shared" si="20"/>
        <v>0</v>
      </c>
      <c r="AN36" s="47">
        <f t="shared" si="20"/>
        <v>0</v>
      </c>
      <c r="AO36" s="47">
        <f t="shared" si="20"/>
        <v>0</v>
      </c>
      <c r="AP36" s="47">
        <f t="shared" si="20"/>
        <v>0</v>
      </c>
      <c r="AQ36" s="47">
        <f t="shared" si="20"/>
        <v>0</v>
      </c>
      <c r="AR36" s="47">
        <f t="shared" si="20"/>
        <v>0</v>
      </c>
      <c r="AS36" s="47">
        <f t="shared" si="20"/>
        <v>0</v>
      </c>
      <c r="AT36" s="47">
        <f t="shared" si="20"/>
        <v>0</v>
      </c>
      <c r="AU36" s="47">
        <f t="shared" si="20"/>
        <v>0</v>
      </c>
      <c r="AV36" s="47">
        <f t="shared" si="20"/>
        <v>0</v>
      </c>
      <c r="AW36" s="47">
        <f t="shared" si="20"/>
        <v>0</v>
      </c>
      <c r="AX36" s="47">
        <f t="shared" si="20"/>
        <v>0</v>
      </c>
      <c r="AY36" s="47">
        <f t="shared" si="20"/>
        <v>0</v>
      </c>
      <c r="AZ36" s="47">
        <f t="shared" si="20"/>
        <v>0</v>
      </c>
      <c r="BA36" s="47">
        <f t="shared" si="20"/>
        <v>0</v>
      </c>
      <c r="BB36" s="47">
        <f t="shared" si="20"/>
        <v>0</v>
      </c>
      <c r="BC36" s="47">
        <f t="shared" si="20"/>
        <v>0</v>
      </c>
      <c r="BD36" s="47">
        <f t="shared" si="20"/>
        <v>0</v>
      </c>
      <c r="BE36" s="47">
        <f t="shared" si="20"/>
        <v>0</v>
      </c>
      <c r="BF36" s="47">
        <f t="shared" si="20"/>
        <v>0</v>
      </c>
      <c r="BG36" s="47">
        <f t="shared" si="20"/>
        <v>0</v>
      </c>
      <c r="BH36" s="47">
        <f t="shared" si="20"/>
        <v>0</v>
      </c>
      <c r="BI36" s="47">
        <f t="shared" si="20"/>
        <v>0</v>
      </c>
      <c r="BJ36" s="47">
        <f t="shared" si="20"/>
        <v>0</v>
      </c>
      <c r="BK36" s="47">
        <f t="shared" si="20"/>
        <v>0</v>
      </c>
      <c r="BL36" s="47">
        <f t="shared" si="20"/>
        <v>0</v>
      </c>
      <c r="BM36" s="47">
        <f t="shared" si="20"/>
        <v>0</v>
      </c>
      <c r="BN36" s="47">
        <f t="shared" si="20"/>
        <v>0</v>
      </c>
      <c r="BO36" s="47">
        <f t="shared" si="20"/>
        <v>0</v>
      </c>
      <c r="BP36" s="47">
        <f t="shared" si="20"/>
        <v>0</v>
      </c>
      <c r="BQ36" s="47">
        <f t="shared" si="20"/>
        <v>0</v>
      </c>
      <c r="BR36" s="47">
        <f t="shared" si="20"/>
        <v>0</v>
      </c>
      <c r="BS36" s="47">
        <f t="shared" si="20"/>
        <v>0</v>
      </c>
      <c r="BT36" s="47">
        <f t="shared" si="20"/>
        <v>0</v>
      </c>
      <c r="BU36" s="47">
        <f t="shared" si="20"/>
        <v>0</v>
      </c>
      <c r="BV36" s="47">
        <f t="shared" ref="BV36:CH36" si="21">$E$34*BV35</f>
        <v>0</v>
      </c>
      <c r="BW36" s="47">
        <f t="shared" si="21"/>
        <v>0</v>
      </c>
      <c r="BX36" s="47">
        <f t="shared" si="21"/>
        <v>0</v>
      </c>
      <c r="BY36" s="47">
        <f t="shared" si="21"/>
        <v>0</v>
      </c>
      <c r="BZ36" s="47">
        <f t="shared" si="21"/>
        <v>0</v>
      </c>
      <c r="CA36" s="47">
        <f t="shared" si="21"/>
        <v>0</v>
      </c>
      <c r="CB36" s="47">
        <f t="shared" si="21"/>
        <v>0</v>
      </c>
      <c r="CC36" s="47">
        <f t="shared" si="21"/>
        <v>0</v>
      </c>
      <c r="CD36" s="47">
        <f t="shared" si="21"/>
        <v>0</v>
      </c>
      <c r="CE36" s="47">
        <f t="shared" si="21"/>
        <v>0</v>
      </c>
      <c r="CF36" s="47">
        <f t="shared" si="21"/>
        <v>0</v>
      </c>
      <c r="CG36" s="47">
        <f t="shared" si="21"/>
        <v>0</v>
      </c>
      <c r="CH36" s="47">
        <f t="shared" si="21"/>
        <v>0</v>
      </c>
    </row>
    <row r="38" spans="1:86" x14ac:dyDescent="0.25">
      <c r="D38" s="6" t="str">
        <f>D$31</f>
        <v>Base construction costs</v>
      </c>
      <c r="E38" s="6">
        <f t="shared" ref="E38:BP38" si="22">E$31</f>
        <v>0</v>
      </c>
      <c r="F38" s="7" t="str">
        <f t="shared" si="22"/>
        <v>$ 000s</v>
      </c>
      <c r="G38" s="6">
        <f t="shared" si="22"/>
        <v>70000</v>
      </c>
      <c r="H38" s="6">
        <f t="shared" si="22"/>
        <v>0</v>
      </c>
      <c r="I38" s="6">
        <f t="shared" si="22"/>
        <v>21000</v>
      </c>
      <c r="J38" s="6">
        <f t="shared" si="22"/>
        <v>21000</v>
      </c>
      <c r="K38" s="6">
        <f t="shared" si="22"/>
        <v>28000</v>
      </c>
      <c r="L38" s="6">
        <f t="shared" si="22"/>
        <v>0</v>
      </c>
      <c r="M38" s="6">
        <f t="shared" si="22"/>
        <v>0</v>
      </c>
      <c r="N38" s="6">
        <f t="shared" si="22"/>
        <v>0</v>
      </c>
      <c r="O38" s="6">
        <f t="shared" si="22"/>
        <v>0</v>
      </c>
      <c r="P38" s="6">
        <f t="shared" si="22"/>
        <v>0</v>
      </c>
      <c r="Q38" s="6">
        <f t="shared" si="22"/>
        <v>0</v>
      </c>
      <c r="R38" s="6">
        <f t="shared" si="22"/>
        <v>0</v>
      </c>
      <c r="S38" s="6">
        <f t="shared" si="22"/>
        <v>0</v>
      </c>
      <c r="T38" s="6">
        <f t="shared" si="22"/>
        <v>0</v>
      </c>
      <c r="U38" s="6">
        <f t="shared" si="22"/>
        <v>0</v>
      </c>
      <c r="V38" s="6">
        <f t="shared" si="22"/>
        <v>0</v>
      </c>
      <c r="W38" s="6">
        <f t="shared" si="22"/>
        <v>0</v>
      </c>
      <c r="X38" s="6">
        <f t="shared" si="22"/>
        <v>0</v>
      </c>
      <c r="Y38" s="6">
        <f t="shared" si="22"/>
        <v>0</v>
      </c>
      <c r="Z38" s="6">
        <f t="shared" si="22"/>
        <v>0</v>
      </c>
      <c r="AA38" s="6">
        <f t="shared" si="22"/>
        <v>0</v>
      </c>
      <c r="AB38" s="6">
        <f t="shared" si="22"/>
        <v>0</v>
      </c>
      <c r="AC38" s="6">
        <f t="shared" si="22"/>
        <v>0</v>
      </c>
      <c r="AD38" s="6">
        <f t="shared" si="22"/>
        <v>0</v>
      </c>
      <c r="AE38" s="6">
        <f t="shared" si="22"/>
        <v>0</v>
      </c>
      <c r="AF38" s="6">
        <f t="shared" si="22"/>
        <v>0</v>
      </c>
      <c r="AG38" s="6">
        <f t="shared" si="22"/>
        <v>0</v>
      </c>
      <c r="AH38" s="6">
        <f t="shared" si="22"/>
        <v>0</v>
      </c>
      <c r="AI38" s="6">
        <f t="shared" si="22"/>
        <v>0</v>
      </c>
      <c r="AJ38" s="6">
        <f t="shared" si="22"/>
        <v>0</v>
      </c>
      <c r="AK38" s="6">
        <f t="shared" si="22"/>
        <v>0</v>
      </c>
      <c r="AL38" s="6">
        <f t="shared" si="22"/>
        <v>0</v>
      </c>
      <c r="AM38" s="6">
        <f t="shared" si="22"/>
        <v>0</v>
      </c>
      <c r="AN38" s="6">
        <f t="shared" si="22"/>
        <v>0</v>
      </c>
      <c r="AO38" s="6">
        <f t="shared" si="22"/>
        <v>0</v>
      </c>
      <c r="AP38" s="6">
        <f t="shared" si="22"/>
        <v>0</v>
      </c>
      <c r="AQ38" s="6">
        <f t="shared" si="22"/>
        <v>0</v>
      </c>
      <c r="AR38" s="6">
        <f t="shared" si="22"/>
        <v>0</v>
      </c>
      <c r="AS38" s="6">
        <f t="shared" si="22"/>
        <v>0</v>
      </c>
      <c r="AT38" s="6">
        <f t="shared" si="22"/>
        <v>0</v>
      </c>
      <c r="AU38" s="6">
        <f t="shared" si="22"/>
        <v>0</v>
      </c>
      <c r="AV38" s="6">
        <f t="shared" si="22"/>
        <v>0</v>
      </c>
      <c r="AW38" s="6">
        <f t="shared" si="22"/>
        <v>0</v>
      </c>
      <c r="AX38" s="6">
        <f t="shared" si="22"/>
        <v>0</v>
      </c>
      <c r="AY38" s="6">
        <f t="shared" si="22"/>
        <v>0</v>
      </c>
      <c r="AZ38" s="6">
        <f t="shared" si="22"/>
        <v>0</v>
      </c>
      <c r="BA38" s="6">
        <f t="shared" si="22"/>
        <v>0</v>
      </c>
      <c r="BB38" s="6">
        <f t="shared" si="22"/>
        <v>0</v>
      </c>
      <c r="BC38" s="6">
        <f t="shared" si="22"/>
        <v>0</v>
      </c>
      <c r="BD38" s="6">
        <f t="shared" si="22"/>
        <v>0</v>
      </c>
      <c r="BE38" s="6">
        <f t="shared" si="22"/>
        <v>0</v>
      </c>
      <c r="BF38" s="6">
        <f t="shared" si="22"/>
        <v>0</v>
      </c>
      <c r="BG38" s="6">
        <f t="shared" si="22"/>
        <v>0</v>
      </c>
      <c r="BH38" s="6">
        <f t="shared" si="22"/>
        <v>0</v>
      </c>
      <c r="BI38" s="6">
        <f t="shared" si="22"/>
        <v>0</v>
      </c>
      <c r="BJ38" s="6">
        <f t="shared" si="22"/>
        <v>0</v>
      </c>
      <c r="BK38" s="6">
        <f t="shared" si="22"/>
        <v>0</v>
      </c>
      <c r="BL38" s="6">
        <f t="shared" si="22"/>
        <v>0</v>
      </c>
      <c r="BM38" s="6">
        <f t="shared" si="22"/>
        <v>0</v>
      </c>
      <c r="BN38" s="6">
        <f t="shared" si="22"/>
        <v>0</v>
      </c>
      <c r="BO38" s="6">
        <f t="shared" si="22"/>
        <v>0</v>
      </c>
      <c r="BP38" s="6">
        <f t="shared" si="22"/>
        <v>0</v>
      </c>
      <c r="BQ38" s="6">
        <f t="shared" ref="BQ38:CH38" si="23">BQ$31</f>
        <v>0</v>
      </c>
      <c r="BR38" s="6">
        <f t="shared" si="23"/>
        <v>0</v>
      </c>
      <c r="BS38" s="6">
        <f t="shared" si="23"/>
        <v>0</v>
      </c>
      <c r="BT38" s="6">
        <f t="shared" si="23"/>
        <v>0</v>
      </c>
      <c r="BU38" s="6">
        <f t="shared" si="23"/>
        <v>0</v>
      </c>
      <c r="BV38" s="6">
        <f t="shared" si="23"/>
        <v>0</v>
      </c>
      <c r="BW38" s="6">
        <f t="shared" si="23"/>
        <v>0</v>
      </c>
      <c r="BX38" s="6">
        <f t="shared" si="23"/>
        <v>0</v>
      </c>
      <c r="BY38" s="6">
        <f t="shared" si="23"/>
        <v>0</v>
      </c>
      <c r="BZ38" s="6">
        <f t="shared" si="23"/>
        <v>0</v>
      </c>
      <c r="CA38" s="6">
        <f t="shared" si="23"/>
        <v>0</v>
      </c>
      <c r="CB38" s="6">
        <f t="shared" si="23"/>
        <v>0</v>
      </c>
      <c r="CC38" s="6">
        <f t="shared" si="23"/>
        <v>0</v>
      </c>
      <c r="CD38" s="6">
        <f t="shared" si="23"/>
        <v>0</v>
      </c>
      <c r="CE38" s="6">
        <f t="shared" si="23"/>
        <v>0</v>
      </c>
      <c r="CF38" s="6">
        <f t="shared" si="23"/>
        <v>0</v>
      </c>
      <c r="CG38" s="6">
        <f t="shared" si="23"/>
        <v>0</v>
      </c>
      <c r="CH38" s="6">
        <f t="shared" si="23"/>
        <v>0</v>
      </c>
    </row>
    <row r="39" spans="1:86" x14ac:dyDescent="0.25">
      <c r="D39" s="6" t="str">
        <f>D$36</f>
        <v xml:space="preserve">Contingency </v>
      </c>
      <c r="E39" s="6">
        <f t="shared" ref="E39:BP39" si="24">E$36</f>
        <v>0</v>
      </c>
      <c r="F39" s="7" t="str">
        <f t="shared" si="24"/>
        <v>$ 000s</v>
      </c>
      <c r="G39" s="6">
        <f t="shared" si="24"/>
        <v>0</v>
      </c>
      <c r="H39" s="6">
        <f t="shared" si="24"/>
        <v>0</v>
      </c>
      <c r="I39" s="6">
        <f t="shared" si="24"/>
        <v>0</v>
      </c>
      <c r="J39" s="6">
        <f t="shared" si="24"/>
        <v>0</v>
      </c>
      <c r="K39" s="6">
        <f t="shared" si="24"/>
        <v>0</v>
      </c>
      <c r="L39" s="6">
        <f t="shared" si="24"/>
        <v>0</v>
      </c>
      <c r="M39" s="6">
        <f t="shared" si="24"/>
        <v>0</v>
      </c>
      <c r="N39" s="6">
        <f t="shared" si="24"/>
        <v>0</v>
      </c>
      <c r="O39" s="6">
        <f t="shared" si="24"/>
        <v>0</v>
      </c>
      <c r="P39" s="6">
        <f t="shared" si="24"/>
        <v>0</v>
      </c>
      <c r="Q39" s="6">
        <f t="shared" si="24"/>
        <v>0</v>
      </c>
      <c r="R39" s="6">
        <f t="shared" si="24"/>
        <v>0</v>
      </c>
      <c r="S39" s="6">
        <f t="shared" si="24"/>
        <v>0</v>
      </c>
      <c r="T39" s="6">
        <f t="shared" si="24"/>
        <v>0</v>
      </c>
      <c r="U39" s="6">
        <f t="shared" si="24"/>
        <v>0</v>
      </c>
      <c r="V39" s="6">
        <f t="shared" si="24"/>
        <v>0</v>
      </c>
      <c r="W39" s="6">
        <f t="shared" si="24"/>
        <v>0</v>
      </c>
      <c r="X39" s="6">
        <f t="shared" si="24"/>
        <v>0</v>
      </c>
      <c r="Y39" s="6">
        <f t="shared" si="24"/>
        <v>0</v>
      </c>
      <c r="Z39" s="6">
        <f t="shared" si="24"/>
        <v>0</v>
      </c>
      <c r="AA39" s="6">
        <f t="shared" si="24"/>
        <v>0</v>
      </c>
      <c r="AB39" s="6">
        <f t="shared" si="24"/>
        <v>0</v>
      </c>
      <c r="AC39" s="6">
        <f t="shared" si="24"/>
        <v>0</v>
      </c>
      <c r="AD39" s="6">
        <f t="shared" si="24"/>
        <v>0</v>
      </c>
      <c r="AE39" s="6">
        <f t="shared" si="24"/>
        <v>0</v>
      </c>
      <c r="AF39" s="6">
        <f t="shared" si="24"/>
        <v>0</v>
      </c>
      <c r="AG39" s="6">
        <f t="shared" si="24"/>
        <v>0</v>
      </c>
      <c r="AH39" s="6">
        <f t="shared" si="24"/>
        <v>0</v>
      </c>
      <c r="AI39" s="6">
        <f t="shared" si="24"/>
        <v>0</v>
      </c>
      <c r="AJ39" s="6">
        <f t="shared" si="24"/>
        <v>0</v>
      </c>
      <c r="AK39" s="6">
        <f t="shared" si="24"/>
        <v>0</v>
      </c>
      <c r="AL39" s="6">
        <f t="shared" si="24"/>
        <v>0</v>
      </c>
      <c r="AM39" s="6">
        <f t="shared" si="24"/>
        <v>0</v>
      </c>
      <c r="AN39" s="6">
        <f t="shared" si="24"/>
        <v>0</v>
      </c>
      <c r="AO39" s="6">
        <f t="shared" si="24"/>
        <v>0</v>
      </c>
      <c r="AP39" s="6">
        <f t="shared" si="24"/>
        <v>0</v>
      </c>
      <c r="AQ39" s="6">
        <f t="shared" si="24"/>
        <v>0</v>
      </c>
      <c r="AR39" s="6">
        <f t="shared" si="24"/>
        <v>0</v>
      </c>
      <c r="AS39" s="6">
        <f t="shared" si="24"/>
        <v>0</v>
      </c>
      <c r="AT39" s="6">
        <f t="shared" si="24"/>
        <v>0</v>
      </c>
      <c r="AU39" s="6">
        <f t="shared" si="24"/>
        <v>0</v>
      </c>
      <c r="AV39" s="6">
        <f t="shared" si="24"/>
        <v>0</v>
      </c>
      <c r="AW39" s="6">
        <f t="shared" si="24"/>
        <v>0</v>
      </c>
      <c r="AX39" s="6">
        <f t="shared" si="24"/>
        <v>0</v>
      </c>
      <c r="AY39" s="6">
        <f t="shared" si="24"/>
        <v>0</v>
      </c>
      <c r="AZ39" s="6">
        <f t="shared" si="24"/>
        <v>0</v>
      </c>
      <c r="BA39" s="6">
        <f t="shared" si="24"/>
        <v>0</v>
      </c>
      <c r="BB39" s="6">
        <f t="shared" si="24"/>
        <v>0</v>
      </c>
      <c r="BC39" s="6">
        <f t="shared" si="24"/>
        <v>0</v>
      </c>
      <c r="BD39" s="6">
        <f t="shared" si="24"/>
        <v>0</v>
      </c>
      <c r="BE39" s="6">
        <f t="shared" si="24"/>
        <v>0</v>
      </c>
      <c r="BF39" s="6">
        <f t="shared" si="24"/>
        <v>0</v>
      </c>
      <c r="BG39" s="6">
        <f t="shared" si="24"/>
        <v>0</v>
      </c>
      <c r="BH39" s="6">
        <f t="shared" si="24"/>
        <v>0</v>
      </c>
      <c r="BI39" s="6">
        <f t="shared" si="24"/>
        <v>0</v>
      </c>
      <c r="BJ39" s="6">
        <f t="shared" si="24"/>
        <v>0</v>
      </c>
      <c r="BK39" s="6">
        <f t="shared" si="24"/>
        <v>0</v>
      </c>
      <c r="BL39" s="6">
        <f t="shared" si="24"/>
        <v>0</v>
      </c>
      <c r="BM39" s="6">
        <f t="shared" si="24"/>
        <v>0</v>
      </c>
      <c r="BN39" s="6">
        <f t="shared" si="24"/>
        <v>0</v>
      </c>
      <c r="BO39" s="6">
        <f t="shared" si="24"/>
        <v>0</v>
      </c>
      <c r="BP39" s="6">
        <f t="shared" si="24"/>
        <v>0</v>
      </c>
      <c r="BQ39" s="6">
        <f t="shared" ref="BQ39:CH39" si="25">BQ$36</f>
        <v>0</v>
      </c>
      <c r="BR39" s="6">
        <f t="shared" si="25"/>
        <v>0</v>
      </c>
      <c r="BS39" s="6">
        <f t="shared" si="25"/>
        <v>0</v>
      </c>
      <c r="BT39" s="6">
        <f t="shared" si="25"/>
        <v>0</v>
      </c>
      <c r="BU39" s="6">
        <f t="shared" si="25"/>
        <v>0</v>
      </c>
      <c r="BV39" s="6">
        <f t="shared" si="25"/>
        <v>0</v>
      </c>
      <c r="BW39" s="6">
        <f t="shared" si="25"/>
        <v>0</v>
      </c>
      <c r="BX39" s="6">
        <f t="shared" si="25"/>
        <v>0</v>
      </c>
      <c r="BY39" s="6">
        <f t="shared" si="25"/>
        <v>0</v>
      </c>
      <c r="BZ39" s="6">
        <f t="shared" si="25"/>
        <v>0</v>
      </c>
      <c r="CA39" s="6">
        <f t="shared" si="25"/>
        <v>0</v>
      </c>
      <c r="CB39" s="6">
        <f t="shared" si="25"/>
        <v>0</v>
      </c>
      <c r="CC39" s="6">
        <f t="shared" si="25"/>
        <v>0</v>
      </c>
      <c r="CD39" s="6">
        <f t="shared" si="25"/>
        <v>0</v>
      </c>
      <c r="CE39" s="6">
        <f t="shared" si="25"/>
        <v>0</v>
      </c>
      <c r="CF39" s="6">
        <f t="shared" si="25"/>
        <v>0</v>
      </c>
      <c r="CG39" s="6">
        <f t="shared" si="25"/>
        <v>0</v>
      </c>
      <c r="CH39" s="6">
        <f t="shared" si="25"/>
        <v>0</v>
      </c>
    </row>
    <row r="40" spans="1:86" s="61" customFormat="1" x14ac:dyDescent="0.25">
      <c r="A40" s="59"/>
      <c r="B40" s="59"/>
      <c r="C40" s="59"/>
      <c r="D40" s="60" t="s">
        <v>67</v>
      </c>
      <c r="F40" s="62" t="s">
        <v>59</v>
      </c>
      <c r="G40" s="62">
        <f>SUM(I40:CH40)</f>
        <v>70000</v>
      </c>
      <c r="H40" s="60"/>
      <c r="I40" s="62">
        <f>SUM(I38:I39)</f>
        <v>21000</v>
      </c>
      <c r="J40" s="62">
        <f t="shared" ref="J40:BU40" si="26">SUM(J38:J39)</f>
        <v>21000</v>
      </c>
      <c r="K40" s="62">
        <f t="shared" si="26"/>
        <v>28000</v>
      </c>
      <c r="L40" s="62">
        <f t="shared" si="26"/>
        <v>0</v>
      </c>
      <c r="M40" s="62">
        <f t="shared" si="26"/>
        <v>0</v>
      </c>
      <c r="N40" s="62">
        <f t="shared" si="26"/>
        <v>0</v>
      </c>
      <c r="O40" s="62">
        <f t="shared" si="26"/>
        <v>0</v>
      </c>
      <c r="P40" s="62">
        <f t="shared" si="26"/>
        <v>0</v>
      </c>
      <c r="Q40" s="62">
        <f t="shared" si="26"/>
        <v>0</v>
      </c>
      <c r="R40" s="62">
        <f t="shared" si="26"/>
        <v>0</v>
      </c>
      <c r="S40" s="62">
        <f t="shared" si="26"/>
        <v>0</v>
      </c>
      <c r="T40" s="62">
        <f t="shared" si="26"/>
        <v>0</v>
      </c>
      <c r="U40" s="62">
        <f t="shared" si="26"/>
        <v>0</v>
      </c>
      <c r="V40" s="62">
        <f t="shared" si="26"/>
        <v>0</v>
      </c>
      <c r="W40" s="62">
        <f t="shared" si="26"/>
        <v>0</v>
      </c>
      <c r="X40" s="62">
        <f t="shared" si="26"/>
        <v>0</v>
      </c>
      <c r="Y40" s="62">
        <f t="shared" si="26"/>
        <v>0</v>
      </c>
      <c r="Z40" s="62">
        <f t="shared" si="26"/>
        <v>0</v>
      </c>
      <c r="AA40" s="62">
        <f t="shared" si="26"/>
        <v>0</v>
      </c>
      <c r="AB40" s="62">
        <f t="shared" si="26"/>
        <v>0</v>
      </c>
      <c r="AC40" s="62">
        <f t="shared" si="26"/>
        <v>0</v>
      </c>
      <c r="AD40" s="62">
        <f t="shared" si="26"/>
        <v>0</v>
      </c>
      <c r="AE40" s="62">
        <f t="shared" si="26"/>
        <v>0</v>
      </c>
      <c r="AF40" s="62">
        <f t="shared" si="26"/>
        <v>0</v>
      </c>
      <c r="AG40" s="62">
        <f t="shared" si="26"/>
        <v>0</v>
      </c>
      <c r="AH40" s="62">
        <f t="shared" si="26"/>
        <v>0</v>
      </c>
      <c r="AI40" s="62">
        <f t="shared" si="26"/>
        <v>0</v>
      </c>
      <c r="AJ40" s="62">
        <f t="shared" si="26"/>
        <v>0</v>
      </c>
      <c r="AK40" s="62">
        <f t="shared" si="26"/>
        <v>0</v>
      </c>
      <c r="AL40" s="62">
        <f t="shared" si="26"/>
        <v>0</v>
      </c>
      <c r="AM40" s="62">
        <f t="shared" si="26"/>
        <v>0</v>
      </c>
      <c r="AN40" s="62">
        <f t="shared" si="26"/>
        <v>0</v>
      </c>
      <c r="AO40" s="62">
        <f t="shared" si="26"/>
        <v>0</v>
      </c>
      <c r="AP40" s="62">
        <f t="shared" si="26"/>
        <v>0</v>
      </c>
      <c r="AQ40" s="62">
        <f t="shared" si="26"/>
        <v>0</v>
      </c>
      <c r="AR40" s="62">
        <f t="shared" si="26"/>
        <v>0</v>
      </c>
      <c r="AS40" s="62">
        <f t="shared" si="26"/>
        <v>0</v>
      </c>
      <c r="AT40" s="62">
        <f t="shared" si="26"/>
        <v>0</v>
      </c>
      <c r="AU40" s="62">
        <f t="shared" si="26"/>
        <v>0</v>
      </c>
      <c r="AV40" s="62">
        <f t="shared" si="26"/>
        <v>0</v>
      </c>
      <c r="AW40" s="62">
        <f t="shared" si="26"/>
        <v>0</v>
      </c>
      <c r="AX40" s="62">
        <f t="shared" si="26"/>
        <v>0</v>
      </c>
      <c r="AY40" s="62">
        <f t="shared" si="26"/>
        <v>0</v>
      </c>
      <c r="AZ40" s="62">
        <f t="shared" si="26"/>
        <v>0</v>
      </c>
      <c r="BA40" s="62">
        <f t="shared" si="26"/>
        <v>0</v>
      </c>
      <c r="BB40" s="62">
        <f t="shared" si="26"/>
        <v>0</v>
      </c>
      <c r="BC40" s="62">
        <f t="shared" si="26"/>
        <v>0</v>
      </c>
      <c r="BD40" s="62">
        <f t="shared" si="26"/>
        <v>0</v>
      </c>
      <c r="BE40" s="62">
        <f t="shared" si="26"/>
        <v>0</v>
      </c>
      <c r="BF40" s="62">
        <f t="shared" si="26"/>
        <v>0</v>
      </c>
      <c r="BG40" s="62">
        <f t="shared" si="26"/>
        <v>0</v>
      </c>
      <c r="BH40" s="62">
        <f t="shared" si="26"/>
        <v>0</v>
      </c>
      <c r="BI40" s="62">
        <f t="shared" si="26"/>
        <v>0</v>
      </c>
      <c r="BJ40" s="62">
        <f t="shared" si="26"/>
        <v>0</v>
      </c>
      <c r="BK40" s="62">
        <f t="shared" si="26"/>
        <v>0</v>
      </c>
      <c r="BL40" s="62">
        <f t="shared" si="26"/>
        <v>0</v>
      </c>
      <c r="BM40" s="62">
        <f t="shared" si="26"/>
        <v>0</v>
      </c>
      <c r="BN40" s="62">
        <f t="shared" si="26"/>
        <v>0</v>
      </c>
      <c r="BO40" s="62">
        <f t="shared" si="26"/>
        <v>0</v>
      </c>
      <c r="BP40" s="62">
        <f t="shared" si="26"/>
        <v>0</v>
      </c>
      <c r="BQ40" s="62">
        <f t="shared" si="26"/>
        <v>0</v>
      </c>
      <c r="BR40" s="62">
        <f t="shared" si="26"/>
        <v>0</v>
      </c>
      <c r="BS40" s="62">
        <f t="shared" si="26"/>
        <v>0</v>
      </c>
      <c r="BT40" s="62">
        <f t="shared" si="26"/>
        <v>0</v>
      </c>
      <c r="BU40" s="62">
        <f t="shared" si="26"/>
        <v>0</v>
      </c>
      <c r="BV40" s="62">
        <f t="shared" ref="BV40:CH40" si="27">SUM(BV38:BV39)</f>
        <v>0</v>
      </c>
      <c r="BW40" s="62">
        <f t="shared" si="27"/>
        <v>0</v>
      </c>
      <c r="BX40" s="62">
        <f t="shared" si="27"/>
        <v>0</v>
      </c>
      <c r="BY40" s="62">
        <f t="shared" si="27"/>
        <v>0</v>
      </c>
      <c r="BZ40" s="62">
        <f t="shared" si="27"/>
        <v>0</v>
      </c>
      <c r="CA40" s="62">
        <f t="shared" si="27"/>
        <v>0</v>
      </c>
      <c r="CB40" s="62">
        <f t="shared" si="27"/>
        <v>0</v>
      </c>
      <c r="CC40" s="62">
        <f t="shared" si="27"/>
        <v>0</v>
      </c>
      <c r="CD40" s="62">
        <f t="shared" si="27"/>
        <v>0</v>
      </c>
      <c r="CE40" s="62">
        <f t="shared" si="27"/>
        <v>0</v>
      </c>
      <c r="CF40" s="62">
        <f t="shared" si="27"/>
        <v>0</v>
      </c>
      <c r="CG40" s="62">
        <f t="shared" si="27"/>
        <v>0</v>
      </c>
      <c r="CH40" s="62">
        <f t="shared" si="27"/>
        <v>0</v>
      </c>
    </row>
  </sheetData>
  <conditionalFormatting sqref="I3:XFD3">
    <cfRule type="cellIs" dxfId="44" priority="1" operator="equal">
      <formula>"Post-operate."</formula>
    </cfRule>
    <cfRule type="cellIs" dxfId="43" priority="2" operator="equal">
      <formula>"Operation "</formula>
    </cfRule>
    <cfRule type="cellIs" dxfId="42" priority="3" operator="equal">
      <formula>"Construction "</formula>
    </cfRule>
    <cfRule type="cellIs" dxfId="41" priority="4" operator="equal">
      <formula>"FC "</formula>
    </cfRule>
    <cfRule type="cellIs" dxfId="40" priority="5" operator="equal">
      <formula>"Pre-FC"</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DSRA</vt:lpstr>
      <vt:lpstr>Exercise</vt:lpstr>
      <vt:lpstr>Inputs</vt:lpstr>
      <vt:lpstr>Timing</vt:lpstr>
      <vt:lpstr>Ratios</vt:lpstr>
      <vt:lpstr>Equity</vt:lpstr>
      <vt:lpstr>ConFunding</vt:lpstr>
      <vt:lpstr>ConTiming</vt:lpstr>
      <vt:lpstr>ConCost</vt:lpstr>
      <vt:lpstr>FinSt</vt:lpstr>
      <vt:lpstr>Loan</vt:lpstr>
      <vt:lpstr>Revenue</vt:lpstr>
      <vt:lpstr>WrkCap</vt:lpstr>
      <vt:lpstr>NCA</vt:lpstr>
      <vt:lpstr>OpCost</vt:lpstr>
      <vt:lpstr>Tax</vt:lpstr>
      <vt:lpstr>Temp</vt:lpstr>
    </vt:vector>
  </TitlesOfParts>
  <Company>InKulpado666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Edward Bodmer</cp:lastModifiedBy>
  <dcterms:created xsi:type="dcterms:W3CDTF">2019-09-02T20:36:15Z</dcterms:created>
  <dcterms:modified xsi:type="dcterms:W3CDTF">2024-04-26T21:17:47Z</dcterms:modified>
</cp:coreProperties>
</file>